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5880" yWindow="0" windowWidth="12460" windowHeight="17140" tabRatio="976" activeTab="2"/>
  </bookViews>
  <sheets>
    <sheet name="Central scenario" sheetId="2" r:id="rId1"/>
    <sheet name="Low scenario" sheetId="3" r:id="rId2"/>
    <sheet name="High scenario" sheetId="4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3" i="4" l="1"/>
  <c r="Y13" i="4"/>
  <c r="X13" i="4"/>
  <c r="Z12" i="4"/>
  <c r="Y12" i="4"/>
  <c r="X12" i="4"/>
  <c r="W13" i="4"/>
  <c r="V13" i="4"/>
  <c r="W12" i="4"/>
  <c r="V12" i="4"/>
  <c r="Q13" i="4"/>
  <c r="Q12" i="4"/>
  <c r="M13" i="4"/>
  <c r="M12" i="4"/>
  <c r="H13" i="4"/>
  <c r="I13" i="4"/>
  <c r="L13" i="4"/>
  <c r="H12" i="4"/>
  <c r="I12" i="4"/>
  <c r="L12" i="4"/>
  <c r="Z13" i="2"/>
  <c r="Y13" i="2"/>
  <c r="X13" i="2"/>
  <c r="Z12" i="2"/>
  <c r="Y12" i="2"/>
  <c r="X12" i="2"/>
  <c r="W13" i="2"/>
  <c r="V13" i="2"/>
  <c r="W12" i="2"/>
  <c r="V12" i="2"/>
  <c r="Q13" i="2"/>
  <c r="Q12" i="2"/>
  <c r="M13" i="2"/>
  <c r="M12" i="2"/>
  <c r="L13" i="2"/>
  <c r="L12" i="2"/>
  <c r="I13" i="2"/>
  <c r="I12" i="2"/>
  <c r="H13" i="2"/>
  <c r="H12" i="2"/>
  <c r="E12" i="2"/>
  <c r="E13" i="2"/>
  <c r="Z13" i="3"/>
  <c r="Z12" i="3"/>
  <c r="Y13" i="3"/>
  <c r="X13" i="3"/>
  <c r="Y12" i="3"/>
  <c r="X12" i="3"/>
  <c r="W13" i="3"/>
  <c r="V13" i="3"/>
  <c r="W12" i="3"/>
  <c r="V12" i="3"/>
  <c r="Q13" i="3"/>
  <c r="Q12" i="3"/>
  <c r="M13" i="3"/>
  <c r="M12" i="3"/>
  <c r="L13" i="3"/>
  <c r="L12" i="3"/>
  <c r="I13" i="3"/>
  <c r="I12" i="3"/>
  <c r="H13" i="3"/>
  <c r="H12" i="3"/>
  <c r="E12" i="3"/>
  <c r="E13" i="3"/>
  <c r="H117" i="4"/>
  <c r="I117" i="4"/>
  <c r="L117" i="4"/>
  <c r="Z117" i="4"/>
  <c r="Y117" i="4"/>
  <c r="X117" i="4"/>
  <c r="M117" i="4"/>
  <c r="W117" i="4"/>
  <c r="V117" i="4"/>
  <c r="Q1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H116" i="4"/>
  <c r="I116" i="4"/>
  <c r="L116" i="4"/>
  <c r="Z116" i="4"/>
  <c r="Y116" i="4"/>
  <c r="X116" i="4"/>
  <c r="M116" i="4"/>
  <c r="W116" i="4"/>
  <c r="V116" i="4"/>
  <c r="Q1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H115" i="4"/>
  <c r="I115" i="4"/>
  <c r="L115" i="4"/>
  <c r="Z115" i="4"/>
  <c r="Y115" i="4"/>
  <c r="X115" i="4"/>
  <c r="M115" i="4"/>
  <c r="W115" i="4"/>
  <c r="V115" i="4"/>
  <c r="Q1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H114" i="4"/>
  <c r="I114" i="4"/>
  <c r="L114" i="4"/>
  <c r="Z114" i="4"/>
  <c r="Y114" i="4"/>
  <c r="X114" i="4"/>
  <c r="M114" i="4"/>
  <c r="W114" i="4"/>
  <c r="V114" i="4"/>
  <c r="Q1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H113" i="4"/>
  <c r="I113" i="4"/>
  <c r="L113" i="4"/>
  <c r="Z113" i="4"/>
  <c r="Y113" i="4"/>
  <c r="X113" i="4"/>
  <c r="M113" i="4"/>
  <c r="W113" i="4"/>
  <c r="V113" i="4"/>
  <c r="Q113" i="4"/>
  <c r="H112" i="4"/>
  <c r="I112" i="4"/>
  <c r="L112" i="4"/>
  <c r="Z112" i="4"/>
  <c r="Y112" i="4"/>
  <c r="X112" i="4"/>
  <c r="M112" i="4"/>
  <c r="W112" i="4"/>
  <c r="V112" i="4"/>
  <c r="Q112" i="4"/>
  <c r="H111" i="4"/>
  <c r="I111" i="4"/>
  <c r="L111" i="4"/>
  <c r="Z111" i="4"/>
  <c r="Y111" i="4"/>
  <c r="X111" i="4"/>
  <c r="M111" i="4"/>
  <c r="W111" i="4"/>
  <c r="V111" i="4"/>
  <c r="Q111" i="4"/>
  <c r="H110" i="4"/>
  <c r="I110" i="4"/>
  <c r="L110" i="4"/>
  <c r="Z110" i="4"/>
  <c r="Y110" i="4"/>
  <c r="X110" i="4"/>
  <c r="M110" i="4"/>
  <c r="W110" i="4"/>
  <c r="V110" i="4"/>
  <c r="Q110" i="4"/>
  <c r="H109" i="4"/>
  <c r="I109" i="4"/>
  <c r="L109" i="4"/>
  <c r="Z109" i="4"/>
  <c r="Y109" i="4"/>
  <c r="X109" i="4"/>
  <c r="M109" i="4"/>
  <c r="W109" i="4"/>
  <c r="V109" i="4"/>
  <c r="Q109" i="4"/>
  <c r="H108" i="4"/>
  <c r="I108" i="4"/>
  <c r="L108" i="4"/>
  <c r="Z108" i="4"/>
  <c r="Y108" i="4"/>
  <c r="X108" i="4"/>
  <c r="M108" i="4"/>
  <c r="W108" i="4"/>
  <c r="V108" i="4"/>
  <c r="Q108" i="4"/>
  <c r="H107" i="4"/>
  <c r="I107" i="4"/>
  <c r="L107" i="4"/>
  <c r="Z107" i="4"/>
  <c r="Y107" i="4"/>
  <c r="X107" i="4"/>
  <c r="M107" i="4"/>
  <c r="W107" i="4"/>
  <c r="V107" i="4"/>
  <c r="Q107" i="4"/>
  <c r="H106" i="4"/>
  <c r="I106" i="4"/>
  <c r="L106" i="4"/>
  <c r="Z106" i="4"/>
  <c r="Y106" i="4"/>
  <c r="X106" i="4"/>
  <c r="M106" i="4"/>
  <c r="W106" i="4"/>
  <c r="V106" i="4"/>
  <c r="Q106" i="4"/>
  <c r="H105" i="4"/>
  <c r="I105" i="4"/>
  <c r="L105" i="4"/>
  <c r="Z105" i="4"/>
  <c r="Y105" i="4"/>
  <c r="X105" i="4"/>
  <c r="M105" i="4"/>
  <c r="W105" i="4"/>
  <c r="V105" i="4"/>
  <c r="Q105" i="4"/>
  <c r="H104" i="4"/>
  <c r="I104" i="4"/>
  <c r="L104" i="4"/>
  <c r="Z104" i="4"/>
  <c r="Y104" i="4"/>
  <c r="X104" i="4"/>
  <c r="M104" i="4"/>
  <c r="W104" i="4"/>
  <c r="V104" i="4"/>
  <c r="Q104" i="4"/>
  <c r="H103" i="4"/>
  <c r="I103" i="4"/>
  <c r="L103" i="4"/>
  <c r="Z103" i="4"/>
  <c r="Y103" i="4"/>
  <c r="X103" i="4"/>
  <c r="M103" i="4"/>
  <c r="W103" i="4"/>
  <c r="V103" i="4"/>
  <c r="Q103" i="4"/>
  <c r="H102" i="4"/>
  <c r="I102" i="4"/>
  <c r="L102" i="4"/>
  <c r="Z102" i="4"/>
  <c r="Y102" i="4"/>
  <c r="X102" i="4"/>
  <c r="M102" i="4"/>
  <c r="W102" i="4"/>
  <c r="V102" i="4"/>
  <c r="Q102" i="4"/>
  <c r="H101" i="4"/>
  <c r="I101" i="4"/>
  <c r="L101" i="4"/>
  <c r="Z101" i="4"/>
  <c r="Y101" i="4"/>
  <c r="X101" i="4"/>
  <c r="M101" i="4"/>
  <c r="W101" i="4"/>
  <c r="V101" i="4"/>
  <c r="Q101" i="4"/>
  <c r="H100" i="4"/>
  <c r="I100" i="4"/>
  <c r="L100" i="4"/>
  <c r="Z100" i="4"/>
  <c r="Y100" i="4"/>
  <c r="X100" i="4"/>
  <c r="M100" i="4"/>
  <c r="W100" i="4"/>
  <c r="V100" i="4"/>
  <c r="Q100" i="4"/>
  <c r="H99" i="4"/>
  <c r="I99" i="4"/>
  <c r="L99" i="4"/>
  <c r="Z99" i="4"/>
  <c r="Y99" i="4"/>
  <c r="X99" i="4"/>
  <c r="M99" i="4"/>
  <c r="W99" i="4"/>
  <c r="V99" i="4"/>
  <c r="Q99" i="4"/>
  <c r="H98" i="4"/>
  <c r="I98" i="4"/>
  <c r="L98" i="4"/>
  <c r="Z98" i="4"/>
  <c r="Y98" i="4"/>
  <c r="X98" i="4"/>
  <c r="M98" i="4"/>
  <c r="W98" i="4"/>
  <c r="V98" i="4"/>
  <c r="Q98" i="4"/>
  <c r="H97" i="4"/>
  <c r="I97" i="4"/>
  <c r="L97" i="4"/>
  <c r="Z97" i="4"/>
  <c r="Y97" i="4"/>
  <c r="X97" i="4"/>
  <c r="M97" i="4"/>
  <c r="W97" i="4"/>
  <c r="V97" i="4"/>
  <c r="Q97" i="4"/>
  <c r="H96" i="4"/>
  <c r="I96" i="4"/>
  <c r="L96" i="4"/>
  <c r="Z96" i="4"/>
  <c r="Y96" i="4"/>
  <c r="X96" i="4"/>
  <c r="M96" i="4"/>
  <c r="W96" i="4"/>
  <c r="V96" i="4"/>
  <c r="Q96" i="4"/>
  <c r="H95" i="4"/>
  <c r="I95" i="4"/>
  <c r="L95" i="4"/>
  <c r="Z95" i="4"/>
  <c r="Y95" i="4"/>
  <c r="X95" i="4"/>
  <c r="M95" i="4"/>
  <c r="W95" i="4"/>
  <c r="V95" i="4"/>
  <c r="Q95" i="4"/>
  <c r="H94" i="4"/>
  <c r="I94" i="4"/>
  <c r="L94" i="4"/>
  <c r="Z94" i="4"/>
  <c r="Y94" i="4"/>
  <c r="X94" i="4"/>
  <c r="M94" i="4"/>
  <c r="W94" i="4"/>
  <c r="V94" i="4"/>
  <c r="Q94" i="4"/>
  <c r="H93" i="4"/>
  <c r="I93" i="4"/>
  <c r="L93" i="4"/>
  <c r="Z93" i="4"/>
  <c r="Y93" i="4"/>
  <c r="X93" i="4"/>
  <c r="M93" i="4"/>
  <c r="W93" i="4"/>
  <c r="V93" i="4"/>
  <c r="Q93" i="4"/>
  <c r="H92" i="4"/>
  <c r="I92" i="4"/>
  <c r="L92" i="4"/>
  <c r="Z92" i="4"/>
  <c r="Y92" i="4"/>
  <c r="X92" i="4"/>
  <c r="M92" i="4"/>
  <c r="W92" i="4"/>
  <c r="V92" i="4"/>
  <c r="Q92" i="4"/>
  <c r="H91" i="4"/>
  <c r="I91" i="4"/>
  <c r="L91" i="4"/>
  <c r="Z91" i="4"/>
  <c r="Y91" i="4"/>
  <c r="X91" i="4"/>
  <c r="M91" i="4"/>
  <c r="W91" i="4"/>
  <c r="V91" i="4"/>
  <c r="Q91" i="4"/>
  <c r="H90" i="4"/>
  <c r="I90" i="4"/>
  <c r="L90" i="4"/>
  <c r="Z90" i="4"/>
  <c r="Y90" i="4"/>
  <c r="X90" i="4"/>
  <c r="M90" i="4"/>
  <c r="W90" i="4"/>
  <c r="V90" i="4"/>
  <c r="Q90" i="4"/>
  <c r="H89" i="4"/>
  <c r="I89" i="4"/>
  <c r="L89" i="4"/>
  <c r="Z89" i="4"/>
  <c r="Y89" i="4"/>
  <c r="X89" i="4"/>
  <c r="M89" i="4"/>
  <c r="W89" i="4"/>
  <c r="V89" i="4"/>
  <c r="Q89" i="4"/>
  <c r="H88" i="4"/>
  <c r="I88" i="4"/>
  <c r="L88" i="4"/>
  <c r="Z88" i="4"/>
  <c r="Y88" i="4"/>
  <c r="X88" i="4"/>
  <c r="M88" i="4"/>
  <c r="W88" i="4"/>
  <c r="V88" i="4"/>
  <c r="Q88" i="4"/>
  <c r="H87" i="4"/>
  <c r="I87" i="4"/>
  <c r="L87" i="4"/>
  <c r="Z87" i="4"/>
  <c r="Y87" i="4"/>
  <c r="X87" i="4"/>
  <c r="M87" i="4"/>
  <c r="W87" i="4"/>
  <c r="V87" i="4"/>
  <c r="Q87" i="4"/>
  <c r="H86" i="4"/>
  <c r="I86" i="4"/>
  <c r="L86" i="4"/>
  <c r="Z86" i="4"/>
  <c r="Y86" i="4"/>
  <c r="X86" i="4"/>
  <c r="M86" i="4"/>
  <c r="W86" i="4"/>
  <c r="V86" i="4"/>
  <c r="Q86" i="4"/>
  <c r="H85" i="4"/>
  <c r="I85" i="4"/>
  <c r="L85" i="4"/>
  <c r="Z85" i="4"/>
  <c r="Y85" i="4"/>
  <c r="X85" i="4"/>
  <c r="M85" i="4"/>
  <c r="W85" i="4"/>
  <c r="V85" i="4"/>
  <c r="Q85" i="4"/>
  <c r="H84" i="4"/>
  <c r="I84" i="4"/>
  <c r="L84" i="4"/>
  <c r="Z84" i="4"/>
  <c r="Y84" i="4"/>
  <c r="X84" i="4"/>
  <c r="M84" i="4"/>
  <c r="W84" i="4"/>
  <c r="V84" i="4"/>
  <c r="Q84" i="4"/>
  <c r="H83" i="4"/>
  <c r="I83" i="4"/>
  <c r="L83" i="4"/>
  <c r="Z83" i="4"/>
  <c r="Y83" i="4"/>
  <c r="X83" i="4"/>
  <c r="M83" i="4"/>
  <c r="W83" i="4"/>
  <c r="V83" i="4"/>
  <c r="Q83" i="4"/>
  <c r="H82" i="4"/>
  <c r="I82" i="4"/>
  <c r="L82" i="4"/>
  <c r="Z82" i="4"/>
  <c r="Y82" i="4"/>
  <c r="X82" i="4"/>
  <c r="M82" i="4"/>
  <c r="W82" i="4"/>
  <c r="V82" i="4"/>
  <c r="Q82" i="4"/>
  <c r="H81" i="4"/>
  <c r="I81" i="4"/>
  <c r="L81" i="4"/>
  <c r="Z81" i="4"/>
  <c r="Y81" i="4"/>
  <c r="X81" i="4"/>
  <c r="M81" i="4"/>
  <c r="W81" i="4"/>
  <c r="V81" i="4"/>
  <c r="Q81" i="4"/>
  <c r="H80" i="4"/>
  <c r="I80" i="4"/>
  <c r="L80" i="4"/>
  <c r="Z80" i="4"/>
  <c r="Y80" i="4"/>
  <c r="X80" i="4"/>
  <c r="M80" i="4"/>
  <c r="W80" i="4"/>
  <c r="V80" i="4"/>
  <c r="Q80" i="4"/>
  <c r="H79" i="4"/>
  <c r="I79" i="4"/>
  <c r="L79" i="4"/>
  <c r="Z79" i="4"/>
  <c r="Y79" i="4"/>
  <c r="X79" i="4"/>
  <c r="M79" i="4"/>
  <c r="W79" i="4"/>
  <c r="V79" i="4"/>
  <c r="Q79" i="4"/>
  <c r="H78" i="4"/>
  <c r="I78" i="4"/>
  <c r="L78" i="4"/>
  <c r="Z78" i="4"/>
  <c r="Y78" i="4"/>
  <c r="X78" i="4"/>
  <c r="M78" i="4"/>
  <c r="W78" i="4"/>
  <c r="V78" i="4"/>
  <c r="Q78" i="4"/>
  <c r="H77" i="4"/>
  <c r="I77" i="4"/>
  <c r="L77" i="4"/>
  <c r="Z77" i="4"/>
  <c r="Y77" i="4"/>
  <c r="X77" i="4"/>
  <c r="M77" i="4"/>
  <c r="W77" i="4"/>
  <c r="V77" i="4"/>
  <c r="Q77" i="4"/>
  <c r="H76" i="4"/>
  <c r="I76" i="4"/>
  <c r="L76" i="4"/>
  <c r="Z76" i="4"/>
  <c r="Y76" i="4"/>
  <c r="X76" i="4"/>
  <c r="M76" i="4"/>
  <c r="W76" i="4"/>
  <c r="V76" i="4"/>
  <c r="Q76" i="4"/>
  <c r="H75" i="4"/>
  <c r="I75" i="4"/>
  <c r="L75" i="4"/>
  <c r="Z75" i="4"/>
  <c r="Y75" i="4"/>
  <c r="X75" i="4"/>
  <c r="M75" i="4"/>
  <c r="W75" i="4"/>
  <c r="V75" i="4"/>
  <c r="Q75" i="4"/>
  <c r="H74" i="4"/>
  <c r="I74" i="4"/>
  <c r="L74" i="4"/>
  <c r="Z74" i="4"/>
  <c r="Y74" i="4"/>
  <c r="X74" i="4"/>
  <c r="M74" i="4"/>
  <c r="W74" i="4"/>
  <c r="V74" i="4"/>
  <c r="Q74" i="4"/>
  <c r="H73" i="4"/>
  <c r="I73" i="4"/>
  <c r="L73" i="4"/>
  <c r="Z73" i="4"/>
  <c r="Y73" i="4"/>
  <c r="X73" i="4"/>
  <c r="M73" i="4"/>
  <c r="W73" i="4"/>
  <c r="V73" i="4"/>
  <c r="Q73" i="4"/>
  <c r="H72" i="4"/>
  <c r="I72" i="4"/>
  <c r="L72" i="4"/>
  <c r="Z72" i="4"/>
  <c r="Y72" i="4"/>
  <c r="X72" i="4"/>
  <c r="M72" i="4"/>
  <c r="W72" i="4"/>
  <c r="V72" i="4"/>
  <c r="Q72" i="4"/>
  <c r="H71" i="4"/>
  <c r="I71" i="4"/>
  <c r="L71" i="4"/>
  <c r="Z71" i="4"/>
  <c r="Y71" i="4"/>
  <c r="X71" i="4"/>
  <c r="M71" i="4"/>
  <c r="W71" i="4"/>
  <c r="V71" i="4"/>
  <c r="Q71" i="4"/>
  <c r="H70" i="4"/>
  <c r="I70" i="4"/>
  <c r="L70" i="4"/>
  <c r="Z70" i="4"/>
  <c r="Y70" i="4"/>
  <c r="X70" i="4"/>
  <c r="M70" i="4"/>
  <c r="W70" i="4"/>
  <c r="V70" i="4"/>
  <c r="Q70" i="4"/>
  <c r="H69" i="4"/>
  <c r="I69" i="4"/>
  <c r="L69" i="4"/>
  <c r="Z69" i="4"/>
  <c r="Y69" i="4"/>
  <c r="X69" i="4"/>
  <c r="M69" i="4"/>
  <c r="W69" i="4"/>
  <c r="V69" i="4"/>
  <c r="Q69" i="4"/>
  <c r="H68" i="4"/>
  <c r="I68" i="4"/>
  <c r="L68" i="4"/>
  <c r="Z68" i="4"/>
  <c r="Y68" i="4"/>
  <c r="X68" i="4"/>
  <c r="M68" i="4"/>
  <c r="W68" i="4"/>
  <c r="V68" i="4"/>
  <c r="Q68" i="4"/>
  <c r="H67" i="4"/>
  <c r="I67" i="4"/>
  <c r="L67" i="4"/>
  <c r="Z67" i="4"/>
  <c r="Y67" i="4"/>
  <c r="X67" i="4"/>
  <c r="M67" i="4"/>
  <c r="W67" i="4"/>
  <c r="V67" i="4"/>
  <c r="Q67" i="4"/>
  <c r="H66" i="4"/>
  <c r="I66" i="4"/>
  <c r="L66" i="4"/>
  <c r="Z66" i="4"/>
  <c r="Y66" i="4"/>
  <c r="X66" i="4"/>
  <c r="M66" i="4"/>
  <c r="W66" i="4"/>
  <c r="V66" i="4"/>
  <c r="Q66" i="4"/>
  <c r="H65" i="4"/>
  <c r="I65" i="4"/>
  <c r="L65" i="4"/>
  <c r="Z65" i="4"/>
  <c r="Y65" i="4"/>
  <c r="X65" i="4"/>
  <c r="M65" i="4"/>
  <c r="W65" i="4"/>
  <c r="V65" i="4"/>
  <c r="Q65" i="4"/>
  <c r="H64" i="4"/>
  <c r="I64" i="4"/>
  <c r="L64" i="4"/>
  <c r="Z64" i="4"/>
  <c r="Y64" i="4"/>
  <c r="X64" i="4"/>
  <c r="M64" i="4"/>
  <c r="W64" i="4"/>
  <c r="V64" i="4"/>
  <c r="Q64" i="4"/>
  <c r="H63" i="4"/>
  <c r="I63" i="4"/>
  <c r="L63" i="4"/>
  <c r="Z63" i="4"/>
  <c r="Y63" i="4"/>
  <c r="X63" i="4"/>
  <c r="M63" i="4"/>
  <c r="W63" i="4"/>
  <c r="V63" i="4"/>
  <c r="Q63" i="4"/>
  <c r="H62" i="4"/>
  <c r="I62" i="4"/>
  <c r="L62" i="4"/>
  <c r="Z62" i="4"/>
  <c r="Y62" i="4"/>
  <c r="X62" i="4"/>
  <c r="M62" i="4"/>
  <c r="W62" i="4"/>
  <c r="V62" i="4"/>
  <c r="Q62" i="4"/>
  <c r="H61" i="4"/>
  <c r="I61" i="4"/>
  <c r="L61" i="4"/>
  <c r="Z61" i="4"/>
  <c r="Y61" i="4"/>
  <c r="X61" i="4"/>
  <c r="M61" i="4"/>
  <c r="W61" i="4"/>
  <c r="V61" i="4"/>
  <c r="Q61" i="4"/>
  <c r="H60" i="4"/>
  <c r="I60" i="4"/>
  <c r="L60" i="4"/>
  <c r="Z60" i="4"/>
  <c r="Y60" i="4"/>
  <c r="X60" i="4"/>
  <c r="M60" i="4"/>
  <c r="W60" i="4"/>
  <c r="V60" i="4"/>
  <c r="Q60" i="4"/>
  <c r="H59" i="4"/>
  <c r="I59" i="4"/>
  <c r="L59" i="4"/>
  <c r="Z59" i="4"/>
  <c r="Y59" i="4"/>
  <c r="X59" i="4"/>
  <c r="M59" i="4"/>
  <c r="W59" i="4"/>
  <c r="V59" i="4"/>
  <c r="Q59" i="4"/>
  <c r="H58" i="4"/>
  <c r="I58" i="4"/>
  <c r="L58" i="4"/>
  <c r="Z58" i="4"/>
  <c r="Y58" i="4"/>
  <c r="X58" i="4"/>
  <c r="M58" i="4"/>
  <c r="W58" i="4"/>
  <c r="V58" i="4"/>
  <c r="Q58" i="4"/>
  <c r="H57" i="4"/>
  <c r="I57" i="4"/>
  <c r="L57" i="4"/>
  <c r="Z57" i="4"/>
  <c r="Y57" i="4"/>
  <c r="X57" i="4"/>
  <c r="M57" i="4"/>
  <c r="W57" i="4"/>
  <c r="V57" i="4"/>
  <c r="Q57" i="4"/>
  <c r="H56" i="4"/>
  <c r="I56" i="4"/>
  <c r="L56" i="4"/>
  <c r="Z56" i="4"/>
  <c r="Y56" i="4"/>
  <c r="X56" i="4"/>
  <c r="M56" i="4"/>
  <c r="W56" i="4"/>
  <c r="V56" i="4"/>
  <c r="Q56" i="4"/>
  <c r="H55" i="4"/>
  <c r="I55" i="4"/>
  <c r="L55" i="4"/>
  <c r="Z55" i="4"/>
  <c r="Y55" i="4"/>
  <c r="X55" i="4"/>
  <c r="M55" i="4"/>
  <c r="W55" i="4"/>
  <c r="V55" i="4"/>
  <c r="Q55" i="4"/>
  <c r="H54" i="4"/>
  <c r="I54" i="4"/>
  <c r="L54" i="4"/>
  <c r="Z54" i="4"/>
  <c r="Y54" i="4"/>
  <c r="X54" i="4"/>
  <c r="M54" i="4"/>
  <c r="W54" i="4"/>
  <c r="V54" i="4"/>
  <c r="Q54" i="4"/>
  <c r="H53" i="4"/>
  <c r="I53" i="4"/>
  <c r="L53" i="4"/>
  <c r="Z53" i="4"/>
  <c r="Y53" i="4"/>
  <c r="X53" i="4"/>
  <c r="M53" i="4"/>
  <c r="W53" i="4"/>
  <c r="V53" i="4"/>
  <c r="Q53" i="4"/>
  <c r="H52" i="4"/>
  <c r="I52" i="4"/>
  <c r="L52" i="4"/>
  <c r="Z52" i="4"/>
  <c r="Y52" i="4"/>
  <c r="X52" i="4"/>
  <c r="M52" i="4"/>
  <c r="W52" i="4"/>
  <c r="V52" i="4"/>
  <c r="Q52" i="4"/>
  <c r="H51" i="4"/>
  <c r="I51" i="4"/>
  <c r="L51" i="4"/>
  <c r="Z51" i="4"/>
  <c r="Y51" i="4"/>
  <c r="X51" i="4"/>
  <c r="M51" i="4"/>
  <c r="W51" i="4"/>
  <c r="V51" i="4"/>
  <c r="Q51" i="4"/>
  <c r="H50" i="4"/>
  <c r="I50" i="4"/>
  <c r="L50" i="4"/>
  <c r="Z50" i="4"/>
  <c r="Y50" i="4"/>
  <c r="X50" i="4"/>
  <c r="M50" i="4"/>
  <c r="W50" i="4"/>
  <c r="V50" i="4"/>
  <c r="Q50" i="4"/>
  <c r="H49" i="4"/>
  <c r="I49" i="4"/>
  <c r="L49" i="4"/>
  <c r="Z49" i="4"/>
  <c r="Y49" i="4"/>
  <c r="X49" i="4"/>
  <c r="M49" i="4"/>
  <c r="W49" i="4"/>
  <c r="V49" i="4"/>
  <c r="Q49" i="4"/>
  <c r="H48" i="4"/>
  <c r="I48" i="4"/>
  <c r="L48" i="4"/>
  <c r="Z48" i="4"/>
  <c r="Y48" i="4"/>
  <c r="X48" i="4"/>
  <c r="M48" i="4"/>
  <c r="W48" i="4"/>
  <c r="V48" i="4"/>
  <c r="Q48" i="4"/>
  <c r="H47" i="4"/>
  <c r="I47" i="4"/>
  <c r="L47" i="4"/>
  <c r="Z47" i="4"/>
  <c r="Y47" i="4"/>
  <c r="X47" i="4"/>
  <c r="M47" i="4"/>
  <c r="W47" i="4"/>
  <c r="V47" i="4"/>
  <c r="Q47" i="4"/>
  <c r="H46" i="4"/>
  <c r="I46" i="4"/>
  <c r="L46" i="4"/>
  <c r="Z46" i="4"/>
  <c r="Y46" i="4"/>
  <c r="X46" i="4"/>
  <c r="M46" i="4"/>
  <c r="W46" i="4"/>
  <c r="V46" i="4"/>
  <c r="Q46" i="4"/>
  <c r="H45" i="4"/>
  <c r="I45" i="4"/>
  <c r="L45" i="4"/>
  <c r="Z45" i="4"/>
  <c r="Y45" i="4"/>
  <c r="X45" i="4"/>
  <c r="M45" i="4"/>
  <c r="W45" i="4"/>
  <c r="V45" i="4"/>
  <c r="Q45" i="4"/>
  <c r="H44" i="4"/>
  <c r="I44" i="4"/>
  <c r="L44" i="4"/>
  <c r="Z44" i="4"/>
  <c r="Y44" i="4"/>
  <c r="X44" i="4"/>
  <c r="M44" i="4"/>
  <c r="W44" i="4"/>
  <c r="V44" i="4"/>
  <c r="Q44" i="4"/>
  <c r="H43" i="4"/>
  <c r="I43" i="4"/>
  <c r="L43" i="4"/>
  <c r="Z43" i="4"/>
  <c r="Y43" i="4"/>
  <c r="X43" i="4"/>
  <c r="M43" i="4"/>
  <c r="W43" i="4"/>
  <c r="V43" i="4"/>
  <c r="Q43" i="4"/>
  <c r="H42" i="4"/>
  <c r="I42" i="4"/>
  <c r="L42" i="4"/>
  <c r="Z42" i="4"/>
  <c r="Y42" i="4"/>
  <c r="X42" i="4"/>
  <c r="M42" i="4"/>
  <c r="W42" i="4"/>
  <c r="V42" i="4"/>
  <c r="Q42" i="4"/>
  <c r="H41" i="4"/>
  <c r="I41" i="4"/>
  <c r="L41" i="4"/>
  <c r="Z41" i="4"/>
  <c r="Y41" i="4"/>
  <c r="X41" i="4"/>
  <c r="M41" i="4"/>
  <c r="W41" i="4"/>
  <c r="V41" i="4"/>
  <c r="Q41" i="4"/>
  <c r="H40" i="4"/>
  <c r="I40" i="4"/>
  <c r="L40" i="4"/>
  <c r="Z40" i="4"/>
  <c r="Y40" i="4"/>
  <c r="X40" i="4"/>
  <c r="M40" i="4"/>
  <c r="W40" i="4"/>
  <c r="V40" i="4"/>
  <c r="Q40" i="4"/>
  <c r="H39" i="4"/>
  <c r="I39" i="4"/>
  <c r="L39" i="4"/>
  <c r="Z39" i="4"/>
  <c r="Y39" i="4"/>
  <c r="X39" i="4"/>
  <c r="M39" i="4"/>
  <c r="W39" i="4"/>
  <c r="V39" i="4"/>
  <c r="Q39" i="4"/>
  <c r="H38" i="4"/>
  <c r="I38" i="4"/>
  <c r="L38" i="4"/>
  <c r="Z38" i="4"/>
  <c r="Y38" i="4"/>
  <c r="X38" i="4"/>
  <c r="M38" i="4"/>
  <c r="W38" i="4"/>
  <c r="V38" i="4"/>
  <c r="Q38" i="4"/>
  <c r="H37" i="4"/>
  <c r="I37" i="4"/>
  <c r="L37" i="4"/>
  <c r="Z37" i="4"/>
  <c r="Y37" i="4"/>
  <c r="X37" i="4"/>
  <c r="M37" i="4"/>
  <c r="W37" i="4"/>
  <c r="V37" i="4"/>
  <c r="Q37" i="4"/>
  <c r="H36" i="4"/>
  <c r="I36" i="4"/>
  <c r="L36" i="4"/>
  <c r="Z36" i="4"/>
  <c r="Y36" i="4"/>
  <c r="X36" i="4"/>
  <c r="M36" i="4"/>
  <c r="W36" i="4"/>
  <c r="V36" i="4"/>
  <c r="Q36" i="4"/>
  <c r="H35" i="4"/>
  <c r="I35" i="4"/>
  <c r="L35" i="4"/>
  <c r="Z35" i="4"/>
  <c r="Y35" i="4"/>
  <c r="X35" i="4"/>
  <c r="M35" i="4"/>
  <c r="W35" i="4"/>
  <c r="V35" i="4"/>
  <c r="Q35" i="4"/>
  <c r="H34" i="4"/>
  <c r="I34" i="4"/>
  <c r="L34" i="4"/>
  <c r="Z34" i="4"/>
  <c r="Y34" i="4"/>
  <c r="X34" i="4"/>
  <c r="M34" i="4"/>
  <c r="W34" i="4"/>
  <c r="V34" i="4"/>
  <c r="Q34" i="4"/>
  <c r="H33" i="4"/>
  <c r="I33" i="4"/>
  <c r="L33" i="4"/>
  <c r="Z33" i="4"/>
  <c r="Y33" i="4"/>
  <c r="X33" i="4"/>
  <c r="M33" i="4"/>
  <c r="W33" i="4"/>
  <c r="V33" i="4"/>
  <c r="Q33" i="4"/>
  <c r="H32" i="4"/>
  <c r="I32" i="4"/>
  <c r="L32" i="4"/>
  <c r="Z32" i="4"/>
  <c r="Y32" i="4"/>
  <c r="X32" i="4"/>
  <c r="M32" i="4"/>
  <c r="W32" i="4"/>
  <c r="V32" i="4"/>
  <c r="Q32" i="4"/>
  <c r="H31" i="4"/>
  <c r="I31" i="4"/>
  <c r="L31" i="4"/>
  <c r="Z31" i="4"/>
  <c r="Y31" i="4"/>
  <c r="X31" i="4"/>
  <c r="M31" i="4"/>
  <c r="W31" i="4"/>
  <c r="V31" i="4"/>
  <c r="Q31" i="4"/>
  <c r="H30" i="4"/>
  <c r="I30" i="4"/>
  <c r="L30" i="4"/>
  <c r="Z30" i="4"/>
  <c r="Y30" i="4"/>
  <c r="X30" i="4"/>
  <c r="M30" i="4"/>
  <c r="W30" i="4"/>
  <c r="V30" i="4"/>
  <c r="Q30" i="4"/>
  <c r="H29" i="4"/>
  <c r="I29" i="4"/>
  <c r="L29" i="4"/>
  <c r="Z29" i="4"/>
  <c r="Y29" i="4"/>
  <c r="X29" i="4"/>
  <c r="M29" i="4"/>
  <c r="W29" i="4"/>
  <c r="V29" i="4"/>
  <c r="Q29" i="4"/>
  <c r="H28" i="4"/>
  <c r="I28" i="4"/>
  <c r="L28" i="4"/>
  <c r="Z28" i="4"/>
  <c r="Y28" i="4"/>
  <c r="X28" i="4"/>
  <c r="M28" i="4"/>
  <c r="W28" i="4"/>
  <c r="V28" i="4"/>
  <c r="Q28" i="4"/>
  <c r="H27" i="4"/>
  <c r="I27" i="4"/>
  <c r="L27" i="4"/>
  <c r="Z27" i="4"/>
  <c r="Y27" i="4"/>
  <c r="X27" i="4"/>
  <c r="M27" i="4"/>
  <c r="W27" i="4"/>
  <c r="V27" i="4"/>
  <c r="Q27" i="4"/>
  <c r="H26" i="4"/>
  <c r="I26" i="4"/>
  <c r="L26" i="4"/>
  <c r="Z26" i="4"/>
  <c r="Y26" i="4"/>
  <c r="X26" i="4"/>
  <c r="M26" i="4"/>
  <c r="W26" i="4"/>
  <c r="V26" i="4"/>
  <c r="Q26" i="4"/>
  <c r="H25" i="4"/>
  <c r="I25" i="4"/>
  <c r="L25" i="4"/>
  <c r="Z25" i="4"/>
  <c r="Y25" i="4"/>
  <c r="X25" i="4"/>
  <c r="M25" i="4"/>
  <c r="W25" i="4"/>
  <c r="V25" i="4"/>
  <c r="Q25" i="4"/>
  <c r="H24" i="4"/>
  <c r="I24" i="4"/>
  <c r="L24" i="4"/>
  <c r="Z24" i="4"/>
  <c r="Y24" i="4"/>
  <c r="X24" i="4"/>
  <c r="M24" i="4"/>
  <c r="W24" i="4"/>
  <c r="V24" i="4"/>
  <c r="U24" i="4"/>
  <c r="Q24" i="4"/>
  <c r="H23" i="4"/>
  <c r="I23" i="4"/>
  <c r="L23" i="4"/>
  <c r="Z23" i="4"/>
  <c r="Y23" i="4"/>
  <c r="X23" i="4"/>
  <c r="M23" i="4"/>
  <c r="W23" i="4"/>
  <c r="V23" i="4"/>
  <c r="U23" i="4"/>
  <c r="Q23" i="4"/>
  <c r="H22" i="4"/>
  <c r="I22" i="4"/>
  <c r="L22" i="4"/>
  <c r="Z22" i="4"/>
  <c r="Y22" i="4"/>
  <c r="X22" i="4"/>
  <c r="M22" i="4"/>
  <c r="W22" i="4"/>
  <c r="V22" i="4"/>
  <c r="U22" i="4"/>
  <c r="Q22" i="4"/>
  <c r="H21" i="4"/>
  <c r="I21" i="4"/>
  <c r="L21" i="4"/>
  <c r="Z21" i="4"/>
  <c r="Y21" i="4"/>
  <c r="X21" i="4"/>
  <c r="M21" i="4"/>
  <c r="W21" i="4"/>
  <c r="V21" i="4"/>
  <c r="U21" i="4"/>
  <c r="Q21" i="4"/>
  <c r="H20" i="4"/>
  <c r="I20" i="4"/>
  <c r="L20" i="4"/>
  <c r="Z20" i="4"/>
  <c r="Y20" i="4"/>
  <c r="X20" i="4"/>
  <c r="M20" i="4"/>
  <c r="W20" i="4"/>
  <c r="V20" i="4"/>
  <c r="U20" i="4"/>
  <c r="Q20" i="4"/>
  <c r="H19" i="4"/>
  <c r="I19" i="4"/>
  <c r="L19" i="4"/>
  <c r="Z19" i="4"/>
  <c r="Y19" i="4"/>
  <c r="X19" i="4"/>
  <c r="M19" i="4"/>
  <c r="W19" i="4"/>
  <c r="V19" i="4"/>
  <c r="U19" i="4"/>
  <c r="Q19" i="4"/>
  <c r="H18" i="4"/>
  <c r="I18" i="4"/>
  <c r="L18" i="4"/>
  <c r="Z18" i="4"/>
  <c r="Y18" i="4"/>
  <c r="X18" i="4"/>
  <c r="M18" i="4"/>
  <c r="W18" i="4"/>
  <c r="V18" i="4"/>
  <c r="U18" i="4"/>
  <c r="Q18" i="4"/>
  <c r="H17" i="4"/>
  <c r="I17" i="4"/>
  <c r="L17" i="4"/>
  <c r="Z17" i="4"/>
  <c r="Y17" i="4"/>
  <c r="X17" i="4"/>
  <c r="M17" i="4"/>
  <c r="W17" i="4"/>
  <c r="V17" i="4"/>
  <c r="U17" i="4"/>
  <c r="Q17" i="4"/>
  <c r="H16" i="4"/>
  <c r="I16" i="4"/>
  <c r="L16" i="4"/>
  <c r="Z16" i="4"/>
  <c r="Y16" i="4"/>
  <c r="X16" i="4"/>
  <c r="M16" i="4"/>
  <c r="W16" i="4"/>
  <c r="V16" i="4"/>
  <c r="U16" i="4"/>
  <c r="Q16" i="4"/>
  <c r="H15" i="4"/>
  <c r="I15" i="4"/>
  <c r="L15" i="4"/>
  <c r="Z15" i="4"/>
  <c r="Y15" i="4"/>
  <c r="X15" i="4"/>
  <c r="M15" i="4"/>
  <c r="W15" i="4"/>
  <c r="V15" i="4"/>
  <c r="Q15" i="4"/>
  <c r="H14" i="4"/>
  <c r="I14" i="4"/>
  <c r="L14" i="4"/>
  <c r="Z14" i="4"/>
  <c r="Y14" i="4"/>
  <c r="X14" i="4"/>
  <c r="M14" i="4"/>
  <c r="W14" i="4"/>
  <c r="I2" i="4"/>
  <c r="P2" i="4"/>
  <c r="I3" i="4"/>
  <c r="P3" i="4"/>
  <c r="I4" i="4"/>
  <c r="P4" i="4"/>
  <c r="I5" i="4"/>
  <c r="P5" i="4"/>
  <c r="I6" i="4"/>
  <c r="P6" i="4"/>
  <c r="I7" i="4"/>
  <c r="P7" i="4"/>
  <c r="P11" i="4"/>
  <c r="V14" i="4"/>
  <c r="Q14" i="4"/>
  <c r="I11" i="4"/>
  <c r="Q11" i="4"/>
  <c r="M11" i="4"/>
  <c r="H11" i="4"/>
  <c r="L11" i="4"/>
  <c r="U2" i="4"/>
  <c r="U3" i="4"/>
  <c r="U4" i="4"/>
  <c r="U5" i="4"/>
  <c r="U6" i="4"/>
  <c r="U7" i="4"/>
  <c r="U10" i="4"/>
  <c r="I10" i="4"/>
  <c r="Q10" i="4"/>
  <c r="M10" i="4"/>
  <c r="H10" i="4"/>
  <c r="L10" i="4"/>
  <c r="I9" i="4"/>
  <c r="Q9" i="4"/>
  <c r="M9" i="4"/>
  <c r="H9" i="4"/>
  <c r="L9" i="4"/>
  <c r="I8" i="4"/>
  <c r="Q8" i="4"/>
  <c r="M8" i="4"/>
  <c r="H8" i="4"/>
  <c r="L8" i="4"/>
  <c r="H7" i="4"/>
  <c r="L7" i="4"/>
  <c r="Z7" i="4"/>
  <c r="Y7" i="4"/>
  <c r="X7" i="4"/>
  <c r="Q7" i="4"/>
  <c r="M7" i="4"/>
  <c r="D7" i="4"/>
  <c r="C7" i="4"/>
  <c r="H6" i="4"/>
  <c r="L6" i="4"/>
  <c r="Z6" i="4"/>
  <c r="Y6" i="4"/>
  <c r="X6" i="4"/>
  <c r="Q6" i="4"/>
  <c r="M6" i="4"/>
  <c r="D6" i="4"/>
  <c r="C6" i="4"/>
  <c r="H5" i="4"/>
  <c r="L5" i="4"/>
  <c r="Z5" i="4"/>
  <c r="Y5" i="4"/>
  <c r="X5" i="4"/>
  <c r="Q5" i="4"/>
  <c r="M5" i="4"/>
  <c r="H4" i="4"/>
  <c r="L4" i="4"/>
  <c r="Z4" i="4"/>
  <c r="Y4" i="4"/>
  <c r="X4" i="4"/>
  <c r="Q4" i="4"/>
  <c r="M4" i="4"/>
  <c r="H3" i="4"/>
  <c r="L3" i="4"/>
  <c r="Z3" i="4"/>
  <c r="Y3" i="4"/>
  <c r="X3" i="4"/>
  <c r="Q3" i="4"/>
  <c r="M3" i="4"/>
  <c r="H2" i="4"/>
  <c r="L2" i="4"/>
  <c r="Z2" i="4"/>
  <c r="Y2" i="4"/>
  <c r="X2" i="4"/>
  <c r="Q2" i="4"/>
  <c r="M2" i="4"/>
  <c r="H117" i="3"/>
  <c r="I117" i="3"/>
  <c r="L117" i="3"/>
  <c r="Z117" i="3"/>
  <c r="Y117" i="3"/>
  <c r="X117" i="3"/>
  <c r="M117" i="3"/>
  <c r="W117" i="3"/>
  <c r="V117" i="3"/>
  <c r="Q1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H116" i="3"/>
  <c r="I116" i="3"/>
  <c r="L116" i="3"/>
  <c r="Z116" i="3"/>
  <c r="Y116" i="3"/>
  <c r="X116" i="3"/>
  <c r="M116" i="3"/>
  <c r="W116" i="3"/>
  <c r="V116" i="3"/>
  <c r="Q1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H115" i="3"/>
  <c r="I115" i="3"/>
  <c r="L115" i="3"/>
  <c r="Z115" i="3"/>
  <c r="Y115" i="3"/>
  <c r="X115" i="3"/>
  <c r="M115" i="3"/>
  <c r="W115" i="3"/>
  <c r="V115" i="3"/>
  <c r="Q1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H114" i="3"/>
  <c r="I114" i="3"/>
  <c r="L114" i="3"/>
  <c r="Z114" i="3"/>
  <c r="Y114" i="3"/>
  <c r="X114" i="3"/>
  <c r="M114" i="3"/>
  <c r="W114" i="3"/>
  <c r="V114" i="3"/>
  <c r="Q1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H113" i="3"/>
  <c r="I113" i="3"/>
  <c r="L113" i="3"/>
  <c r="Z113" i="3"/>
  <c r="Y113" i="3"/>
  <c r="X113" i="3"/>
  <c r="M113" i="3"/>
  <c r="W113" i="3"/>
  <c r="V113" i="3"/>
  <c r="Q113" i="3"/>
  <c r="H112" i="3"/>
  <c r="I112" i="3"/>
  <c r="L112" i="3"/>
  <c r="Z112" i="3"/>
  <c r="Y112" i="3"/>
  <c r="X112" i="3"/>
  <c r="M112" i="3"/>
  <c r="W112" i="3"/>
  <c r="V112" i="3"/>
  <c r="Q112" i="3"/>
  <c r="H111" i="3"/>
  <c r="I111" i="3"/>
  <c r="L111" i="3"/>
  <c r="Z111" i="3"/>
  <c r="Y111" i="3"/>
  <c r="X111" i="3"/>
  <c r="M111" i="3"/>
  <c r="W111" i="3"/>
  <c r="V111" i="3"/>
  <c r="Q111" i="3"/>
  <c r="H110" i="3"/>
  <c r="I110" i="3"/>
  <c r="L110" i="3"/>
  <c r="Z110" i="3"/>
  <c r="Y110" i="3"/>
  <c r="X110" i="3"/>
  <c r="M110" i="3"/>
  <c r="W110" i="3"/>
  <c r="V110" i="3"/>
  <c r="Q110" i="3"/>
  <c r="H109" i="3"/>
  <c r="I109" i="3"/>
  <c r="L109" i="3"/>
  <c r="Z109" i="3"/>
  <c r="Y109" i="3"/>
  <c r="X109" i="3"/>
  <c r="M109" i="3"/>
  <c r="W109" i="3"/>
  <c r="V109" i="3"/>
  <c r="Q109" i="3"/>
  <c r="H108" i="3"/>
  <c r="I108" i="3"/>
  <c r="L108" i="3"/>
  <c r="Z108" i="3"/>
  <c r="Y108" i="3"/>
  <c r="X108" i="3"/>
  <c r="M108" i="3"/>
  <c r="W108" i="3"/>
  <c r="V108" i="3"/>
  <c r="Q108" i="3"/>
  <c r="H107" i="3"/>
  <c r="I107" i="3"/>
  <c r="L107" i="3"/>
  <c r="Z107" i="3"/>
  <c r="Y107" i="3"/>
  <c r="X107" i="3"/>
  <c r="M107" i="3"/>
  <c r="W107" i="3"/>
  <c r="V107" i="3"/>
  <c r="Q107" i="3"/>
  <c r="H106" i="3"/>
  <c r="I106" i="3"/>
  <c r="L106" i="3"/>
  <c r="Z106" i="3"/>
  <c r="Y106" i="3"/>
  <c r="X106" i="3"/>
  <c r="M106" i="3"/>
  <c r="W106" i="3"/>
  <c r="V106" i="3"/>
  <c r="Q106" i="3"/>
  <c r="H105" i="3"/>
  <c r="I105" i="3"/>
  <c r="L105" i="3"/>
  <c r="Z105" i="3"/>
  <c r="Y105" i="3"/>
  <c r="X105" i="3"/>
  <c r="M105" i="3"/>
  <c r="W105" i="3"/>
  <c r="V105" i="3"/>
  <c r="Q105" i="3"/>
  <c r="H104" i="3"/>
  <c r="I104" i="3"/>
  <c r="L104" i="3"/>
  <c r="Z104" i="3"/>
  <c r="Y104" i="3"/>
  <c r="X104" i="3"/>
  <c r="M104" i="3"/>
  <c r="W104" i="3"/>
  <c r="V104" i="3"/>
  <c r="Q104" i="3"/>
  <c r="H103" i="3"/>
  <c r="I103" i="3"/>
  <c r="L103" i="3"/>
  <c r="Z103" i="3"/>
  <c r="Y103" i="3"/>
  <c r="X103" i="3"/>
  <c r="M103" i="3"/>
  <c r="W103" i="3"/>
  <c r="V103" i="3"/>
  <c r="Q103" i="3"/>
  <c r="H102" i="3"/>
  <c r="I102" i="3"/>
  <c r="L102" i="3"/>
  <c r="Z102" i="3"/>
  <c r="Y102" i="3"/>
  <c r="X102" i="3"/>
  <c r="M102" i="3"/>
  <c r="W102" i="3"/>
  <c r="V102" i="3"/>
  <c r="Q102" i="3"/>
  <c r="H101" i="3"/>
  <c r="I101" i="3"/>
  <c r="L101" i="3"/>
  <c r="Z101" i="3"/>
  <c r="Y101" i="3"/>
  <c r="X101" i="3"/>
  <c r="M101" i="3"/>
  <c r="W101" i="3"/>
  <c r="V101" i="3"/>
  <c r="Q101" i="3"/>
  <c r="H100" i="3"/>
  <c r="I100" i="3"/>
  <c r="L100" i="3"/>
  <c r="Z100" i="3"/>
  <c r="Y100" i="3"/>
  <c r="X100" i="3"/>
  <c r="M100" i="3"/>
  <c r="W100" i="3"/>
  <c r="V100" i="3"/>
  <c r="Q100" i="3"/>
  <c r="H99" i="3"/>
  <c r="I99" i="3"/>
  <c r="L99" i="3"/>
  <c r="Z99" i="3"/>
  <c r="Y99" i="3"/>
  <c r="X99" i="3"/>
  <c r="M99" i="3"/>
  <c r="W99" i="3"/>
  <c r="V99" i="3"/>
  <c r="Q99" i="3"/>
  <c r="H98" i="3"/>
  <c r="I98" i="3"/>
  <c r="L98" i="3"/>
  <c r="Z98" i="3"/>
  <c r="Y98" i="3"/>
  <c r="X98" i="3"/>
  <c r="M98" i="3"/>
  <c r="W98" i="3"/>
  <c r="V98" i="3"/>
  <c r="Q98" i="3"/>
  <c r="H97" i="3"/>
  <c r="I97" i="3"/>
  <c r="L97" i="3"/>
  <c r="Z97" i="3"/>
  <c r="Y97" i="3"/>
  <c r="X97" i="3"/>
  <c r="M97" i="3"/>
  <c r="W97" i="3"/>
  <c r="V97" i="3"/>
  <c r="Q97" i="3"/>
  <c r="H96" i="3"/>
  <c r="I96" i="3"/>
  <c r="L96" i="3"/>
  <c r="Z96" i="3"/>
  <c r="Y96" i="3"/>
  <c r="X96" i="3"/>
  <c r="M96" i="3"/>
  <c r="W96" i="3"/>
  <c r="V96" i="3"/>
  <c r="Q96" i="3"/>
  <c r="H95" i="3"/>
  <c r="I95" i="3"/>
  <c r="L95" i="3"/>
  <c r="Z95" i="3"/>
  <c r="Y95" i="3"/>
  <c r="X95" i="3"/>
  <c r="M95" i="3"/>
  <c r="W95" i="3"/>
  <c r="V95" i="3"/>
  <c r="Q95" i="3"/>
  <c r="H94" i="3"/>
  <c r="I94" i="3"/>
  <c r="L94" i="3"/>
  <c r="Z94" i="3"/>
  <c r="Y94" i="3"/>
  <c r="X94" i="3"/>
  <c r="M94" i="3"/>
  <c r="W94" i="3"/>
  <c r="V94" i="3"/>
  <c r="Q94" i="3"/>
  <c r="H93" i="3"/>
  <c r="I93" i="3"/>
  <c r="L93" i="3"/>
  <c r="Z93" i="3"/>
  <c r="Y93" i="3"/>
  <c r="X93" i="3"/>
  <c r="M93" i="3"/>
  <c r="W93" i="3"/>
  <c r="V93" i="3"/>
  <c r="Q93" i="3"/>
  <c r="H92" i="3"/>
  <c r="I92" i="3"/>
  <c r="L92" i="3"/>
  <c r="Z92" i="3"/>
  <c r="Y92" i="3"/>
  <c r="X92" i="3"/>
  <c r="M92" i="3"/>
  <c r="W92" i="3"/>
  <c r="V92" i="3"/>
  <c r="Q92" i="3"/>
  <c r="H91" i="3"/>
  <c r="I91" i="3"/>
  <c r="L91" i="3"/>
  <c r="Z91" i="3"/>
  <c r="Y91" i="3"/>
  <c r="X91" i="3"/>
  <c r="M91" i="3"/>
  <c r="W91" i="3"/>
  <c r="V91" i="3"/>
  <c r="Q91" i="3"/>
  <c r="H90" i="3"/>
  <c r="I90" i="3"/>
  <c r="L90" i="3"/>
  <c r="Z90" i="3"/>
  <c r="Y90" i="3"/>
  <c r="X90" i="3"/>
  <c r="M90" i="3"/>
  <c r="W90" i="3"/>
  <c r="V90" i="3"/>
  <c r="Q90" i="3"/>
  <c r="H89" i="3"/>
  <c r="I89" i="3"/>
  <c r="L89" i="3"/>
  <c r="Z89" i="3"/>
  <c r="Y89" i="3"/>
  <c r="X89" i="3"/>
  <c r="M89" i="3"/>
  <c r="W89" i="3"/>
  <c r="V89" i="3"/>
  <c r="Q89" i="3"/>
  <c r="H88" i="3"/>
  <c r="I88" i="3"/>
  <c r="L88" i="3"/>
  <c r="Z88" i="3"/>
  <c r="Y88" i="3"/>
  <c r="X88" i="3"/>
  <c r="M88" i="3"/>
  <c r="W88" i="3"/>
  <c r="V88" i="3"/>
  <c r="Q88" i="3"/>
  <c r="H87" i="3"/>
  <c r="I87" i="3"/>
  <c r="L87" i="3"/>
  <c r="Z87" i="3"/>
  <c r="Y87" i="3"/>
  <c r="X87" i="3"/>
  <c r="M87" i="3"/>
  <c r="W87" i="3"/>
  <c r="V87" i="3"/>
  <c r="Q87" i="3"/>
  <c r="H86" i="3"/>
  <c r="I86" i="3"/>
  <c r="L86" i="3"/>
  <c r="Z86" i="3"/>
  <c r="Y86" i="3"/>
  <c r="X86" i="3"/>
  <c r="M86" i="3"/>
  <c r="W86" i="3"/>
  <c r="V86" i="3"/>
  <c r="Q86" i="3"/>
  <c r="H85" i="3"/>
  <c r="I85" i="3"/>
  <c r="L85" i="3"/>
  <c r="Z85" i="3"/>
  <c r="Y85" i="3"/>
  <c r="X85" i="3"/>
  <c r="M85" i="3"/>
  <c r="W85" i="3"/>
  <c r="V85" i="3"/>
  <c r="Q85" i="3"/>
  <c r="H84" i="3"/>
  <c r="I84" i="3"/>
  <c r="L84" i="3"/>
  <c r="Z84" i="3"/>
  <c r="Y84" i="3"/>
  <c r="X84" i="3"/>
  <c r="M84" i="3"/>
  <c r="W84" i="3"/>
  <c r="V84" i="3"/>
  <c r="Q84" i="3"/>
  <c r="H83" i="3"/>
  <c r="I83" i="3"/>
  <c r="L83" i="3"/>
  <c r="Z83" i="3"/>
  <c r="Y83" i="3"/>
  <c r="X83" i="3"/>
  <c r="M83" i="3"/>
  <c r="W83" i="3"/>
  <c r="V83" i="3"/>
  <c r="Q83" i="3"/>
  <c r="H82" i="3"/>
  <c r="I82" i="3"/>
  <c r="L82" i="3"/>
  <c r="Z82" i="3"/>
  <c r="Y82" i="3"/>
  <c r="X82" i="3"/>
  <c r="M82" i="3"/>
  <c r="W82" i="3"/>
  <c r="V82" i="3"/>
  <c r="Q82" i="3"/>
  <c r="H81" i="3"/>
  <c r="I81" i="3"/>
  <c r="L81" i="3"/>
  <c r="Z81" i="3"/>
  <c r="Y81" i="3"/>
  <c r="X81" i="3"/>
  <c r="M81" i="3"/>
  <c r="W81" i="3"/>
  <c r="V81" i="3"/>
  <c r="Q81" i="3"/>
  <c r="H80" i="3"/>
  <c r="I80" i="3"/>
  <c r="L80" i="3"/>
  <c r="Z80" i="3"/>
  <c r="Y80" i="3"/>
  <c r="X80" i="3"/>
  <c r="M80" i="3"/>
  <c r="W80" i="3"/>
  <c r="V80" i="3"/>
  <c r="Q80" i="3"/>
  <c r="H79" i="3"/>
  <c r="I79" i="3"/>
  <c r="L79" i="3"/>
  <c r="Z79" i="3"/>
  <c r="Y79" i="3"/>
  <c r="X79" i="3"/>
  <c r="M79" i="3"/>
  <c r="W79" i="3"/>
  <c r="V79" i="3"/>
  <c r="Q79" i="3"/>
  <c r="H78" i="3"/>
  <c r="I78" i="3"/>
  <c r="L78" i="3"/>
  <c r="Z78" i="3"/>
  <c r="Y78" i="3"/>
  <c r="X78" i="3"/>
  <c r="M78" i="3"/>
  <c r="W78" i="3"/>
  <c r="V78" i="3"/>
  <c r="Q78" i="3"/>
  <c r="H77" i="3"/>
  <c r="I77" i="3"/>
  <c r="L77" i="3"/>
  <c r="Z77" i="3"/>
  <c r="Y77" i="3"/>
  <c r="X77" i="3"/>
  <c r="M77" i="3"/>
  <c r="W77" i="3"/>
  <c r="V77" i="3"/>
  <c r="Q77" i="3"/>
  <c r="H76" i="3"/>
  <c r="I76" i="3"/>
  <c r="L76" i="3"/>
  <c r="Z76" i="3"/>
  <c r="Y76" i="3"/>
  <c r="X76" i="3"/>
  <c r="M76" i="3"/>
  <c r="W76" i="3"/>
  <c r="V76" i="3"/>
  <c r="Q76" i="3"/>
  <c r="H75" i="3"/>
  <c r="I75" i="3"/>
  <c r="L75" i="3"/>
  <c r="Z75" i="3"/>
  <c r="Y75" i="3"/>
  <c r="X75" i="3"/>
  <c r="M75" i="3"/>
  <c r="W75" i="3"/>
  <c r="V75" i="3"/>
  <c r="Q75" i="3"/>
  <c r="H74" i="3"/>
  <c r="I74" i="3"/>
  <c r="L74" i="3"/>
  <c r="Z74" i="3"/>
  <c r="Y74" i="3"/>
  <c r="X74" i="3"/>
  <c r="M74" i="3"/>
  <c r="W74" i="3"/>
  <c r="V74" i="3"/>
  <c r="Q74" i="3"/>
  <c r="H73" i="3"/>
  <c r="I73" i="3"/>
  <c r="L73" i="3"/>
  <c r="Z73" i="3"/>
  <c r="Y73" i="3"/>
  <c r="X73" i="3"/>
  <c r="M73" i="3"/>
  <c r="W73" i="3"/>
  <c r="V73" i="3"/>
  <c r="Q73" i="3"/>
  <c r="H72" i="3"/>
  <c r="I72" i="3"/>
  <c r="L72" i="3"/>
  <c r="Z72" i="3"/>
  <c r="Y72" i="3"/>
  <c r="X72" i="3"/>
  <c r="M72" i="3"/>
  <c r="W72" i="3"/>
  <c r="V72" i="3"/>
  <c r="Q72" i="3"/>
  <c r="H71" i="3"/>
  <c r="I71" i="3"/>
  <c r="L71" i="3"/>
  <c r="Z71" i="3"/>
  <c r="Y71" i="3"/>
  <c r="X71" i="3"/>
  <c r="M71" i="3"/>
  <c r="W71" i="3"/>
  <c r="V71" i="3"/>
  <c r="Q71" i="3"/>
  <c r="H70" i="3"/>
  <c r="I70" i="3"/>
  <c r="L70" i="3"/>
  <c r="Z70" i="3"/>
  <c r="Y70" i="3"/>
  <c r="X70" i="3"/>
  <c r="M70" i="3"/>
  <c r="W70" i="3"/>
  <c r="V70" i="3"/>
  <c r="Q70" i="3"/>
  <c r="H69" i="3"/>
  <c r="I69" i="3"/>
  <c r="L69" i="3"/>
  <c r="Z69" i="3"/>
  <c r="Y69" i="3"/>
  <c r="X69" i="3"/>
  <c r="M69" i="3"/>
  <c r="W69" i="3"/>
  <c r="V69" i="3"/>
  <c r="Q69" i="3"/>
  <c r="H68" i="3"/>
  <c r="I68" i="3"/>
  <c r="L68" i="3"/>
  <c r="Z68" i="3"/>
  <c r="Y68" i="3"/>
  <c r="X68" i="3"/>
  <c r="M68" i="3"/>
  <c r="W68" i="3"/>
  <c r="V68" i="3"/>
  <c r="Q68" i="3"/>
  <c r="H67" i="3"/>
  <c r="I67" i="3"/>
  <c r="L67" i="3"/>
  <c r="Z67" i="3"/>
  <c r="Y67" i="3"/>
  <c r="X67" i="3"/>
  <c r="M67" i="3"/>
  <c r="W67" i="3"/>
  <c r="V67" i="3"/>
  <c r="Q67" i="3"/>
  <c r="H66" i="3"/>
  <c r="I66" i="3"/>
  <c r="L66" i="3"/>
  <c r="Z66" i="3"/>
  <c r="Y66" i="3"/>
  <c r="X66" i="3"/>
  <c r="M66" i="3"/>
  <c r="W66" i="3"/>
  <c r="V66" i="3"/>
  <c r="Q66" i="3"/>
  <c r="H65" i="3"/>
  <c r="I65" i="3"/>
  <c r="L65" i="3"/>
  <c r="Z65" i="3"/>
  <c r="Y65" i="3"/>
  <c r="X65" i="3"/>
  <c r="M65" i="3"/>
  <c r="W65" i="3"/>
  <c r="V65" i="3"/>
  <c r="Q65" i="3"/>
  <c r="H64" i="3"/>
  <c r="I64" i="3"/>
  <c r="L64" i="3"/>
  <c r="Z64" i="3"/>
  <c r="Y64" i="3"/>
  <c r="X64" i="3"/>
  <c r="M64" i="3"/>
  <c r="W64" i="3"/>
  <c r="V64" i="3"/>
  <c r="Q64" i="3"/>
  <c r="H63" i="3"/>
  <c r="I63" i="3"/>
  <c r="L63" i="3"/>
  <c r="Z63" i="3"/>
  <c r="Y63" i="3"/>
  <c r="X63" i="3"/>
  <c r="M63" i="3"/>
  <c r="W63" i="3"/>
  <c r="V63" i="3"/>
  <c r="Q63" i="3"/>
  <c r="H62" i="3"/>
  <c r="I62" i="3"/>
  <c r="L62" i="3"/>
  <c r="Z62" i="3"/>
  <c r="Y62" i="3"/>
  <c r="X62" i="3"/>
  <c r="M62" i="3"/>
  <c r="W62" i="3"/>
  <c r="V62" i="3"/>
  <c r="Q62" i="3"/>
  <c r="H61" i="3"/>
  <c r="I61" i="3"/>
  <c r="L61" i="3"/>
  <c r="Z61" i="3"/>
  <c r="Y61" i="3"/>
  <c r="X61" i="3"/>
  <c r="M61" i="3"/>
  <c r="W61" i="3"/>
  <c r="V61" i="3"/>
  <c r="Q61" i="3"/>
  <c r="H60" i="3"/>
  <c r="I60" i="3"/>
  <c r="L60" i="3"/>
  <c r="Z60" i="3"/>
  <c r="Y60" i="3"/>
  <c r="X60" i="3"/>
  <c r="M60" i="3"/>
  <c r="W60" i="3"/>
  <c r="V60" i="3"/>
  <c r="Q60" i="3"/>
  <c r="H59" i="3"/>
  <c r="I59" i="3"/>
  <c r="L59" i="3"/>
  <c r="Z59" i="3"/>
  <c r="Y59" i="3"/>
  <c r="X59" i="3"/>
  <c r="M59" i="3"/>
  <c r="W59" i="3"/>
  <c r="V59" i="3"/>
  <c r="Q59" i="3"/>
  <c r="H58" i="3"/>
  <c r="I58" i="3"/>
  <c r="L58" i="3"/>
  <c r="Z58" i="3"/>
  <c r="Y58" i="3"/>
  <c r="X58" i="3"/>
  <c r="M58" i="3"/>
  <c r="W58" i="3"/>
  <c r="V58" i="3"/>
  <c r="Q58" i="3"/>
  <c r="H57" i="3"/>
  <c r="I57" i="3"/>
  <c r="L57" i="3"/>
  <c r="Z57" i="3"/>
  <c r="Y57" i="3"/>
  <c r="X57" i="3"/>
  <c r="M57" i="3"/>
  <c r="W57" i="3"/>
  <c r="V57" i="3"/>
  <c r="Q57" i="3"/>
  <c r="H56" i="3"/>
  <c r="I56" i="3"/>
  <c r="L56" i="3"/>
  <c r="Z56" i="3"/>
  <c r="Y56" i="3"/>
  <c r="X56" i="3"/>
  <c r="M56" i="3"/>
  <c r="W56" i="3"/>
  <c r="V56" i="3"/>
  <c r="Q56" i="3"/>
  <c r="H55" i="3"/>
  <c r="I55" i="3"/>
  <c r="L55" i="3"/>
  <c r="Z55" i="3"/>
  <c r="Y55" i="3"/>
  <c r="X55" i="3"/>
  <c r="M55" i="3"/>
  <c r="W55" i="3"/>
  <c r="V55" i="3"/>
  <c r="Q55" i="3"/>
  <c r="H54" i="3"/>
  <c r="I54" i="3"/>
  <c r="L54" i="3"/>
  <c r="Z54" i="3"/>
  <c r="Y54" i="3"/>
  <c r="X54" i="3"/>
  <c r="M54" i="3"/>
  <c r="W54" i="3"/>
  <c r="V54" i="3"/>
  <c r="Q54" i="3"/>
  <c r="H53" i="3"/>
  <c r="I53" i="3"/>
  <c r="L53" i="3"/>
  <c r="Z53" i="3"/>
  <c r="Y53" i="3"/>
  <c r="X53" i="3"/>
  <c r="M53" i="3"/>
  <c r="W53" i="3"/>
  <c r="V53" i="3"/>
  <c r="Q53" i="3"/>
  <c r="H52" i="3"/>
  <c r="I52" i="3"/>
  <c r="L52" i="3"/>
  <c r="Z52" i="3"/>
  <c r="Y52" i="3"/>
  <c r="X52" i="3"/>
  <c r="M52" i="3"/>
  <c r="W52" i="3"/>
  <c r="V52" i="3"/>
  <c r="Q52" i="3"/>
  <c r="H51" i="3"/>
  <c r="I51" i="3"/>
  <c r="L51" i="3"/>
  <c r="Z51" i="3"/>
  <c r="Y51" i="3"/>
  <c r="X51" i="3"/>
  <c r="M51" i="3"/>
  <c r="W51" i="3"/>
  <c r="V51" i="3"/>
  <c r="Q51" i="3"/>
  <c r="H50" i="3"/>
  <c r="I50" i="3"/>
  <c r="L50" i="3"/>
  <c r="Z50" i="3"/>
  <c r="Y50" i="3"/>
  <c r="X50" i="3"/>
  <c r="M50" i="3"/>
  <c r="W50" i="3"/>
  <c r="V50" i="3"/>
  <c r="Q50" i="3"/>
  <c r="H49" i="3"/>
  <c r="I49" i="3"/>
  <c r="L49" i="3"/>
  <c r="Z49" i="3"/>
  <c r="Y49" i="3"/>
  <c r="X49" i="3"/>
  <c r="M49" i="3"/>
  <c r="W49" i="3"/>
  <c r="V49" i="3"/>
  <c r="Q49" i="3"/>
  <c r="H48" i="3"/>
  <c r="I48" i="3"/>
  <c r="L48" i="3"/>
  <c r="Z48" i="3"/>
  <c r="Y48" i="3"/>
  <c r="X48" i="3"/>
  <c r="M48" i="3"/>
  <c r="W48" i="3"/>
  <c r="V48" i="3"/>
  <c r="Q48" i="3"/>
  <c r="H47" i="3"/>
  <c r="I47" i="3"/>
  <c r="L47" i="3"/>
  <c r="Z47" i="3"/>
  <c r="Y47" i="3"/>
  <c r="X47" i="3"/>
  <c r="M47" i="3"/>
  <c r="W47" i="3"/>
  <c r="V47" i="3"/>
  <c r="Q47" i="3"/>
  <c r="H46" i="3"/>
  <c r="I46" i="3"/>
  <c r="L46" i="3"/>
  <c r="Z46" i="3"/>
  <c r="Y46" i="3"/>
  <c r="X46" i="3"/>
  <c r="M46" i="3"/>
  <c r="W46" i="3"/>
  <c r="V46" i="3"/>
  <c r="Q46" i="3"/>
  <c r="H45" i="3"/>
  <c r="I45" i="3"/>
  <c r="L45" i="3"/>
  <c r="Z45" i="3"/>
  <c r="Y45" i="3"/>
  <c r="X45" i="3"/>
  <c r="M45" i="3"/>
  <c r="W45" i="3"/>
  <c r="V45" i="3"/>
  <c r="Q45" i="3"/>
  <c r="H44" i="3"/>
  <c r="I44" i="3"/>
  <c r="L44" i="3"/>
  <c r="Z44" i="3"/>
  <c r="Y44" i="3"/>
  <c r="X44" i="3"/>
  <c r="M44" i="3"/>
  <c r="W44" i="3"/>
  <c r="V44" i="3"/>
  <c r="Q44" i="3"/>
  <c r="H43" i="3"/>
  <c r="I43" i="3"/>
  <c r="L43" i="3"/>
  <c r="Z43" i="3"/>
  <c r="Y43" i="3"/>
  <c r="X43" i="3"/>
  <c r="M43" i="3"/>
  <c r="W43" i="3"/>
  <c r="V43" i="3"/>
  <c r="Q43" i="3"/>
  <c r="H42" i="3"/>
  <c r="I42" i="3"/>
  <c r="L42" i="3"/>
  <c r="Z42" i="3"/>
  <c r="Y42" i="3"/>
  <c r="X42" i="3"/>
  <c r="M42" i="3"/>
  <c r="W42" i="3"/>
  <c r="V42" i="3"/>
  <c r="Q42" i="3"/>
  <c r="H41" i="3"/>
  <c r="I41" i="3"/>
  <c r="L41" i="3"/>
  <c r="Z41" i="3"/>
  <c r="Y41" i="3"/>
  <c r="X41" i="3"/>
  <c r="M41" i="3"/>
  <c r="W41" i="3"/>
  <c r="V41" i="3"/>
  <c r="Q41" i="3"/>
  <c r="H40" i="3"/>
  <c r="I40" i="3"/>
  <c r="L40" i="3"/>
  <c r="Z40" i="3"/>
  <c r="Y40" i="3"/>
  <c r="X40" i="3"/>
  <c r="M40" i="3"/>
  <c r="W40" i="3"/>
  <c r="V40" i="3"/>
  <c r="Q40" i="3"/>
  <c r="H39" i="3"/>
  <c r="I39" i="3"/>
  <c r="L39" i="3"/>
  <c r="Z39" i="3"/>
  <c r="Y39" i="3"/>
  <c r="X39" i="3"/>
  <c r="M39" i="3"/>
  <c r="W39" i="3"/>
  <c r="V39" i="3"/>
  <c r="Q39" i="3"/>
  <c r="H38" i="3"/>
  <c r="I38" i="3"/>
  <c r="L38" i="3"/>
  <c r="Z38" i="3"/>
  <c r="Y38" i="3"/>
  <c r="X38" i="3"/>
  <c r="M38" i="3"/>
  <c r="W38" i="3"/>
  <c r="V38" i="3"/>
  <c r="Q38" i="3"/>
  <c r="H37" i="3"/>
  <c r="I37" i="3"/>
  <c r="L37" i="3"/>
  <c r="Z37" i="3"/>
  <c r="Y37" i="3"/>
  <c r="X37" i="3"/>
  <c r="M37" i="3"/>
  <c r="W37" i="3"/>
  <c r="V37" i="3"/>
  <c r="Q37" i="3"/>
  <c r="H36" i="3"/>
  <c r="I36" i="3"/>
  <c r="L36" i="3"/>
  <c r="Z36" i="3"/>
  <c r="Y36" i="3"/>
  <c r="X36" i="3"/>
  <c r="M36" i="3"/>
  <c r="W36" i="3"/>
  <c r="V36" i="3"/>
  <c r="Q36" i="3"/>
  <c r="H35" i="3"/>
  <c r="I35" i="3"/>
  <c r="L35" i="3"/>
  <c r="Z35" i="3"/>
  <c r="Y35" i="3"/>
  <c r="X35" i="3"/>
  <c r="M35" i="3"/>
  <c r="W35" i="3"/>
  <c r="V35" i="3"/>
  <c r="Q35" i="3"/>
  <c r="H34" i="3"/>
  <c r="I34" i="3"/>
  <c r="L34" i="3"/>
  <c r="Z34" i="3"/>
  <c r="Y34" i="3"/>
  <c r="X34" i="3"/>
  <c r="M34" i="3"/>
  <c r="W34" i="3"/>
  <c r="V34" i="3"/>
  <c r="Q34" i="3"/>
  <c r="H33" i="3"/>
  <c r="I33" i="3"/>
  <c r="L33" i="3"/>
  <c r="Z33" i="3"/>
  <c r="Y33" i="3"/>
  <c r="X33" i="3"/>
  <c r="M33" i="3"/>
  <c r="W33" i="3"/>
  <c r="V33" i="3"/>
  <c r="Q33" i="3"/>
  <c r="H32" i="3"/>
  <c r="I32" i="3"/>
  <c r="L32" i="3"/>
  <c r="Z32" i="3"/>
  <c r="Y32" i="3"/>
  <c r="X32" i="3"/>
  <c r="M32" i="3"/>
  <c r="W32" i="3"/>
  <c r="V32" i="3"/>
  <c r="Q32" i="3"/>
  <c r="H31" i="3"/>
  <c r="I31" i="3"/>
  <c r="L31" i="3"/>
  <c r="Z31" i="3"/>
  <c r="Y31" i="3"/>
  <c r="X31" i="3"/>
  <c r="M31" i="3"/>
  <c r="W31" i="3"/>
  <c r="V31" i="3"/>
  <c r="Q31" i="3"/>
  <c r="H30" i="3"/>
  <c r="I30" i="3"/>
  <c r="L30" i="3"/>
  <c r="Z30" i="3"/>
  <c r="Y30" i="3"/>
  <c r="X30" i="3"/>
  <c r="M30" i="3"/>
  <c r="W30" i="3"/>
  <c r="V30" i="3"/>
  <c r="Q30" i="3"/>
  <c r="H29" i="3"/>
  <c r="I29" i="3"/>
  <c r="L29" i="3"/>
  <c r="Z29" i="3"/>
  <c r="Y29" i="3"/>
  <c r="X29" i="3"/>
  <c r="M29" i="3"/>
  <c r="W29" i="3"/>
  <c r="V29" i="3"/>
  <c r="Q29" i="3"/>
  <c r="H28" i="3"/>
  <c r="I28" i="3"/>
  <c r="L28" i="3"/>
  <c r="Z28" i="3"/>
  <c r="Y28" i="3"/>
  <c r="X28" i="3"/>
  <c r="M28" i="3"/>
  <c r="W28" i="3"/>
  <c r="V28" i="3"/>
  <c r="Q28" i="3"/>
  <c r="H27" i="3"/>
  <c r="I27" i="3"/>
  <c r="L27" i="3"/>
  <c r="Z27" i="3"/>
  <c r="Y27" i="3"/>
  <c r="X27" i="3"/>
  <c r="M27" i="3"/>
  <c r="W27" i="3"/>
  <c r="V27" i="3"/>
  <c r="Q27" i="3"/>
  <c r="H26" i="3"/>
  <c r="I26" i="3"/>
  <c r="L26" i="3"/>
  <c r="Z26" i="3"/>
  <c r="Y26" i="3"/>
  <c r="X26" i="3"/>
  <c r="M26" i="3"/>
  <c r="W26" i="3"/>
  <c r="V26" i="3"/>
  <c r="Q26" i="3"/>
  <c r="H25" i="3"/>
  <c r="I25" i="3"/>
  <c r="L25" i="3"/>
  <c r="Z25" i="3"/>
  <c r="Y25" i="3"/>
  <c r="X25" i="3"/>
  <c r="M25" i="3"/>
  <c r="W25" i="3"/>
  <c r="V25" i="3"/>
  <c r="Q25" i="3"/>
  <c r="H24" i="3"/>
  <c r="I24" i="3"/>
  <c r="L24" i="3"/>
  <c r="Z24" i="3"/>
  <c r="Y24" i="3"/>
  <c r="X24" i="3"/>
  <c r="M24" i="3"/>
  <c r="W24" i="3"/>
  <c r="V24" i="3"/>
  <c r="U24" i="3"/>
  <c r="Q24" i="3"/>
  <c r="H23" i="3"/>
  <c r="I23" i="3"/>
  <c r="L23" i="3"/>
  <c r="Z23" i="3"/>
  <c r="Y23" i="3"/>
  <c r="X23" i="3"/>
  <c r="M23" i="3"/>
  <c r="W23" i="3"/>
  <c r="V23" i="3"/>
  <c r="U23" i="3"/>
  <c r="Q23" i="3"/>
  <c r="H22" i="3"/>
  <c r="I22" i="3"/>
  <c r="L22" i="3"/>
  <c r="Z22" i="3"/>
  <c r="Y22" i="3"/>
  <c r="X22" i="3"/>
  <c r="M22" i="3"/>
  <c r="W22" i="3"/>
  <c r="V22" i="3"/>
  <c r="U22" i="3"/>
  <c r="Q22" i="3"/>
  <c r="H21" i="3"/>
  <c r="I21" i="3"/>
  <c r="L21" i="3"/>
  <c r="Z21" i="3"/>
  <c r="Y21" i="3"/>
  <c r="X21" i="3"/>
  <c r="M21" i="3"/>
  <c r="W21" i="3"/>
  <c r="V21" i="3"/>
  <c r="U21" i="3"/>
  <c r="Q21" i="3"/>
  <c r="H20" i="3"/>
  <c r="I20" i="3"/>
  <c r="L20" i="3"/>
  <c r="Z20" i="3"/>
  <c r="Y20" i="3"/>
  <c r="X20" i="3"/>
  <c r="M20" i="3"/>
  <c r="W20" i="3"/>
  <c r="V20" i="3"/>
  <c r="U20" i="3"/>
  <c r="Q20" i="3"/>
  <c r="H19" i="3"/>
  <c r="I19" i="3"/>
  <c r="L19" i="3"/>
  <c r="Z19" i="3"/>
  <c r="Y19" i="3"/>
  <c r="X19" i="3"/>
  <c r="M19" i="3"/>
  <c r="W19" i="3"/>
  <c r="V19" i="3"/>
  <c r="U19" i="3"/>
  <c r="Q19" i="3"/>
  <c r="H18" i="3"/>
  <c r="I18" i="3"/>
  <c r="L18" i="3"/>
  <c r="Z18" i="3"/>
  <c r="Y18" i="3"/>
  <c r="X18" i="3"/>
  <c r="M18" i="3"/>
  <c r="W18" i="3"/>
  <c r="V18" i="3"/>
  <c r="U18" i="3"/>
  <c r="Q18" i="3"/>
  <c r="H17" i="3"/>
  <c r="I17" i="3"/>
  <c r="L17" i="3"/>
  <c r="Z17" i="3"/>
  <c r="Y17" i="3"/>
  <c r="X17" i="3"/>
  <c r="M17" i="3"/>
  <c r="W17" i="3"/>
  <c r="V17" i="3"/>
  <c r="U17" i="3"/>
  <c r="Q17" i="3"/>
  <c r="H16" i="3"/>
  <c r="I16" i="3"/>
  <c r="L16" i="3"/>
  <c r="Z16" i="3"/>
  <c r="Y16" i="3"/>
  <c r="X16" i="3"/>
  <c r="M16" i="3"/>
  <c r="W16" i="3"/>
  <c r="V16" i="3"/>
  <c r="U16" i="3"/>
  <c r="Q16" i="3"/>
  <c r="H15" i="3"/>
  <c r="I15" i="3"/>
  <c r="L15" i="3"/>
  <c r="Z15" i="3"/>
  <c r="Y15" i="3"/>
  <c r="X15" i="3"/>
  <c r="M15" i="3"/>
  <c r="W15" i="3"/>
  <c r="V15" i="3"/>
  <c r="Q15" i="3"/>
  <c r="H14" i="3"/>
  <c r="I14" i="3"/>
  <c r="L14" i="3"/>
  <c r="Z14" i="3"/>
  <c r="Y14" i="3"/>
  <c r="X14" i="3"/>
  <c r="M14" i="3"/>
  <c r="W14" i="3"/>
  <c r="I2" i="3"/>
  <c r="P2" i="3"/>
  <c r="I3" i="3"/>
  <c r="P3" i="3"/>
  <c r="I4" i="3"/>
  <c r="P4" i="3"/>
  <c r="I5" i="3"/>
  <c r="P5" i="3"/>
  <c r="I6" i="3"/>
  <c r="P6" i="3"/>
  <c r="I7" i="3"/>
  <c r="P7" i="3"/>
  <c r="P11" i="3"/>
  <c r="V14" i="3"/>
  <c r="Q14" i="3"/>
  <c r="I11" i="3"/>
  <c r="Q11" i="3"/>
  <c r="M11" i="3"/>
  <c r="H11" i="3"/>
  <c r="L11" i="3"/>
  <c r="U2" i="3"/>
  <c r="U3" i="3"/>
  <c r="U4" i="3"/>
  <c r="U5" i="3"/>
  <c r="U6" i="3"/>
  <c r="U7" i="3"/>
  <c r="U10" i="3"/>
  <c r="I10" i="3"/>
  <c r="Q10" i="3"/>
  <c r="M10" i="3"/>
  <c r="H10" i="3"/>
  <c r="L10" i="3"/>
  <c r="I9" i="3"/>
  <c r="Q9" i="3"/>
  <c r="M9" i="3"/>
  <c r="H9" i="3"/>
  <c r="L9" i="3"/>
  <c r="I8" i="3"/>
  <c r="Q8" i="3"/>
  <c r="M8" i="3"/>
  <c r="H8" i="3"/>
  <c r="L8" i="3"/>
  <c r="H7" i="3"/>
  <c r="L7" i="3"/>
  <c r="Z7" i="3"/>
  <c r="Y7" i="3"/>
  <c r="X7" i="3"/>
  <c r="Q7" i="3"/>
  <c r="M7" i="3"/>
  <c r="D7" i="3"/>
  <c r="C7" i="3"/>
  <c r="H6" i="3"/>
  <c r="L6" i="3"/>
  <c r="Z6" i="3"/>
  <c r="Y6" i="3"/>
  <c r="X6" i="3"/>
  <c r="Q6" i="3"/>
  <c r="M6" i="3"/>
  <c r="D6" i="3"/>
  <c r="C6" i="3"/>
  <c r="H5" i="3"/>
  <c r="L5" i="3"/>
  <c r="Z5" i="3"/>
  <c r="Y5" i="3"/>
  <c r="X5" i="3"/>
  <c r="Q5" i="3"/>
  <c r="M5" i="3"/>
  <c r="H4" i="3"/>
  <c r="L4" i="3"/>
  <c r="Z4" i="3"/>
  <c r="Y4" i="3"/>
  <c r="X4" i="3"/>
  <c r="Q4" i="3"/>
  <c r="M4" i="3"/>
  <c r="H3" i="3"/>
  <c r="L3" i="3"/>
  <c r="Z3" i="3"/>
  <c r="Y3" i="3"/>
  <c r="X3" i="3"/>
  <c r="Q3" i="3"/>
  <c r="M3" i="3"/>
  <c r="H2" i="3"/>
  <c r="L2" i="3"/>
  <c r="Z2" i="3"/>
  <c r="Y2" i="3"/>
  <c r="X2" i="3"/>
  <c r="Q2" i="3"/>
  <c r="M2" i="3"/>
  <c r="H117" i="2"/>
  <c r="I117" i="2"/>
  <c r="L117" i="2"/>
  <c r="Z117" i="2"/>
  <c r="Y117" i="2"/>
  <c r="X117" i="2"/>
  <c r="M117" i="2"/>
  <c r="W117" i="2"/>
  <c r="V117" i="2"/>
  <c r="Q1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H116" i="2"/>
  <c r="I116" i="2"/>
  <c r="L116" i="2"/>
  <c r="Z116" i="2"/>
  <c r="Y116" i="2"/>
  <c r="X116" i="2"/>
  <c r="M116" i="2"/>
  <c r="W116" i="2"/>
  <c r="V116" i="2"/>
  <c r="Q1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H115" i="2"/>
  <c r="I115" i="2"/>
  <c r="L115" i="2"/>
  <c r="Z115" i="2"/>
  <c r="Y115" i="2"/>
  <c r="X115" i="2"/>
  <c r="M115" i="2"/>
  <c r="W115" i="2"/>
  <c r="V115" i="2"/>
  <c r="Q1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H114" i="2"/>
  <c r="I114" i="2"/>
  <c r="L114" i="2"/>
  <c r="Z114" i="2"/>
  <c r="Y114" i="2"/>
  <c r="X114" i="2"/>
  <c r="M114" i="2"/>
  <c r="W114" i="2"/>
  <c r="V114" i="2"/>
  <c r="Q1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H113" i="2"/>
  <c r="I113" i="2"/>
  <c r="L113" i="2"/>
  <c r="Z113" i="2"/>
  <c r="Y113" i="2"/>
  <c r="X113" i="2"/>
  <c r="M113" i="2"/>
  <c r="W113" i="2"/>
  <c r="V113" i="2"/>
  <c r="Q113" i="2"/>
  <c r="H112" i="2"/>
  <c r="I112" i="2"/>
  <c r="L112" i="2"/>
  <c r="Z112" i="2"/>
  <c r="Y112" i="2"/>
  <c r="X112" i="2"/>
  <c r="M112" i="2"/>
  <c r="W112" i="2"/>
  <c r="V112" i="2"/>
  <c r="Q112" i="2"/>
  <c r="H111" i="2"/>
  <c r="I111" i="2"/>
  <c r="L111" i="2"/>
  <c r="Z111" i="2"/>
  <c r="Y111" i="2"/>
  <c r="X111" i="2"/>
  <c r="M111" i="2"/>
  <c r="W111" i="2"/>
  <c r="V111" i="2"/>
  <c r="Q111" i="2"/>
  <c r="H110" i="2"/>
  <c r="I110" i="2"/>
  <c r="L110" i="2"/>
  <c r="Z110" i="2"/>
  <c r="Y110" i="2"/>
  <c r="X110" i="2"/>
  <c r="M110" i="2"/>
  <c r="W110" i="2"/>
  <c r="V110" i="2"/>
  <c r="Q110" i="2"/>
  <c r="H109" i="2"/>
  <c r="I109" i="2"/>
  <c r="L109" i="2"/>
  <c r="Z109" i="2"/>
  <c r="Y109" i="2"/>
  <c r="X109" i="2"/>
  <c r="M109" i="2"/>
  <c r="W109" i="2"/>
  <c r="V109" i="2"/>
  <c r="Q109" i="2"/>
  <c r="H108" i="2"/>
  <c r="I108" i="2"/>
  <c r="L108" i="2"/>
  <c r="Z108" i="2"/>
  <c r="Y108" i="2"/>
  <c r="X108" i="2"/>
  <c r="M108" i="2"/>
  <c r="W108" i="2"/>
  <c r="V108" i="2"/>
  <c r="Q108" i="2"/>
  <c r="H107" i="2"/>
  <c r="I107" i="2"/>
  <c r="L107" i="2"/>
  <c r="Z107" i="2"/>
  <c r="Y107" i="2"/>
  <c r="X107" i="2"/>
  <c r="M107" i="2"/>
  <c r="W107" i="2"/>
  <c r="V107" i="2"/>
  <c r="Q107" i="2"/>
  <c r="H106" i="2"/>
  <c r="I106" i="2"/>
  <c r="L106" i="2"/>
  <c r="Z106" i="2"/>
  <c r="Y106" i="2"/>
  <c r="X106" i="2"/>
  <c r="M106" i="2"/>
  <c r="W106" i="2"/>
  <c r="V106" i="2"/>
  <c r="Q106" i="2"/>
  <c r="H105" i="2"/>
  <c r="I105" i="2"/>
  <c r="L105" i="2"/>
  <c r="Z105" i="2"/>
  <c r="Y105" i="2"/>
  <c r="X105" i="2"/>
  <c r="M105" i="2"/>
  <c r="W105" i="2"/>
  <c r="V105" i="2"/>
  <c r="Q105" i="2"/>
  <c r="H104" i="2"/>
  <c r="I104" i="2"/>
  <c r="L104" i="2"/>
  <c r="Z104" i="2"/>
  <c r="Y104" i="2"/>
  <c r="X104" i="2"/>
  <c r="M104" i="2"/>
  <c r="W104" i="2"/>
  <c r="V104" i="2"/>
  <c r="Q104" i="2"/>
  <c r="H103" i="2"/>
  <c r="I103" i="2"/>
  <c r="L103" i="2"/>
  <c r="Z103" i="2"/>
  <c r="Y103" i="2"/>
  <c r="X103" i="2"/>
  <c r="M103" i="2"/>
  <c r="W103" i="2"/>
  <c r="V103" i="2"/>
  <c r="Q103" i="2"/>
  <c r="H102" i="2"/>
  <c r="I102" i="2"/>
  <c r="L102" i="2"/>
  <c r="Z102" i="2"/>
  <c r="Y102" i="2"/>
  <c r="X102" i="2"/>
  <c r="M102" i="2"/>
  <c r="W102" i="2"/>
  <c r="V102" i="2"/>
  <c r="Q102" i="2"/>
  <c r="H101" i="2"/>
  <c r="I101" i="2"/>
  <c r="L101" i="2"/>
  <c r="Z101" i="2"/>
  <c r="Y101" i="2"/>
  <c r="X101" i="2"/>
  <c r="M101" i="2"/>
  <c r="W101" i="2"/>
  <c r="V101" i="2"/>
  <c r="Q101" i="2"/>
  <c r="H100" i="2"/>
  <c r="I100" i="2"/>
  <c r="L100" i="2"/>
  <c r="Z100" i="2"/>
  <c r="Y100" i="2"/>
  <c r="X100" i="2"/>
  <c r="M100" i="2"/>
  <c r="W100" i="2"/>
  <c r="V100" i="2"/>
  <c r="Q100" i="2"/>
  <c r="H99" i="2"/>
  <c r="I99" i="2"/>
  <c r="L99" i="2"/>
  <c r="Z99" i="2"/>
  <c r="Y99" i="2"/>
  <c r="X99" i="2"/>
  <c r="M99" i="2"/>
  <c r="W99" i="2"/>
  <c r="V99" i="2"/>
  <c r="Q99" i="2"/>
  <c r="H98" i="2"/>
  <c r="I98" i="2"/>
  <c r="L98" i="2"/>
  <c r="Z98" i="2"/>
  <c r="Y98" i="2"/>
  <c r="X98" i="2"/>
  <c r="M98" i="2"/>
  <c r="W98" i="2"/>
  <c r="V98" i="2"/>
  <c r="Q98" i="2"/>
  <c r="H97" i="2"/>
  <c r="I97" i="2"/>
  <c r="L97" i="2"/>
  <c r="Z97" i="2"/>
  <c r="Y97" i="2"/>
  <c r="X97" i="2"/>
  <c r="M97" i="2"/>
  <c r="W97" i="2"/>
  <c r="V97" i="2"/>
  <c r="Q97" i="2"/>
  <c r="H96" i="2"/>
  <c r="I96" i="2"/>
  <c r="L96" i="2"/>
  <c r="Z96" i="2"/>
  <c r="Y96" i="2"/>
  <c r="X96" i="2"/>
  <c r="M96" i="2"/>
  <c r="W96" i="2"/>
  <c r="V96" i="2"/>
  <c r="Q96" i="2"/>
  <c r="H95" i="2"/>
  <c r="I95" i="2"/>
  <c r="L95" i="2"/>
  <c r="Z95" i="2"/>
  <c r="Y95" i="2"/>
  <c r="X95" i="2"/>
  <c r="M95" i="2"/>
  <c r="W95" i="2"/>
  <c r="V95" i="2"/>
  <c r="Q95" i="2"/>
  <c r="H94" i="2"/>
  <c r="I94" i="2"/>
  <c r="L94" i="2"/>
  <c r="Z94" i="2"/>
  <c r="Y94" i="2"/>
  <c r="X94" i="2"/>
  <c r="M94" i="2"/>
  <c r="W94" i="2"/>
  <c r="V94" i="2"/>
  <c r="Q94" i="2"/>
  <c r="H93" i="2"/>
  <c r="I93" i="2"/>
  <c r="L93" i="2"/>
  <c r="Z93" i="2"/>
  <c r="Y93" i="2"/>
  <c r="X93" i="2"/>
  <c r="M93" i="2"/>
  <c r="W93" i="2"/>
  <c r="V93" i="2"/>
  <c r="Q93" i="2"/>
  <c r="H92" i="2"/>
  <c r="I92" i="2"/>
  <c r="L92" i="2"/>
  <c r="Z92" i="2"/>
  <c r="Y92" i="2"/>
  <c r="X92" i="2"/>
  <c r="M92" i="2"/>
  <c r="W92" i="2"/>
  <c r="V92" i="2"/>
  <c r="Q92" i="2"/>
  <c r="H91" i="2"/>
  <c r="I91" i="2"/>
  <c r="L91" i="2"/>
  <c r="Z91" i="2"/>
  <c r="Y91" i="2"/>
  <c r="X91" i="2"/>
  <c r="M91" i="2"/>
  <c r="W91" i="2"/>
  <c r="V91" i="2"/>
  <c r="Q91" i="2"/>
  <c r="H90" i="2"/>
  <c r="I90" i="2"/>
  <c r="L90" i="2"/>
  <c r="Z90" i="2"/>
  <c r="Y90" i="2"/>
  <c r="X90" i="2"/>
  <c r="M90" i="2"/>
  <c r="W90" i="2"/>
  <c r="V90" i="2"/>
  <c r="Q90" i="2"/>
  <c r="H89" i="2"/>
  <c r="I89" i="2"/>
  <c r="L89" i="2"/>
  <c r="Z89" i="2"/>
  <c r="Y89" i="2"/>
  <c r="X89" i="2"/>
  <c r="M89" i="2"/>
  <c r="W89" i="2"/>
  <c r="V89" i="2"/>
  <c r="Q89" i="2"/>
  <c r="H88" i="2"/>
  <c r="I88" i="2"/>
  <c r="L88" i="2"/>
  <c r="Z88" i="2"/>
  <c r="Y88" i="2"/>
  <c r="X88" i="2"/>
  <c r="M88" i="2"/>
  <c r="W88" i="2"/>
  <c r="V88" i="2"/>
  <c r="Q88" i="2"/>
  <c r="H87" i="2"/>
  <c r="I87" i="2"/>
  <c r="L87" i="2"/>
  <c r="Z87" i="2"/>
  <c r="Y87" i="2"/>
  <c r="X87" i="2"/>
  <c r="M87" i="2"/>
  <c r="W87" i="2"/>
  <c r="V87" i="2"/>
  <c r="Q87" i="2"/>
  <c r="H86" i="2"/>
  <c r="I86" i="2"/>
  <c r="L86" i="2"/>
  <c r="Z86" i="2"/>
  <c r="Y86" i="2"/>
  <c r="X86" i="2"/>
  <c r="M86" i="2"/>
  <c r="W86" i="2"/>
  <c r="V86" i="2"/>
  <c r="Q86" i="2"/>
  <c r="H85" i="2"/>
  <c r="I85" i="2"/>
  <c r="L85" i="2"/>
  <c r="Z85" i="2"/>
  <c r="Y85" i="2"/>
  <c r="X85" i="2"/>
  <c r="M85" i="2"/>
  <c r="W85" i="2"/>
  <c r="V85" i="2"/>
  <c r="Q85" i="2"/>
  <c r="H84" i="2"/>
  <c r="I84" i="2"/>
  <c r="L84" i="2"/>
  <c r="Z84" i="2"/>
  <c r="Y84" i="2"/>
  <c r="X84" i="2"/>
  <c r="M84" i="2"/>
  <c r="W84" i="2"/>
  <c r="V84" i="2"/>
  <c r="Q84" i="2"/>
  <c r="H83" i="2"/>
  <c r="I83" i="2"/>
  <c r="L83" i="2"/>
  <c r="Z83" i="2"/>
  <c r="Y83" i="2"/>
  <c r="X83" i="2"/>
  <c r="M83" i="2"/>
  <c r="W83" i="2"/>
  <c r="V83" i="2"/>
  <c r="Q83" i="2"/>
  <c r="H82" i="2"/>
  <c r="I82" i="2"/>
  <c r="L82" i="2"/>
  <c r="Z82" i="2"/>
  <c r="Y82" i="2"/>
  <c r="X82" i="2"/>
  <c r="M82" i="2"/>
  <c r="W82" i="2"/>
  <c r="V82" i="2"/>
  <c r="Q82" i="2"/>
  <c r="H81" i="2"/>
  <c r="I81" i="2"/>
  <c r="L81" i="2"/>
  <c r="Z81" i="2"/>
  <c r="Y81" i="2"/>
  <c r="X81" i="2"/>
  <c r="M81" i="2"/>
  <c r="W81" i="2"/>
  <c r="V81" i="2"/>
  <c r="Q81" i="2"/>
  <c r="H80" i="2"/>
  <c r="I80" i="2"/>
  <c r="L80" i="2"/>
  <c r="Z80" i="2"/>
  <c r="Y80" i="2"/>
  <c r="X80" i="2"/>
  <c r="M80" i="2"/>
  <c r="W80" i="2"/>
  <c r="V80" i="2"/>
  <c r="Q80" i="2"/>
  <c r="H79" i="2"/>
  <c r="I79" i="2"/>
  <c r="L79" i="2"/>
  <c r="Z79" i="2"/>
  <c r="Y79" i="2"/>
  <c r="X79" i="2"/>
  <c r="M79" i="2"/>
  <c r="W79" i="2"/>
  <c r="V79" i="2"/>
  <c r="Q79" i="2"/>
  <c r="H78" i="2"/>
  <c r="I78" i="2"/>
  <c r="L78" i="2"/>
  <c r="Z78" i="2"/>
  <c r="Y78" i="2"/>
  <c r="X78" i="2"/>
  <c r="M78" i="2"/>
  <c r="W78" i="2"/>
  <c r="V78" i="2"/>
  <c r="Q78" i="2"/>
  <c r="H77" i="2"/>
  <c r="I77" i="2"/>
  <c r="L77" i="2"/>
  <c r="Z77" i="2"/>
  <c r="Y77" i="2"/>
  <c r="X77" i="2"/>
  <c r="M77" i="2"/>
  <c r="W77" i="2"/>
  <c r="V77" i="2"/>
  <c r="Q77" i="2"/>
  <c r="H76" i="2"/>
  <c r="I76" i="2"/>
  <c r="L76" i="2"/>
  <c r="Z76" i="2"/>
  <c r="Y76" i="2"/>
  <c r="X76" i="2"/>
  <c r="M76" i="2"/>
  <c r="W76" i="2"/>
  <c r="V76" i="2"/>
  <c r="Q76" i="2"/>
  <c r="H75" i="2"/>
  <c r="I75" i="2"/>
  <c r="L75" i="2"/>
  <c r="Z75" i="2"/>
  <c r="Y75" i="2"/>
  <c r="X75" i="2"/>
  <c r="M75" i="2"/>
  <c r="W75" i="2"/>
  <c r="V75" i="2"/>
  <c r="Q75" i="2"/>
  <c r="H74" i="2"/>
  <c r="I74" i="2"/>
  <c r="L74" i="2"/>
  <c r="Z74" i="2"/>
  <c r="Y74" i="2"/>
  <c r="X74" i="2"/>
  <c r="M74" i="2"/>
  <c r="W74" i="2"/>
  <c r="V74" i="2"/>
  <c r="Q74" i="2"/>
  <c r="H73" i="2"/>
  <c r="I73" i="2"/>
  <c r="L73" i="2"/>
  <c r="Z73" i="2"/>
  <c r="Y73" i="2"/>
  <c r="X73" i="2"/>
  <c r="M73" i="2"/>
  <c r="W73" i="2"/>
  <c r="V73" i="2"/>
  <c r="Q73" i="2"/>
  <c r="H72" i="2"/>
  <c r="I72" i="2"/>
  <c r="L72" i="2"/>
  <c r="Z72" i="2"/>
  <c r="Y72" i="2"/>
  <c r="X72" i="2"/>
  <c r="M72" i="2"/>
  <c r="W72" i="2"/>
  <c r="V72" i="2"/>
  <c r="Q72" i="2"/>
  <c r="H71" i="2"/>
  <c r="I71" i="2"/>
  <c r="L71" i="2"/>
  <c r="Z71" i="2"/>
  <c r="Y71" i="2"/>
  <c r="X71" i="2"/>
  <c r="M71" i="2"/>
  <c r="W71" i="2"/>
  <c r="V71" i="2"/>
  <c r="Q71" i="2"/>
  <c r="H70" i="2"/>
  <c r="I70" i="2"/>
  <c r="L70" i="2"/>
  <c r="Z70" i="2"/>
  <c r="Y70" i="2"/>
  <c r="X70" i="2"/>
  <c r="M70" i="2"/>
  <c r="W70" i="2"/>
  <c r="V70" i="2"/>
  <c r="Q70" i="2"/>
  <c r="H69" i="2"/>
  <c r="I69" i="2"/>
  <c r="L69" i="2"/>
  <c r="Z69" i="2"/>
  <c r="Y69" i="2"/>
  <c r="X69" i="2"/>
  <c r="M69" i="2"/>
  <c r="W69" i="2"/>
  <c r="V69" i="2"/>
  <c r="Q69" i="2"/>
  <c r="H68" i="2"/>
  <c r="I68" i="2"/>
  <c r="L68" i="2"/>
  <c r="Z68" i="2"/>
  <c r="Y68" i="2"/>
  <c r="X68" i="2"/>
  <c r="M68" i="2"/>
  <c r="W68" i="2"/>
  <c r="V68" i="2"/>
  <c r="Q68" i="2"/>
  <c r="H67" i="2"/>
  <c r="I67" i="2"/>
  <c r="L67" i="2"/>
  <c r="Z67" i="2"/>
  <c r="Y67" i="2"/>
  <c r="X67" i="2"/>
  <c r="M67" i="2"/>
  <c r="W67" i="2"/>
  <c r="V67" i="2"/>
  <c r="Q67" i="2"/>
  <c r="H66" i="2"/>
  <c r="I66" i="2"/>
  <c r="L66" i="2"/>
  <c r="Z66" i="2"/>
  <c r="Y66" i="2"/>
  <c r="X66" i="2"/>
  <c r="M66" i="2"/>
  <c r="W66" i="2"/>
  <c r="V66" i="2"/>
  <c r="Q66" i="2"/>
  <c r="H65" i="2"/>
  <c r="I65" i="2"/>
  <c r="L65" i="2"/>
  <c r="Z65" i="2"/>
  <c r="Y65" i="2"/>
  <c r="X65" i="2"/>
  <c r="M65" i="2"/>
  <c r="W65" i="2"/>
  <c r="V65" i="2"/>
  <c r="Q65" i="2"/>
  <c r="H64" i="2"/>
  <c r="I64" i="2"/>
  <c r="L64" i="2"/>
  <c r="Z64" i="2"/>
  <c r="Y64" i="2"/>
  <c r="X64" i="2"/>
  <c r="M64" i="2"/>
  <c r="W64" i="2"/>
  <c r="V64" i="2"/>
  <c r="Q64" i="2"/>
  <c r="H63" i="2"/>
  <c r="I63" i="2"/>
  <c r="L63" i="2"/>
  <c r="Z63" i="2"/>
  <c r="Y63" i="2"/>
  <c r="X63" i="2"/>
  <c r="M63" i="2"/>
  <c r="W63" i="2"/>
  <c r="V63" i="2"/>
  <c r="Q63" i="2"/>
  <c r="H62" i="2"/>
  <c r="I62" i="2"/>
  <c r="L62" i="2"/>
  <c r="Z62" i="2"/>
  <c r="Y62" i="2"/>
  <c r="X62" i="2"/>
  <c r="M62" i="2"/>
  <c r="W62" i="2"/>
  <c r="V62" i="2"/>
  <c r="Q62" i="2"/>
  <c r="H61" i="2"/>
  <c r="I61" i="2"/>
  <c r="L61" i="2"/>
  <c r="Z61" i="2"/>
  <c r="Y61" i="2"/>
  <c r="X61" i="2"/>
  <c r="M61" i="2"/>
  <c r="W61" i="2"/>
  <c r="V61" i="2"/>
  <c r="Q61" i="2"/>
  <c r="H60" i="2"/>
  <c r="I60" i="2"/>
  <c r="L60" i="2"/>
  <c r="Z60" i="2"/>
  <c r="Y60" i="2"/>
  <c r="X60" i="2"/>
  <c r="M60" i="2"/>
  <c r="W60" i="2"/>
  <c r="V60" i="2"/>
  <c r="Q60" i="2"/>
  <c r="H59" i="2"/>
  <c r="I59" i="2"/>
  <c r="L59" i="2"/>
  <c r="Z59" i="2"/>
  <c r="Y59" i="2"/>
  <c r="X59" i="2"/>
  <c r="M59" i="2"/>
  <c r="W59" i="2"/>
  <c r="V59" i="2"/>
  <c r="Q59" i="2"/>
  <c r="H58" i="2"/>
  <c r="I58" i="2"/>
  <c r="L58" i="2"/>
  <c r="Z58" i="2"/>
  <c r="Y58" i="2"/>
  <c r="X58" i="2"/>
  <c r="M58" i="2"/>
  <c r="W58" i="2"/>
  <c r="V58" i="2"/>
  <c r="Q58" i="2"/>
  <c r="H57" i="2"/>
  <c r="I57" i="2"/>
  <c r="L57" i="2"/>
  <c r="Z57" i="2"/>
  <c r="Y57" i="2"/>
  <c r="X57" i="2"/>
  <c r="M57" i="2"/>
  <c r="W57" i="2"/>
  <c r="V57" i="2"/>
  <c r="Q57" i="2"/>
  <c r="H56" i="2"/>
  <c r="I56" i="2"/>
  <c r="L56" i="2"/>
  <c r="Z56" i="2"/>
  <c r="Y56" i="2"/>
  <c r="X56" i="2"/>
  <c r="M56" i="2"/>
  <c r="W56" i="2"/>
  <c r="V56" i="2"/>
  <c r="Q56" i="2"/>
  <c r="H55" i="2"/>
  <c r="I55" i="2"/>
  <c r="L55" i="2"/>
  <c r="Z55" i="2"/>
  <c r="Y55" i="2"/>
  <c r="X55" i="2"/>
  <c r="M55" i="2"/>
  <c r="W55" i="2"/>
  <c r="V55" i="2"/>
  <c r="Q55" i="2"/>
  <c r="H54" i="2"/>
  <c r="I54" i="2"/>
  <c r="L54" i="2"/>
  <c r="Z54" i="2"/>
  <c r="Y54" i="2"/>
  <c r="X54" i="2"/>
  <c r="M54" i="2"/>
  <c r="W54" i="2"/>
  <c r="V54" i="2"/>
  <c r="Q54" i="2"/>
  <c r="H53" i="2"/>
  <c r="I53" i="2"/>
  <c r="L53" i="2"/>
  <c r="Z53" i="2"/>
  <c r="Y53" i="2"/>
  <c r="X53" i="2"/>
  <c r="M53" i="2"/>
  <c r="W53" i="2"/>
  <c r="V53" i="2"/>
  <c r="Q53" i="2"/>
  <c r="H52" i="2"/>
  <c r="I52" i="2"/>
  <c r="L52" i="2"/>
  <c r="Z52" i="2"/>
  <c r="Y52" i="2"/>
  <c r="X52" i="2"/>
  <c r="M52" i="2"/>
  <c r="W52" i="2"/>
  <c r="V52" i="2"/>
  <c r="Q52" i="2"/>
  <c r="H51" i="2"/>
  <c r="I51" i="2"/>
  <c r="L51" i="2"/>
  <c r="Z51" i="2"/>
  <c r="Y51" i="2"/>
  <c r="X51" i="2"/>
  <c r="M51" i="2"/>
  <c r="W51" i="2"/>
  <c r="V51" i="2"/>
  <c r="Q51" i="2"/>
  <c r="H50" i="2"/>
  <c r="I50" i="2"/>
  <c r="L50" i="2"/>
  <c r="Z50" i="2"/>
  <c r="Y50" i="2"/>
  <c r="X50" i="2"/>
  <c r="M50" i="2"/>
  <c r="W50" i="2"/>
  <c r="V50" i="2"/>
  <c r="Q50" i="2"/>
  <c r="H49" i="2"/>
  <c r="I49" i="2"/>
  <c r="L49" i="2"/>
  <c r="Z49" i="2"/>
  <c r="Y49" i="2"/>
  <c r="X49" i="2"/>
  <c r="M49" i="2"/>
  <c r="W49" i="2"/>
  <c r="V49" i="2"/>
  <c r="Q49" i="2"/>
  <c r="H48" i="2"/>
  <c r="I48" i="2"/>
  <c r="L48" i="2"/>
  <c r="Z48" i="2"/>
  <c r="Y48" i="2"/>
  <c r="X48" i="2"/>
  <c r="M48" i="2"/>
  <c r="W48" i="2"/>
  <c r="V48" i="2"/>
  <c r="Q48" i="2"/>
  <c r="H47" i="2"/>
  <c r="I47" i="2"/>
  <c r="L47" i="2"/>
  <c r="Z47" i="2"/>
  <c r="Y47" i="2"/>
  <c r="X47" i="2"/>
  <c r="M47" i="2"/>
  <c r="W47" i="2"/>
  <c r="V47" i="2"/>
  <c r="Q47" i="2"/>
  <c r="H46" i="2"/>
  <c r="I46" i="2"/>
  <c r="L46" i="2"/>
  <c r="Z46" i="2"/>
  <c r="Y46" i="2"/>
  <c r="X46" i="2"/>
  <c r="M46" i="2"/>
  <c r="W46" i="2"/>
  <c r="V46" i="2"/>
  <c r="Q46" i="2"/>
  <c r="H45" i="2"/>
  <c r="I45" i="2"/>
  <c r="L45" i="2"/>
  <c r="Z45" i="2"/>
  <c r="Y45" i="2"/>
  <c r="X45" i="2"/>
  <c r="M45" i="2"/>
  <c r="W45" i="2"/>
  <c r="V45" i="2"/>
  <c r="Q45" i="2"/>
  <c r="H44" i="2"/>
  <c r="I44" i="2"/>
  <c r="L44" i="2"/>
  <c r="Z44" i="2"/>
  <c r="Y44" i="2"/>
  <c r="X44" i="2"/>
  <c r="M44" i="2"/>
  <c r="W44" i="2"/>
  <c r="V44" i="2"/>
  <c r="Q44" i="2"/>
  <c r="H43" i="2"/>
  <c r="I43" i="2"/>
  <c r="L43" i="2"/>
  <c r="Z43" i="2"/>
  <c r="Y43" i="2"/>
  <c r="X43" i="2"/>
  <c r="M43" i="2"/>
  <c r="W43" i="2"/>
  <c r="V43" i="2"/>
  <c r="Q43" i="2"/>
  <c r="H42" i="2"/>
  <c r="I42" i="2"/>
  <c r="L42" i="2"/>
  <c r="Z42" i="2"/>
  <c r="Y42" i="2"/>
  <c r="X42" i="2"/>
  <c r="M42" i="2"/>
  <c r="W42" i="2"/>
  <c r="V42" i="2"/>
  <c r="Q42" i="2"/>
  <c r="H41" i="2"/>
  <c r="I41" i="2"/>
  <c r="L41" i="2"/>
  <c r="Z41" i="2"/>
  <c r="Y41" i="2"/>
  <c r="X41" i="2"/>
  <c r="M41" i="2"/>
  <c r="W41" i="2"/>
  <c r="V41" i="2"/>
  <c r="Q41" i="2"/>
  <c r="H40" i="2"/>
  <c r="I40" i="2"/>
  <c r="L40" i="2"/>
  <c r="Z40" i="2"/>
  <c r="Y40" i="2"/>
  <c r="X40" i="2"/>
  <c r="M40" i="2"/>
  <c r="W40" i="2"/>
  <c r="V40" i="2"/>
  <c r="Q40" i="2"/>
  <c r="H39" i="2"/>
  <c r="I39" i="2"/>
  <c r="L39" i="2"/>
  <c r="Z39" i="2"/>
  <c r="Y39" i="2"/>
  <c r="X39" i="2"/>
  <c r="M39" i="2"/>
  <c r="W39" i="2"/>
  <c r="V39" i="2"/>
  <c r="Q39" i="2"/>
  <c r="H38" i="2"/>
  <c r="I38" i="2"/>
  <c r="L38" i="2"/>
  <c r="Z38" i="2"/>
  <c r="Y38" i="2"/>
  <c r="X38" i="2"/>
  <c r="M38" i="2"/>
  <c r="W38" i="2"/>
  <c r="V38" i="2"/>
  <c r="Q38" i="2"/>
  <c r="H37" i="2"/>
  <c r="I37" i="2"/>
  <c r="L37" i="2"/>
  <c r="Z37" i="2"/>
  <c r="Y37" i="2"/>
  <c r="X37" i="2"/>
  <c r="M37" i="2"/>
  <c r="W37" i="2"/>
  <c r="V37" i="2"/>
  <c r="Q37" i="2"/>
  <c r="H36" i="2"/>
  <c r="I36" i="2"/>
  <c r="L36" i="2"/>
  <c r="Z36" i="2"/>
  <c r="Y36" i="2"/>
  <c r="X36" i="2"/>
  <c r="M36" i="2"/>
  <c r="W36" i="2"/>
  <c r="V36" i="2"/>
  <c r="Q36" i="2"/>
  <c r="H35" i="2"/>
  <c r="I35" i="2"/>
  <c r="L35" i="2"/>
  <c r="Z35" i="2"/>
  <c r="Y35" i="2"/>
  <c r="X35" i="2"/>
  <c r="M35" i="2"/>
  <c r="W35" i="2"/>
  <c r="V35" i="2"/>
  <c r="Q35" i="2"/>
  <c r="H34" i="2"/>
  <c r="I34" i="2"/>
  <c r="L34" i="2"/>
  <c r="Z34" i="2"/>
  <c r="Y34" i="2"/>
  <c r="X34" i="2"/>
  <c r="M34" i="2"/>
  <c r="W34" i="2"/>
  <c r="V34" i="2"/>
  <c r="Q34" i="2"/>
  <c r="H33" i="2"/>
  <c r="I33" i="2"/>
  <c r="L33" i="2"/>
  <c r="Z33" i="2"/>
  <c r="Y33" i="2"/>
  <c r="X33" i="2"/>
  <c r="M33" i="2"/>
  <c r="W33" i="2"/>
  <c r="V33" i="2"/>
  <c r="Q33" i="2"/>
  <c r="H32" i="2"/>
  <c r="I32" i="2"/>
  <c r="L32" i="2"/>
  <c r="Z32" i="2"/>
  <c r="Y32" i="2"/>
  <c r="X32" i="2"/>
  <c r="M32" i="2"/>
  <c r="W32" i="2"/>
  <c r="V32" i="2"/>
  <c r="Q32" i="2"/>
  <c r="H31" i="2"/>
  <c r="I31" i="2"/>
  <c r="L31" i="2"/>
  <c r="Z31" i="2"/>
  <c r="Y31" i="2"/>
  <c r="X31" i="2"/>
  <c r="M31" i="2"/>
  <c r="W31" i="2"/>
  <c r="V31" i="2"/>
  <c r="Q31" i="2"/>
  <c r="H30" i="2"/>
  <c r="I30" i="2"/>
  <c r="L30" i="2"/>
  <c r="Z30" i="2"/>
  <c r="Y30" i="2"/>
  <c r="X30" i="2"/>
  <c r="M30" i="2"/>
  <c r="W30" i="2"/>
  <c r="V30" i="2"/>
  <c r="Q30" i="2"/>
  <c r="H29" i="2"/>
  <c r="I29" i="2"/>
  <c r="L29" i="2"/>
  <c r="Z29" i="2"/>
  <c r="Y29" i="2"/>
  <c r="X29" i="2"/>
  <c r="M29" i="2"/>
  <c r="W29" i="2"/>
  <c r="V29" i="2"/>
  <c r="Q29" i="2"/>
  <c r="H28" i="2"/>
  <c r="I28" i="2"/>
  <c r="L28" i="2"/>
  <c r="Z28" i="2"/>
  <c r="Y28" i="2"/>
  <c r="X28" i="2"/>
  <c r="M28" i="2"/>
  <c r="W28" i="2"/>
  <c r="V28" i="2"/>
  <c r="Q28" i="2"/>
  <c r="H27" i="2"/>
  <c r="I27" i="2"/>
  <c r="L27" i="2"/>
  <c r="Z27" i="2"/>
  <c r="Y27" i="2"/>
  <c r="X27" i="2"/>
  <c r="M27" i="2"/>
  <c r="W27" i="2"/>
  <c r="V27" i="2"/>
  <c r="Q27" i="2"/>
  <c r="H26" i="2"/>
  <c r="I26" i="2"/>
  <c r="L26" i="2"/>
  <c r="Z26" i="2"/>
  <c r="Y26" i="2"/>
  <c r="X26" i="2"/>
  <c r="M26" i="2"/>
  <c r="W26" i="2"/>
  <c r="V26" i="2"/>
  <c r="Q26" i="2"/>
  <c r="H25" i="2"/>
  <c r="I25" i="2"/>
  <c r="L25" i="2"/>
  <c r="Z25" i="2"/>
  <c r="Y25" i="2"/>
  <c r="X25" i="2"/>
  <c r="M25" i="2"/>
  <c r="W25" i="2"/>
  <c r="V25" i="2"/>
  <c r="Q25" i="2"/>
  <c r="H24" i="2"/>
  <c r="I24" i="2"/>
  <c r="L24" i="2"/>
  <c r="Z24" i="2"/>
  <c r="Y24" i="2"/>
  <c r="X24" i="2"/>
  <c r="M24" i="2"/>
  <c r="W24" i="2"/>
  <c r="V24" i="2"/>
  <c r="U24" i="2"/>
  <c r="Q24" i="2"/>
  <c r="H23" i="2"/>
  <c r="I23" i="2"/>
  <c r="L23" i="2"/>
  <c r="Z23" i="2"/>
  <c r="Y23" i="2"/>
  <c r="X23" i="2"/>
  <c r="M23" i="2"/>
  <c r="W23" i="2"/>
  <c r="V23" i="2"/>
  <c r="U23" i="2"/>
  <c r="Q23" i="2"/>
  <c r="H22" i="2"/>
  <c r="I22" i="2"/>
  <c r="L22" i="2"/>
  <c r="Z22" i="2"/>
  <c r="Y22" i="2"/>
  <c r="X22" i="2"/>
  <c r="M22" i="2"/>
  <c r="W22" i="2"/>
  <c r="V22" i="2"/>
  <c r="U22" i="2"/>
  <c r="Q22" i="2"/>
  <c r="H21" i="2"/>
  <c r="I21" i="2"/>
  <c r="L21" i="2"/>
  <c r="Z21" i="2"/>
  <c r="Y21" i="2"/>
  <c r="X21" i="2"/>
  <c r="M21" i="2"/>
  <c r="W21" i="2"/>
  <c r="V21" i="2"/>
  <c r="U21" i="2"/>
  <c r="Q21" i="2"/>
  <c r="H20" i="2"/>
  <c r="I20" i="2"/>
  <c r="L20" i="2"/>
  <c r="Z20" i="2"/>
  <c r="Y20" i="2"/>
  <c r="X20" i="2"/>
  <c r="M20" i="2"/>
  <c r="W20" i="2"/>
  <c r="V20" i="2"/>
  <c r="U20" i="2"/>
  <c r="Q20" i="2"/>
  <c r="H19" i="2"/>
  <c r="I19" i="2"/>
  <c r="L19" i="2"/>
  <c r="Z19" i="2"/>
  <c r="Y19" i="2"/>
  <c r="X19" i="2"/>
  <c r="M19" i="2"/>
  <c r="W19" i="2"/>
  <c r="V19" i="2"/>
  <c r="U19" i="2"/>
  <c r="Q19" i="2"/>
  <c r="H18" i="2"/>
  <c r="I18" i="2"/>
  <c r="L18" i="2"/>
  <c r="Z18" i="2"/>
  <c r="Y18" i="2"/>
  <c r="X18" i="2"/>
  <c r="M18" i="2"/>
  <c r="W18" i="2"/>
  <c r="V18" i="2"/>
  <c r="U18" i="2"/>
  <c r="Q18" i="2"/>
  <c r="H17" i="2"/>
  <c r="I17" i="2"/>
  <c r="L17" i="2"/>
  <c r="Z17" i="2"/>
  <c r="Y17" i="2"/>
  <c r="X17" i="2"/>
  <c r="M17" i="2"/>
  <c r="W17" i="2"/>
  <c r="V17" i="2"/>
  <c r="U17" i="2"/>
  <c r="Q17" i="2"/>
  <c r="H16" i="2"/>
  <c r="I16" i="2"/>
  <c r="L16" i="2"/>
  <c r="Z16" i="2"/>
  <c r="Y16" i="2"/>
  <c r="X16" i="2"/>
  <c r="M16" i="2"/>
  <c r="W16" i="2"/>
  <c r="V16" i="2"/>
  <c r="U16" i="2"/>
  <c r="Q16" i="2"/>
  <c r="H15" i="2"/>
  <c r="I15" i="2"/>
  <c r="L15" i="2"/>
  <c r="Z15" i="2"/>
  <c r="Y15" i="2"/>
  <c r="X15" i="2"/>
  <c r="M15" i="2"/>
  <c r="W15" i="2"/>
  <c r="V15" i="2"/>
  <c r="Q15" i="2"/>
  <c r="H14" i="2"/>
  <c r="I14" i="2"/>
  <c r="L14" i="2"/>
  <c r="Z14" i="2"/>
  <c r="Y14" i="2"/>
  <c r="X14" i="2"/>
  <c r="M14" i="2"/>
  <c r="W14" i="2"/>
  <c r="I2" i="2"/>
  <c r="P2" i="2"/>
  <c r="I3" i="2"/>
  <c r="P3" i="2"/>
  <c r="I4" i="2"/>
  <c r="P4" i="2"/>
  <c r="I5" i="2"/>
  <c r="P5" i="2"/>
  <c r="I6" i="2"/>
  <c r="P6" i="2"/>
  <c r="I7" i="2"/>
  <c r="P7" i="2"/>
  <c r="P11" i="2"/>
  <c r="V14" i="2"/>
  <c r="Q14" i="2"/>
  <c r="I11" i="2"/>
  <c r="Q11" i="2"/>
  <c r="M11" i="2"/>
  <c r="H11" i="2"/>
  <c r="L11" i="2"/>
  <c r="U2" i="2"/>
  <c r="U3" i="2"/>
  <c r="U4" i="2"/>
  <c r="U5" i="2"/>
  <c r="U6" i="2"/>
  <c r="U7" i="2"/>
  <c r="U10" i="2"/>
  <c r="I10" i="2"/>
  <c r="Q10" i="2"/>
  <c r="M10" i="2"/>
  <c r="H10" i="2"/>
  <c r="L10" i="2"/>
  <c r="I9" i="2"/>
  <c r="Q9" i="2"/>
  <c r="M9" i="2"/>
  <c r="H9" i="2"/>
  <c r="L9" i="2"/>
  <c r="I8" i="2"/>
  <c r="Q8" i="2"/>
  <c r="M8" i="2"/>
  <c r="H8" i="2"/>
  <c r="L8" i="2"/>
  <c r="H7" i="2"/>
  <c r="L7" i="2"/>
  <c r="Z7" i="2"/>
  <c r="Y7" i="2"/>
  <c r="X7" i="2"/>
  <c r="Q7" i="2"/>
  <c r="M7" i="2"/>
  <c r="D7" i="2"/>
  <c r="C7" i="2"/>
  <c r="H6" i="2"/>
  <c r="L6" i="2"/>
  <c r="Z6" i="2"/>
  <c r="Y6" i="2"/>
  <c r="X6" i="2"/>
  <c r="Q6" i="2"/>
  <c r="M6" i="2"/>
  <c r="D6" i="2"/>
  <c r="C6" i="2"/>
  <c r="H5" i="2"/>
  <c r="L5" i="2"/>
  <c r="Z5" i="2"/>
  <c r="Y5" i="2"/>
  <c r="X5" i="2"/>
  <c r="Q5" i="2"/>
  <c r="M5" i="2"/>
  <c r="H4" i="2"/>
  <c r="L4" i="2"/>
  <c r="Z4" i="2"/>
  <c r="Y4" i="2"/>
  <c r="X4" i="2"/>
  <c r="Q4" i="2"/>
  <c r="M4" i="2"/>
  <c r="H3" i="2"/>
  <c r="L3" i="2"/>
  <c r="Z3" i="2"/>
  <c r="Y3" i="2"/>
  <c r="X3" i="2"/>
  <c r="Q3" i="2"/>
  <c r="M3" i="2"/>
  <c r="H2" i="2"/>
  <c r="L2" i="2"/>
  <c r="Z2" i="2"/>
  <c r="Y2" i="2"/>
  <c r="X2" i="2"/>
  <c r="Q2" i="2"/>
  <c r="M2" i="2"/>
</calcChain>
</file>

<file path=xl/sharedStrings.xml><?xml version="1.0" encoding="utf-8"?>
<sst xmlns="http://schemas.openxmlformats.org/spreadsheetml/2006/main" count="85" uniqueCount="29">
  <si>
    <t>Year</t>
  </si>
  <si>
    <t>Quarter</t>
  </si>
  <si>
    <t>Thousands of constant November 2014 pesos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</si>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</sst>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0" fontId="0" fillId="4" borderId="0" xfId="0" applyFont="1" applyFill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0" fontId="0" fillId="2" borderId="0" xfId="0" applyFill="1" applyAlignment="1">
      <alignment horizontal="justify"/>
    </xf>
    <xf numFmtId="1" fontId="0" fillId="3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7" borderId="0" xfId="0" applyFont="1" applyFill="1"/>
    <xf numFmtId="3" fontId="0" fillId="7" borderId="0" xfId="0" applyNumberFormat="1" applyFont="1" applyFill="1"/>
    <xf numFmtId="3" fontId="0" fillId="7" borderId="0" xfId="0" applyNumberForma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topLeftCell="W1" zoomScale="125" zoomScaleNormal="125" zoomScalePageLayoutView="125" workbookViewId="0">
      <selection activeCell="X12" sqref="X12:X117"/>
    </sheetView>
  </sheetViews>
  <sheetFormatPr baseColWidth="10" defaultColWidth="8.83203125" defaultRowHeight="12" x14ac:dyDescent="0"/>
  <cols>
    <col min="6" max="7" width="14.83203125" customWidth="1"/>
    <col min="8" max="8" width="20.83203125" customWidth="1"/>
    <col min="9" max="9" width="14.83203125" customWidth="1"/>
    <col min="10" max="10" width="23.33203125" customWidth="1"/>
    <col min="11" max="11" width="17.1640625" customWidth="1"/>
    <col min="12" max="13" width="15.83203125" customWidth="1"/>
    <col min="17" max="18" width="13.5" customWidth="1"/>
    <col min="23" max="23" width="14.83203125" customWidth="1"/>
    <col min="24" max="24" width="26.1640625" customWidth="1"/>
    <col min="25" max="25" width="11.5" customWidth="1"/>
    <col min="26" max="26" width="17.83203125" customWidth="1"/>
  </cols>
  <sheetData>
    <row r="1" spans="1:30" s="3" customFormat="1" ht="50.25" customHeight="1">
      <c r="A1" s="1" t="s">
        <v>2</v>
      </c>
      <c r="B1" s="15"/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5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5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  <c r="AB1" s="1"/>
      <c r="AC1" s="1"/>
      <c r="AD1" s="1"/>
    </row>
    <row r="2" spans="1:30" s="4" customFormat="1">
      <c r="A2" s="4" t="s">
        <v>25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5" si="0">F2-J2</f>
        <v>13919743</v>
      </c>
      <c r="I2" s="7">
        <f t="shared" ref="I2:I35" si="1">G2-K2</f>
        <v>13367098</v>
      </c>
      <c r="J2" s="5"/>
      <c r="K2" s="5"/>
      <c r="L2" s="7">
        <f t="shared" ref="L2:L35" si="2">H2-I2</f>
        <v>552645</v>
      </c>
      <c r="M2" s="7">
        <f t="shared" ref="M2:M35" si="3">J2-K2</f>
        <v>0</v>
      </c>
      <c r="N2" s="7">
        <v>2431521</v>
      </c>
      <c r="O2" s="16">
        <v>68064666.118185595</v>
      </c>
      <c r="P2" s="4">
        <f t="shared" ref="P2:P7" si="4">O2/I2</f>
        <v>5.0919553457441245</v>
      </c>
      <c r="Q2" s="7">
        <f t="shared" ref="Q2:Q35" si="5">I2*5.5017049523</f>
        <v>73541829.264479429</v>
      </c>
      <c r="R2" s="7">
        <v>11018747.805427499</v>
      </c>
      <c r="S2" s="7">
        <v>2463940.91347832</v>
      </c>
      <c r="T2" s="16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  <c r="AA2" s="7"/>
      <c r="AB2" s="7"/>
      <c r="AC2" s="7"/>
      <c r="AD2" s="7"/>
    </row>
    <row r="3" spans="1:30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7">
        <v>2156056</v>
      </c>
      <c r="O3" s="16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6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  <c r="AA3" s="7"/>
      <c r="AB3" s="7"/>
      <c r="AC3" s="7"/>
      <c r="AD3" s="7"/>
    </row>
    <row r="4" spans="1:30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7">
        <v>2697106</v>
      </c>
      <c r="O4" s="16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6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  <c r="AA4" s="7"/>
      <c r="AB4" s="7"/>
      <c r="AC4" s="7"/>
      <c r="AD4" s="7"/>
    </row>
    <row r="5" spans="1:30"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7">
        <v>2598761</v>
      </c>
      <c r="O5" s="16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6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  <c r="AA5" s="7"/>
      <c r="AB5" s="7"/>
      <c r="AC5" s="7"/>
      <c r="AD5" s="7"/>
    </row>
    <row r="6" spans="1:30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7">
        <v>3002195</v>
      </c>
      <c r="O6" s="16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6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  <c r="AA6" s="7"/>
      <c r="AB6" s="7"/>
      <c r="AC6" s="7"/>
      <c r="AD6" s="7"/>
    </row>
    <row r="7" spans="1:30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7">
        <v>2371185</v>
      </c>
      <c r="O7" s="16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6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  <c r="AA7" s="7"/>
      <c r="AB7" s="7"/>
      <c r="AC7" s="7"/>
      <c r="AD7" s="7"/>
    </row>
    <row r="8" spans="1:30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  <c r="AA8" s="7"/>
      <c r="AB8" s="7"/>
      <c r="AC8" s="7"/>
      <c r="AD8" s="7"/>
    </row>
    <row r="9" spans="1:30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  <c r="AA9" s="7"/>
      <c r="AB9" s="7"/>
      <c r="AC9" s="7"/>
      <c r="AD9" s="7"/>
    </row>
    <row r="10" spans="1:30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26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  <c r="AA10" s="7"/>
      <c r="AB10" s="7"/>
      <c r="AC10" s="7"/>
      <c r="AD10" s="7"/>
    </row>
    <row r="11" spans="1:30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  <c r="AA11" s="7"/>
      <c r="AB11" s="7"/>
      <c r="AC11" s="7"/>
      <c r="AD11" s="7"/>
    </row>
    <row r="12" spans="1:30" s="20" customFormat="1">
      <c r="B12" s="21"/>
      <c r="C12" s="22">
        <v>2014</v>
      </c>
      <c r="D12" s="22">
        <v>3</v>
      </c>
      <c r="E12" s="22">
        <f>E13-1</f>
        <v>159</v>
      </c>
      <c r="F12" s="23">
        <v>15797827.213225801</v>
      </c>
      <c r="G12" s="24">
        <v>15176827.0706363</v>
      </c>
      <c r="H12" s="14">
        <f t="shared" si="0"/>
        <v>15797827.213225801</v>
      </c>
      <c r="I12" s="14">
        <f t="shared" si="1"/>
        <v>15176827.0706363</v>
      </c>
      <c r="J12" s="13">
        <v>0</v>
      </c>
      <c r="K12" s="13">
        <v>0</v>
      </c>
      <c r="L12" s="14">
        <f t="shared" si="2"/>
        <v>621000.14258950017</v>
      </c>
      <c r="M12" s="14">
        <f t="shared" si="3"/>
        <v>0</v>
      </c>
      <c r="N12" s="14">
        <v>2446949.8921012501</v>
      </c>
      <c r="O12" s="21"/>
      <c r="P12" s="22"/>
      <c r="Q12" s="14">
        <f t="shared" si="5"/>
        <v>83498424.654720441</v>
      </c>
      <c r="R12" s="23"/>
      <c r="S12" s="23"/>
      <c r="T12" s="21"/>
      <c r="U12" s="21"/>
      <c r="V12" s="14">
        <f t="shared" ref="V12:V13" si="9">K12*5.5017049523</f>
        <v>0</v>
      </c>
      <c r="W12" s="14">
        <f t="shared" ref="W12:W13" si="10">M12*5.5017049523</f>
        <v>0</v>
      </c>
      <c r="X12" s="14">
        <f t="shared" ref="X12:X13" si="11">N12*5.1890047538+L12*5.5017049523</f>
        <v>16113794.182287442</v>
      </c>
      <c r="Y12" s="14">
        <f t="shared" ref="Y12:Y13" si="12">N12*5.1890047538</f>
        <v>12697234.622423783</v>
      </c>
      <c r="Z12" s="14">
        <f t="shared" ref="Z12:Z13" si="13">L12*5.5017049523</f>
        <v>3416559.5598636591</v>
      </c>
      <c r="AA12" s="23"/>
      <c r="AB12" s="23"/>
      <c r="AC12" s="23"/>
      <c r="AD12" s="23"/>
    </row>
    <row r="13" spans="1:30" s="20" customFormat="1">
      <c r="B13" s="21"/>
      <c r="C13" s="22">
        <v>2014</v>
      </c>
      <c r="D13" s="22">
        <v>4</v>
      </c>
      <c r="E13" s="22">
        <f>E14-1</f>
        <v>160</v>
      </c>
      <c r="F13" s="23">
        <v>18391287.391581099</v>
      </c>
      <c r="G13" s="24">
        <v>17667388.550650202</v>
      </c>
      <c r="H13" s="14">
        <f t="shared" si="0"/>
        <v>18391287.391581099</v>
      </c>
      <c r="I13" s="14">
        <f t="shared" si="1"/>
        <v>17667388.550650202</v>
      </c>
      <c r="J13" s="13">
        <v>0</v>
      </c>
      <c r="K13" s="13">
        <v>0</v>
      </c>
      <c r="L13" s="14">
        <f t="shared" si="2"/>
        <v>723898.84093089774</v>
      </c>
      <c r="M13" s="14">
        <f t="shared" si="3"/>
        <v>0</v>
      </c>
      <c r="N13" s="14">
        <v>2408704.1239999998</v>
      </c>
      <c r="O13" s="21"/>
      <c r="P13" s="22"/>
      <c r="Q13" s="14">
        <f t="shared" si="5"/>
        <v>97200759.083320528</v>
      </c>
      <c r="R13" s="23"/>
      <c r="S13" s="23"/>
      <c r="T13" s="21"/>
      <c r="U13" s="21"/>
      <c r="V13" s="14">
        <f t="shared" si="9"/>
        <v>0</v>
      </c>
      <c r="W13" s="14">
        <f t="shared" si="10"/>
        <v>0</v>
      </c>
      <c r="X13" s="14">
        <f t="shared" si="11"/>
        <v>16481454.988047414</v>
      </c>
      <c r="Y13" s="14">
        <f t="shared" si="12"/>
        <v>12498777.149933664</v>
      </c>
      <c r="Z13" s="14">
        <f t="shared" si="13"/>
        <v>3982677.8381137499</v>
      </c>
      <c r="AA13" s="23"/>
      <c r="AB13" s="23"/>
      <c r="AC13" s="23"/>
      <c r="AD13" s="23"/>
    </row>
    <row r="14" spans="1:30" s="8" customFormat="1">
      <c r="A14" s="8" t="s">
        <v>27</v>
      </c>
      <c r="B14" s="9"/>
      <c r="C14" s="8">
        <v>2015</v>
      </c>
      <c r="D14" s="8">
        <v>1</v>
      </c>
      <c r="E14" s="8">
        <v>161</v>
      </c>
      <c r="F14" s="11">
        <v>17886384.751584601</v>
      </c>
      <c r="G14" s="11">
        <v>17182241.368222699</v>
      </c>
      <c r="H14" s="11">
        <f t="shared" si="0"/>
        <v>17886384.751584601</v>
      </c>
      <c r="I14" s="11">
        <f t="shared" si="1"/>
        <v>17182241.368222699</v>
      </c>
      <c r="J14" s="10">
        <v>0</v>
      </c>
      <c r="K14" s="10">
        <v>0</v>
      </c>
      <c r="L14" s="11">
        <f t="shared" si="2"/>
        <v>704143.38336190209</v>
      </c>
      <c r="M14" s="11">
        <f t="shared" si="3"/>
        <v>0</v>
      </c>
      <c r="N14" s="11">
        <v>2477517.32661987</v>
      </c>
      <c r="O14" s="9"/>
      <c r="P14" s="9"/>
      <c r="Q14" s="11">
        <f t="shared" si="5"/>
        <v>94531622.427164748</v>
      </c>
      <c r="R14" s="11"/>
      <c r="S14" s="11"/>
      <c r="T14" s="9"/>
      <c r="U14" s="9"/>
      <c r="V14" s="11">
        <f>K14*P11</f>
        <v>0</v>
      </c>
      <c r="W14" s="11">
        <f t="shared" ref="W14:W45" si="14">M14*5.5017049523</f>
        <v>0</v>
      </c>
      <c r="X14" s="11">
        <f t="shared" ref="X14:X45" si="15">N14*5.1890047538+L14*5.5017049523</f>
        <v>16729838.324823827</v>
      </c>
      <c r="Y14" s="11">
        <f t="shared" ref="Y14:Y45" si="16">N14*5.1890047538</f>
        <v>12855849.185452372</v>
      </c>
      <c r="Z14" s="11">
        <f t="shared" ref="Z14:Z45" si="17">L14*5.5017049523</f>
        <v>3873989.1393714543</v>
      </c>
      <c r="AA14" s="11"/>
      <c r="AB14" s="11"/>
      <c r="AC14" s="11"/>
      <c r="AD14" s="11"/>
    </row>
    <row r="15" spans="1:30" s="12" customFormat="1">
      <c r="C15" s="12">
        <v>2015</v>
      </c>
      <c r="D15" s="12">
        <v>2</v>
      </c>
      <c r="E15" s="12">
        <v>162</v>
      </c>
      <c r="F15" s="14">
        <v>20599227.2448489</v>
      </c>
      <c r="G15" s="14">
        <v>19786513.2703298</v>
      </c>
      <c r="H15" s="14">
        <f t="shared" si="0"/>
        <v>20599227.2448489</v>
      </c>
      <c r="I15" s="14">
        <f t="shared" si="1"/>
        <v>19786513.2703298</v>
      </c>
      <c r="J15" s="13">
        <v>0</v>
      </c>
      <c r="K15" s="13">
        <v>0</v>
      </c>
      <c r="L15" s="14">
        <f t="shared" si="2"/>
        <v>812713.97451910004</v>
      </c>
      <c r="M15" s="14">
        <f t="shared" si="3"/>
        <v>0</v>
      </c>
      <c r="N15" s="14">
        <v>2155129.1914887899</v>
      </c>
      <c r="Q15" s="14">
        <f t="shared" si="5"/>
        <v>108859558.04812312</v>
      </c>
      <c r="R15" s="14"/>
      <c r="S15" s="14"/>
      <c r="V15" s="14">
        <f t="shared" ref="V15:V46" si="18">K15*5.5017049523</f>
        <v>0</v>
      </c>
      <c r="W15" s="14">
        <f t="shared" si="14"/>
        <v>0</v>
      </c>
      <c r="X15" s="14">
        <f t="shared" si="15"/>
        <v>15654288.118103631</v>
      </c>
      <c r="Y15" s="14">
        <f t="shared" si="16"/>
        <v>11182975.619688481</v>
      </c>
      <c r="Z15" s="14">
        <f t="shared" si="17"/>
        <v>4471312.4984151488</v>
      </c>
      <c r="AA15" s="14"/>
      <c r="AB15" s="14"/>
      <c r="AC15" s="14"/>
      <c r="AD15" s="14"/>
    </row>
    <row r="16" spans="1:30">
      <c r="A16" s="12"/>
      <c r="B16" s="12"/>
      <c r="C16" s="12">
        <v>2015</v>
      </c>
      <c r="D16" s="12">
        <v>3</v>
      </c>
      <c r="E16" s="12">
        <v>163</v>
      </c>
      <c r="F16" s="14">
        <v>19986680.011082001</v>
      </c>
      <c r="G16" s="14">
        <v>19197449.424825899</v>
      </c>
      <c r="H16" s="14">
        <f t="shared" si="0"/>
        <v>19986680.011082001</v>
      </c>
      <c r="I16" s="14">
        <f t="shared" si="1"/>
        <v>19197449.424825899</v>
      </c>
      <c r="J16" s="13">
        <v>0</v>
      </c>
      <c r="K16" s="13">
        <v>0</v>
      </c>
      <c r="L16" s="14">
        <f t="shared" si="2"/>
        <v>789230.58625610173</v>
      </c>
      <c r="M16" s="14">
        <f t="shared" si="3"/>
        <v>0</v>
      </c>
      <c r="N16" s="14">
        <v>2666811.9917025999</v>
      </c>
      <c r="O16" s="17">
        <v>94527377.114245504</v>
      </c>
      <c r="Q16" s="14">
        <f t="shared" si="5"/>
        <v>105618702.57209344</v>
      </c>
      <c r="R16" s="14">
        <v>16695329.1346057</v>
      </c>
      <c r="S16" s="14">
        <v>3421891.0515356902</v>
      </c>
      <c r="T16" s="17">
        <v>22190060.635179099</v>
      </c>
      <c r="U16" s="12">
        <f>R22/N16</f>
        <v>7.7912965129967189</v>
      </c>
      <c r="V16" s="14">
        <f t="shared" si="18"/>
        <v>0</v>
      </c>
      <c r="W16" s="14">
        <f t="shared" si="14"/>
        <v>0</v>
      </c>
      <c r="X16" s="14">
        <f t="shared" si="15"/>
        <v>18180213.927347466</v>
      </c>
      <c r="Y16" s="14">
        <f t="shared" si="16"/>
        <v>13838100.102435637</v>
      </c>
      <c r="Z16" s="14">
        <f t="shared" si="17"/>
        <v>4342113.8249118272</v>
      </c>
      <c r="AA16" s="14"/>
      <c r="AB16" s="14"/>
      <c r="AC16" s="14"/>
      <c r="AD16" s="14"/>
    </row>
    <row r="17" spans="1:30">
      <c r="A17" s="12"/>
      <c r="B17" s="12"/>
      <c r="C17" s="12">
        <v>2015</v>
      </c>
      <c r="D17" s="12">
        <v>4</v>
      </c>
      <c r="E17" s="12">
        <v>164</v>
      </c>
      <c r="F17" s="14">
        <v>21643684.011483099</v>
      </c>
      <c r="G17" s="14">
        <v>20788077.596760001</v>
      </c>
      <c r="H17" s="14">
        <f t="shared" si="0"/>
        <v>21643684.011483099</v>
      </c>
      <c r="I17" s="14">
        <f t="shared" si="1"/>
        <v>20788077.596760001</v>
      </c>
      <c r="J17" s="13">
        <v>0</v>
      </c>
      <c r="K17" s="13">
        <v>0</v>
      </c>
      <c r="L17" s="14">
        <f t="shared" si="2"/>
        <v>855606.41472309828</v>
      </c>
      <c r="M17" s="14">
        <f t="shared" si="3"/>
        <v>0</v>
      </c>
      <c r="N17" s="14">
        <v>2504918.5602216101</v>
      </c>
      <c r="O17" s="17">
        <v>111875162.87552799</v>
      </c>
      <c r="Q17" s="14">
        <f t="shared" si="5"/>
        <v>114369869.46289118</v>
      </c>
      <c r="R17" s="14">
        <v>16337001.045735599</v>
      </c>
      <c r="S17" s="14">
        <v>4049880.8960941099</v>
      </c>
      <c r="T17" s="17">
        <v>22729747.8617584</v>
      </c>
      <c r="U17" s="12">
        <f>R23/N17</f>
        <v>7.3995830665177298</v>
      </c>
      <c r="V17" s="14">
        <f t="shared" si="18"/>
        <v>0</v>
      </c>
      <c r="W17" s="14">
        <f t="shared" si="14"/>
        <v>0</v>
      </c>
      <c r="X17" s="14">
        <f t="shared" si="15"/>
        <v>17705328.365973502</v>
      </c>
      <c r="Y17" s="14">
        <f t="shared" si="16"/>
        <v>12998034.316871786</v>
      </c>
      <c r="Z17" s="14">
        <f t="shared" si="17"/>
        <v>4707294.0491017178</v>
      </c>
      <c r="AA17" s="14"/>
      <c r="AB17" s="14"/>
      <c r="AC17" s="14"/>
      <c r="AD17" s="14"/>
    </row>
    <row r="18" spans="1:30" s="8" customFormat="1">
      <c r="B18" s="9"/>
      <c r="C18" s="8">
        <f t="shared" ref="C18:C49" si="19">C14+1</f>
        <v>2016</v>
      </c>
      <c r="D18" s="8">
        <f t="shared" ref="D18:D49" si="20">D14</f>
        <v>1</v>
      </c>
      <c r="E18" s="8">
        <v>165</v>
      </c>
      <c r="F18" s="11">
        <v>18860670.385527398</v>
      </c>
      <c r="G18" s="11">
        <v>18118152.548075002</v>
      </c>
      <c r="H18" s="11">
        <f t="shared" si="0"/>
        <v>18860670.385527398</v>
      </c>
      <c r="I18" s="11">
        <f t="shared" si="1"/>
        <v>18118152.548075002</v>
      </c>
      <c r="J18" s="10">
        <v>0</v>
      </c>
      <c r="K18" s="10">
        <v>0</v>
      </c>
      <c r="L18" s="11">
        <f t="shared" si="2"/>
        <v>742517.83745239675</v>
      </c>
      <c r="M18" s="11">
        <f t="shared" si="3"/>
        <v>0</v>
      </c>
      <c r="N18" s="11">
        <v>2536155.11777387</v>
      </c>
      <c r="O18" s="18">
        <v>91414555.230157301</v>
      </c>
      <c r="P18" s="9"/>
      <c r="Q18" s="11">
        <f t="shared" si="5"/>
        <v>99680729.600271106</v>
      </c>
      <c r="R18" s="11">
        <v>17527446.329621602</v>
      </c>
      <c r="S18" s="11">
        <v>3309206.8993316898</v>
      </c>
      <c r="T18" s="18">
        <v>22762488.820735902</v>
      </c>
      <c r="U18" s="9">
        <f>R24/N18</f>
        <v>7.3011213235567576</v>
      </c>
      <c r="V18" s="11">
        <f t="shared" si="18"/>
        <v>0</v>
      </c>
      <c r="W18" s="11">
        <f t="shared" si="14"/>
        <v>0</v>
      </c>
      <c r="X18" s="11">
        <f t="shared" si="15"/>
        <v>17245235.025985748</v>
      </c>
      <c r="Y18" s="11">
        <f t="shared" si="16"/>
        <v>13160120.962502809</v>
      </c>
      <c r="Z18" s="11">
        <f t="shared" si="17"/>
        <v>4085114.0634829374</v>
      </c>
      <c r="AA18" s="11"/>
      <c r="AB18" s="11"/>
      <c r="AC18" s="11"/>
      <c r="AD18" s="11"/>
    </row>
    <row r="19" spans="1:30" s="12" customFormat="1">
      <c r="C19" s="12">
        <f t="shared" si="19"/>
        <v>2016</v>
      </c>
      <c r="D19" s="12">
        <f t="shared" si="20"/>
        <v>2</v>
      </c>
      <c r="E19" s="12">
        <v>166</v>
      </c>
      <c r="F19" s="14">
        <v>19426151.84082</v>
      </c>
      <c r="G19" s="14">
        <v>18660557.213757399</v>
      </c>
      <c r="H19" s="14">
        <f t="shared" si="0"/>
        <v>19426151.84082</v>
      </c>
      <c r="I19" s="14">
        <f t="shared" si="1"/>
        <v>18660557.213757399</v>
      </c>
      <c r="J19" s="13">
        <v>0</v>
      </c>
      <c r="K19" s="13">
        <v>0</v>
      </c>
      <c r="L19" s="14">
        <f t="shared" si="2"/>
        <v>765594.62706260011</v>
      </c>
      <c r="M19" s="14">
        <f t="shared" si="3"/>
        <v>0</v>
      </c>
      <c r="N19" s="14">
        <v>2462292.11756997</v>
      </c>
      <c r="O19" s="17">
        <v>104116643.41114201</v>
      </c>
      <c r="P19" s="12">
        <v>5.91</v>
      </c>
      <c r="Q19" s="14">
        <f t="shared" si="5"/>
        <v>102664880.03560658</v>
      </c>
      <c r="R19" s="14">
        <v>18813591.301850099</v>
      </c>
      <c r="S19" s="14">
        <v>3769022.49148334</v>
      </c>
      <c r="T19" s="17">
        <v>24440890.5830178</v>
      </c>
      <c r="U19" s="12">
        <f t="shared" ref="U19:U24" si="21">R19/N19</f>
        <v>7.6406820976290932</v>
      </c>
      <c r="V19" s="14">
        <f t="shared" si="18"/>
        <v>0</v>
      </c>
      <c r="W19" s="14">
        <f t="shared" si="14"/>
        <v>0</v>
      </c>
      <c r="X19" s="14">
        <f t="shared" si="15"/>
        <v>16988921.254479423</v>
      </c>
      <c r="Y19" s="14">
        <f t="shared" si="16"/>
        <v>12776845.503314843</v>
      </c>
      <c r="Z19" s="14">
        <f t="shared" si="17"/>
        <v>4212075.7511645788</v>
      </c>
      <c r="AA19" s="14"/>
      <c r="AB19" s="14"/>
      <c r="AC19" s="14"/>
      <c r="AD19" s="14"/>
    </row>
    <row r="20" spans="1:30" s="12" customFormat="1">
      <c r="C20" s="12">
        <f t="shared" si="19"/>
        <v>2016</v>
      </c>
      <c r="D20" s="12">
        <f t="shared" si="20"/>
        <v>3</v>
      </c>
      <c r="E20" s="12">
        <v>167</v>
      </c>
      <c r="F20" s="14">
        <v>18660956.288106799</v>
      </c>
      <c r="G20" s="14">
        <v>17922764.494445801</v>
      </c>
      <c r="H20" s="14">
        <f t="shared" si="0"/>
        <v>18660956.288106799</v>
      </c>
      <c r="I20" s="14">
        <f t="shared" si="1"/>
        <v>17922764.494445801</v>
      </c>
      <c r="J20" s="13">
        <v>0</v>
      </c>
      <c r="K20" s="13">
        <v>0</v>
      </c>
      <c r="L20" s="14">
        <f t="shared" si="2"/>
        <v>738191.79366099834</v>
      </c>
      <c r="M20" s="14">
        <f t="shared" si="3"/>
        <v>0</v>
      </c>
      <c r="N20" s="14">
        <v>2153544.7909188401</v>
      </c>
      <c r="O20" s="17">
        <v>90764685.857157201</v>
      </c>
      <c r="P20" s="12">
        <v>5.43</v>
      </c>
      <c r="Q20" s="14">
        <f t="shared" si="5"/>
        <v>98605762.177999064</v>
      </c>
      <c r="R20" s="14">
        <v>16989362.324853901</v>
      </c>
      <c r="S20" s="14">
        <v>3285681.6280290899</v>
      </c>
      <c r="T20" s="17">
        <v>22167728.6392591</v>
      </c>
      <c r="U20" s="12">
        <f t="shared" si="21"/>
        <v>7.8890220423997546</v>
      </c>
      <c r="V20" s="14">
        <f t="shared" si="18"/>
        <v>0</v>
      </c>
      <c r="W20" s="14">
        <f t="shared" si="14"/>
        <v>0</v>
      </c>
      <c r="X20" s="14">
        <f t="shared" si="15"/>
        <v>15236067.604531022</v>
      </c>
      <c r="Y20" s="14">
        <f t="shared" si="16"/>
        <v>11174754.157599088</v>
      </c>
      <c r="Z20" s="14">
        <f t="shared" si="17"/>
        <v>4061313.4469319344</v>
      </c>
      <c r="AA20" s="14"/>
      <c r="AB20" s="14"/>
      <c r="AC20" s="14"/>
      <c r="AD20" s="14"/>
    </row>
    <row r="21" spans="1:30" s="12" customFormat="1">
      <c r="C21" s="12">
        <f t="shared" si="19"/>
        <v>2016</v>
      </c>
      <c r="D21" s="12">
        <f t="shared" si="20"/>
        <v>4</v>
      </c>
      <c r="E21" s="12">
        <v>168</v>
      </c>
      <c r="F21" s="14">
        <v>20473712.917702399</v>
      </c>
      <c r="G21" s="14">
        <v>19661157.9036084</v>
      </c>
      <c r="H21" s="14">
        <f t="shared" si="0"/>
        <v>20444649.467608705</v>
      </c>
      <c r="I21" s="14">
        <f t="shared" si="1"/>
        <v>19632966.357017517</v>
      </c>
      <c r="J21" s="13">
        <v>29063.4500936935</v>
      </c>
      <c r="K21" s="13">
        <v>28191.546590882699</v>
      </c>
      <c r="L21" s="14">
        <f t="shared" si="2"/>
        <v>811683.11059118807</v>
      </c>
      <c r="M21" s="14">
        <f t="shared" si="3"/>
        <v>871.903502810801</v>
      </c>
      <c r="N21" s="14">
        <v>3683213.9253662499</v>
      </c>
      <c r="O21" s="17">
        <v>112083822.294624</v>
      </c>
      <c r="P21" s="12">
        <v>6.14</v>
      </c>
      <c r="Q21" s="14">
        <f t="shared" si="5"/>
        <v>108014788.23474257</v>
      </c>
      <c r="R21" s="14">
        <v>21412355.855613802</v>
      </c>
      <c r="S21" s="14">
        <v>4057434.3670653901</v>
      </c>
      <c r="T21" s="17">
        <v>27652287.472387102</v>
      </c>
      <c r="U21" s="12">
        <f t="shared" si="21"/>
        <v>5.8134977466682471</v>
      </c>
      <c r="V21" s="14">
        <f t="shared" si="18"/>
        <v>155101.57149205552</v>
      </c>
      <c r="W21" s="14">
        <f t="shared" si="14"/>
        <v>4796.9558193419007</v>
      </c>
      <c r="X21" s="14">
        <f t="shared" si="15"/>
        <v>23577855.557225637</v>
      </c>
      <c r="Y21" s="14">
        <f t="shared" si="16"/>
        <v>19112214.567987829</v>
      </c>
      <c r="Z21" s="14">
        <f t="shared" si="17"/>
        <v>4465640.9892378077</v>
      </c>
      <c r="AA21" s="14"/>
      <c r="AB21" s="14"/>
      <c r="AC21" s="14"/>
      <c r="AD21" s="14"/>
    </row>
    <row r="22" spans="1:30" s="8" customFormat="1">
      <c r="B22" s="9"/>
      <c r="C22" s="8">
        <f t="shared" si="19"/>
        <v>2017</v>
      </c>
      <c r="D22" s="8">
        <f t="shared" si="20"/>
        <v>1</v>
      </c>
      <c r="E22" s="8">
        <v>169</v>
      </c>
      <c r="F22" s="11">
        <v>19520459.546617199</v>
      </c>
      <c r="G22" s="11">
        <v>18745369.758386899</v>
      </c>
      <c r="H22" s="11">
        <f t="shared" si="0"/>
        <v>19471769.126076497</v>
      </c>
      <c r="I22" s="11">
        <f t="shared" si="1"/>
        <v>18698140.050462417</v>
      </c>
      <c r="J22" s="10">
        <v>48690.420540703002</v>
      </c>
      <c r="K22" s="10">
        <v>47229.707924481903</v>
      </c>
      <c r="L22" s="11">
        <f t="shared" si="2"/>
        <v>773629.07561407983</v>
      </c>
      <c r="M22" s="11">
        <f t="shared" si="3"/>
        <v>1460.7126162210989</v>
      </c>
      <c r="N22" s="11">
        <v>4037675.8373522698</v>
      </c>
      <c r="O22" s="18">
        <v>99073334.555400699</v>
      </c>
      <c r="P22" s="9">
        <v>5.69</v>
      </c>
      <c r="Q22" s="11">
        <f t="shared" si="5"/>
        <v>102871649.71442805</v>
      </c>
      <c r="R22" s="11">
        <v>20777922.971770301</v>
      </c>
      <c r="S22" s="11">
        <v>3586454.71090551</v>
      </c>
      <c r="T22" s="18">
        <v>25889654.834212899</v>
      </c>
      <c r="U22" s="9">
        <f t="shared" si="21"/>
        <v>5.1460106776168413</v>
      </c>
      <c r="V22" s="11">
        <f t="shared" si="18"/>
        <v>259843.91798380463</v>
      </c>
      <c r="W22" s="11">
        <f t="shared" si="14"/>
        <v>8036.4098345507091</v>
      </c>
      <c r="X22" s="11">
        <f t="shared" si="15"/>
        <v>25207798.030873578</v>
      </c>
      <c r="Y22" s="11">
        <f t="shared" si="16"/>
        <v>20951519.114324324</v>
      </c>
      <c r="Z22" s="11">
        <f t="shared" si="17"/>
        <v>4256278.9165492542</v>
      </c>
      <c r="AA22" s="11"/>
      <c r="AB22" s="11"/>
      <c r="AC22" s="11"/>
      <c r="AD22" s="11"/>
    </row>
    <row r="23" spans="1:30" s="12" customFormat="1">
      <c r="C23" s="12">
        <f t="shared" si="19"/>
        <v>2017</v>
      </c>
      <c r="D23" s="12">
        <f t="shared" si="20"/>
        <v>2</v>
      </c>
      <c r="E23" s="12">
        <v>170</v>
      </c>
      <c r="F23" s="14">
        <v>20887889.423653599</v>
      </c>
      <c r="G23" s="14">
        <v>20056047.156482901</v>
      </c>
      <c r="H23" s="14">
        <f t="shared" si="0"/>
        <v>20807066.927895039</v>
      </c>
      <c r="I23" s="14">
        <f t="shared" si="1"/>
        <v>19977649.335597098</v>
      </c>
      <c r="J23" s="13">
        <v>80822.495758559395</v>
      </c>
      <c r="K23" s="13">
        <v>78397.820885802605</v>
      </c>
      <c r="L23" s="14">
        <f t="shared" si="2"/>
        <v>829417.59229794145</v>
      </c>
      <c r="M23" s="14">
        <f t="shared" si="3"/>
        <v>2424.6748727567901</v>
      </c>
      <c r="N23" s="14">
        <v>3667429.0871864199</v>
      </c>
      <c r="O23" s="17">
        <v>118311548.494431</v>
      </c>
      <c r="Q23" s="14">
        <f t="shared" si="5"/>
        <v>109911132.28496736</v>
      </c>
      <c r="R23" s="14">
        <v>18535352.961221799</v>
      </c>
      <c r="S23" s="14">
        <v>4282878.0554983998</v>
      </c>
      <c r="T23" s="17">
        <v>24020927.786342502</v>
      </c>
      <c r="U23" s="12">
        <f t="shared" si="21"/>
        <v>5.0540453599995194</v>
      </c>
      <c r="V23" s="14">
        <f t="shared" si="18"/>
        <v>431321.67941694858</v>
      </c>
      <c r="W23" s="14">
        <f t="shared" si="14"/>
        <v>13339.845755163404</v>
      </c>
      <c r="X23" s="14">
        <f t="shared" si="15"/>
        <v>23593517.842705052</v>
      </c>
      <c r="Y23" s="14">
        <f t="shared" si="16"/>
        <v>19030306.967634726</v>
      </c>
      <c r="Z23" s="14">
        <f t="shared" si="17"/>
        <v>4563210.875070327</v>
      </c>
      <c r="AA23" s="14"/>
      <c r="AB23" s="14"/>
      <c r="AC23" s="14"/>
      <c r="AD23" s="14"/>
    </row>
    <row r="24" spans="1:30" s="12" customFormat="1">
      <c r="C24" s="12">
        <f t="shared" si="19"/>
        <v>2017</v>
      </c>
      <c r="D24" s="12">
        <f t="shared" si="20"/>
        <v>3</v>
      </c>
      <c r="E24" s="12">
        <v>171</v>
      </c>
      <c r="F24" s="14">
        <v>20095133.477622699</v>
      </c>
      <c r="G24" s="14">
        <v>19294277.811195999</v>
      </c>
      <c r="H24" s="14">
        <f t="shared" si="0"/>
        <v>19983022.001637518</v>
      </c>
      <c r="I24" s="14">
        <f t="shared" si="1"/>
        <v>19185529.679490373</v>
      </c>
      <c r="J24" s="13">
        <v>112111.475985182</v>
      </c>
      <c r="K24" s="13">
        <v>108748.131705626</v>
      </c>
      <c r="L24" s="14">
        <f t="shared" si="2"/>
        <v>797492.32214714587</v>
      </c>
      <c r="M24" s="14">
        <f t="shared" si="3"/>
        <v>3363.3442795559968</v>
      </c>
      <c r="N24" s="14">
        <v>3368202.3449400198</v>
      </c>
      <c r="O24" s="17">
        <v>103254577.73677801</v>
      </c>
      <c r="Q24" s="14">
        <f t="shared" si="5"/>
        <v>105553123.65015081</v>
      </c>
      <c r="R24" s="14">
        <v>18516776.210226402</v>
      </c>
      <c r="S24" s="14">
        <v>3737815.71407136</v>
      </c>
      <c r="T24" s="17">
        <v>24278813.710319798</v>
      </c>
      <c r="U24" s="12">
        <f t="shared" si="21"/>
        <v>5.49752488535725</v>
      </c>
      <c r="V24" s="14">
        <f t="shared" si="18"/>
        <v>598300.13475821516</v>
      </c>
      <c r="W24" s="14">
        <f t="shared" si="14"/>
        <v>18504.127879123102</v>
      </c>
      <c r="X24" s="14">
        <f t="shared" si="15"/>
        <v>21865185.437832251</v>
      </c>
      <c r="Y24" s="14">
        <f t="shared" si="16"/>
        <v>17477617.97965407</v>
      </c>
      <c r="Z24" s="14">
        <f t="shared" si="17"/>
        <v>4387567.4581781793</v>
      </c>
      <c r="AA24" s="14"/>
      <c r="AB24" s="14"/>
      <c r="AC24" s="14"/>
      <c r="AD24" s="14"/>
    </row>
    <row r="25" spans="1:30">
      <c r="A25" s="12"/>
      <c r="B25" s="12"/>
      <c r="C25" s="12">
        <f t="shared" si="19"/>
        <v>2017</v>
      </c>
      <c r="D25" s="12">
        <f t="shared" si="20"/>
        <v>4</v>
      </c>
      <c r="E25" s="12">
        <v>172</v>
      </c>
      <c r="F25" s="14">
        <v>21833384.336586501</v>
      </c>
      <c r="G25" s="14">
        <v>20962360.359708</v>
      </c>
      <c r="H25" s="14">
        <f t="shared" si="0"/>
        <v>21693488.128992606</v>
      </c>
      <c r="I25" s="14">
        <f t="shared" si="1"/>
        <v>20826661.038341921</v>
      </c>
      <c r="J25" s="13">
        <v>139896.20759389701</v>
      </c>
      <c r="K25" s="13">
        <v>135699.32136608</v>
      </c>
      <c r="L25" s="14">
        <f t="shared" si="2"/>
        <v>866827.09065068513</v>
      </c>
      <c r="M25" s="14">
        <f t="shared" si="3"/>
        <v>4196.8862278170127</v>
      </c>
      <c r="N25" s="14">
        <v>3824885.2728388398</v>
      </c>
      <c r="O25" s="19">
        <v>124728426.72428501</v>
      </c>
      <c r="Q25" s="14">
        <f t="shared" si="5"/>
        <v>114582144.17451921</v>
      </c>
      <c r="R25" s="14">
        <v>18747481.398794301</v>
      </c>
      <c r="S25" s="14">
        <v>4515169.0474191196</v>
      </c>
      <c r="T25" s="19">
        <v>24785174.047673602</v>
      </c>
      <c r="V25" s="14">
        <f t="shared" si="18"/>
        <v>746577.62838351144</v>
      </c>
      <c r="W25" s="14">
        <f t="shared" si="14"/>
        <v>23090.029743820523</v>
      </c>
      <c r="X25" s="14">
        <f t="shared" si="15"/>
        <v>24616374.760921024</v>
      </c>
      <c r="Y25" s="14">
        <f t="shared" si="16"/>
        <v>19847347.863500349</v>
      </c>
      <c r="Z25" s="14">
        <f t="shared" si="17"/>
        <v>4769026.8974206755</v>
      </c>
      <c r="AA25" s="14"/>
      <c r="AB25" s="14"/>
      <c r="AC25" s="14"/>
      <c r="AD25" s="14"/>
    </row>
    <row r="26" spans="1:30" s="8" customFormat="1">
      <c r="B26" s="9"/>
      <c r="C26" s="8">
        <f t="shared" si="19"/>
        <v>2018</v>
      </c>
      <c r="D26" s="8">
        <f t="shared" si="20"/>
        <v>1</v>
      </c>
      <c r="E26" s="8">
        <v>173</v>
      </c>
      <c r="F26" s="11">
        <v>20592475.307649601</v>
      </c>
      <c r="G26" s="11">
        <v>19767995.0661975</v>
      </c>
      <c r="H26" s="11">
        <f t="shared" si="0"/>
        <v>20419911.496627733</v>
      </c>
      <c r="I26" s="11">
        <f t="shared" si="1"/>
        <v>19600608.169506289</v>
      </c>
      <c r="J26" s="10">
        <v>172563.811021867</v>
      </c>
      <c r="K26" s="10">
        <v>167386.896691211</v>
      </c>
      <c r="L26" s="11">
        <f t="shared" si="2"/>
        <v>819303.32712144405</v>
      </c>
      <c r="M26" s="11">
        <f t="shared" si="3"/>
        <v>5176.9143306559999</v>
      </c>
      <c r="N26" s="11">
        <v>4008705.21654242</v>
      </c>
      <c r="O26" s="9"/>
      <c r="P26" s="9"/>
      <c r="Q26" s="11">
        <f t="shared" si="5"/>
        <v>107836763.03426458</v>
      </c>
      <c r="R26" s="11"/>
      <c r="S26" s="11"/>
      <c r="T26" s="9"/>
      <c r="U26" s="9"/>
      <c r="V26" s="11">
        <f t="shared" si="18"/>
        <v>920913.31847616402</v>
      </c>
      <c r="W26" s="11">
        <f t="shared" si="14"/>
        <v>28481.855210602953</v>
      </c>
      <c r="X26" s="11">
        <f t="shared" si="15"/>
        <v>25308755.597481392</v>
      </c>
      <c r="Y26" s="11">
        <f t="shared" si="16"/>
        <v>20801190.425221477</v>
      </c>
      <c r="Z26" s="11">
        <f t="shared" si="17"/>
        <v>4507565.1722599156</v>
      </c>
      <c r="AA26" s="11"/>
      <c r="AB26" s="11"/>
      <c r="AC26" s="11"/>
      <c r="AD26" s="11"/>
    </row>
    <row r="27" spans="1:30" s="12" customFormat="1">
      <c r="C27" s="12">
        <f t="shared" si="19"/>
        <v>2018</v>
      </c>
      <c r="D27" s="12">
        <f t="shared" si="20"/>
        <v>2</v>
      </c>
      <c r="E27" s="12">
        <v>174</v>
      </c>
      <c r="F27" s="14">
        <v>20419262.365650199</v>
      </c>
      <c r="G27" s="14">
        <v>19601205.0077493</v>
      </c>
      <c r="H27" s="14">
        <f t="shared" si="0"/>
        <v>20211466.03724255</v>
      </c>
      <c r="I27" s="14">
        <f t="shared" si="1"/>
        <v>19399642.569193881</v>
      </c>
      <c r="J27" s="13">
        <v>207796.32840764799</v>
      </c>
      <c r="K27" s="13">
        <v>201562.43855541799</v>
      </c>
      <c r="L27" s="14">
        <f t="shared" si="2"/>
        <v>811823.4680486694</v>
      </c>
      <c r="M27" s="14">
        <f t="shared" si="3"/>
        <v>6233.8898522300005</v>
      </c>
      <c r="N27" s="14">
        <v>3086453.5415152102</v>
      </c>
      <c r="Q27" s="14">
        <f t="shared" si="5"/>
        <v>106731109.59578387</v>
      </c>
      <c r="R27" s="14"/>
      <c r="S27" s="14"/>
      <c r="V27" s="14">
        <f t="shared" si="18"/>
        <v>1108937.0663980076</v>
      </c>
      <c r="W27" s="14">
        <f t="shared" si="14"/>
        <v>34297.022672106512</v>
      </c>
      <c r="X27" s="14">
        <f t="shared" si="15"/>
        <v>20482035.293861996</v>
      </c>
      <c r="Y27" s="14">
        <f t="shared" si="16"/>
        <v>16015622.09930527</v>
      </c>
      <c r="Z27" s="14">
        <f t="shared" si="17"/>
        <v>4466413.1945567252</v>
      </c>
      <c r="AA27" s="14"/>
      <c r="AB27" s="14"/>
      <c r="AC27" s="14"/>
      <c r="AD27" s="14"/>
    </row>
    <row r="28" spans="1:30" s="12" customFormat="1">
      <c r="C28" s="12">
        <f t="shared" si="19"/>
        <v>2018</v>
      </c>
      <c r="D28" s="12">
        <f t="shared" si="20"/>
        <v>3</v>
      </c>
      <c r="E28" s="12">
        <v>175</v>
      </c>
      <c r="F28" s="14">
        <v>20259973.130097602</v>
      </c>
      <c r="G28" s="14">
        <v>19447961.850080501</v>
      </c>
      <c r="H28" s="14">
        <f t="shared" si="0"/>
        <v>20023824.517496355</v>
      </c>
      <c r="I28" s="14">
        <f t="shared" si="1"/>
        <v>19218897.69585729</v>
      </c>
      <c r="J28" s="13">
        <v>236148.61260124799</v>
      </c>
      <c r="K28" s="13">
        <v>229064.15422321</v>
      </c>
      <c r="L28" s="14">
        <f t="shared" si="2"/>
        <v>804926.8216390647</v>
      </c>
      <c r="M28" s="14">
        <f t="shared" si="3"/>
        <v>7084.4583780379908</v>
      </c>
      <c r="N28" s="14">
        <v>2841902.6179004102</v>
      </c>
      <c r="Q28" s="14">
        <f t="shared" si="5"/>
        <v>105736704.63104512</v>
      </c>
      <c r="R28" s="14"/>
      <c r="S28" s="14"/>
      <c r="V28" s="14">
        <f t="shared" si="18"/>
        <v>1260243.3916842453</v>
      </c>
      <c r="W28" s="14">
        <f t="shared" si="14"/>
        <v>38976.59974281484</v>
      </c>
      <c r="X28" s="14">
        <f t="shared" si="15"/>
        <v>19175116.074972633</v>
      </c>
      <c r="Y28" s="14">
        <f t="shared" si="16"/>
        <v>14746646.194121893</v>
      </c>
      <c r="Z28" s="14">
        <f t="shared" si="17"/>
        <v>4428469.8808507407</v>
      </c>
      <c r="AA28" s="14"/>
      <c r="AB28" s="14"/>
      <c r="AC28" s="14"/>
      <c r="AD28" s="14"/>
    </row>
    <row r="29" spans="1:30" s="12" customFormat="1">
      <c r="C29" s="12">
        <f t="shared" si="19"/>
        <v>2018</v>
      </c>
      <c r="D29" s="12">
        <f t="shared" si="20"/>
        <v>4</v>
      </c>
      <c r="E29" s="12">
        <v>176</v>
      </c>
      <c r="F29" s="14">
        <v>20480552.605446301</v>
      </c>
      <c r="G29" s="14">
        <v>19657154.057734001</v>
      </c>
      <c r="H29" s="14">
        <f t="shared" si="0"/>
        <v>20227958.54644848</v>
      </c>
      <c r="I29" s="14">
        <f t="shared" si="1"/>
        <v>19412137.820506115</v>
      </c>
      <c r="J29" s="13">
        <v>252594.058997821</v>
      </c>
      <c r="K29" s="13">
        <v>245016.237227887</v>
      </c>
      <c r="L29" s="14">
        <f t="shared" si="2"/>
        <v>815820.72594236583</v>
      </c>
      <c r="M29" s="14">
        <f t="shared" si="3"/>
        <v>7577.8217699340021</v>
      </c>
      <c r="N29" s="14">
        <v>2832494.2336514299</v>
      </c>
      <c r="Q29" s="14">
        <f t="shared" si="5"/>
        <v>106799854.78180861</v>
      </c>
      <c r="R29" s="14"/>
      <c r="S29" s="14"/>
      <c r="V29" s="14">
        <f t="shared" si="18"/>
        <v>1348007.0457505775</v>
      </c>
      <c r="W29" s="14">
        <f t="shared" si="14"/>
        <v>41690.939559292652</v>
      </c>
      <c r="X29" s="14">
        <f t="shared" si="15"/>
        <v>19186230.971634451</v>
      </c>
      <c r="Y29" s="14">
        <f t="shared" si="16"/>
        <v>14697826.043528358</v>
      </c>
      <c r="Z29" s="14">
        <f t="shared" si="17"/>
        <v>4488404.9281060947</v>
      </c>
      <c r="AA29" s="14"/>
      <c r="AB29" s="14"/>
      <c r="AC29" s="14"/>
      <c r="AD29" s="14"/>
    </row>
    <row r="30" spans="1:30" s="8" customFormat="1">
      <c r="B30" s="9"/>
      <c r="C30" s="8">
        <f t="shared" si="19"/>
        <v>2019</v>
      </c>
      <c r="D30" s="8">
        <f t="shared" si="20"/>
        <v>1</v>
      </c>
      <c r="E30" s="8">
        <v>177</v>
      </c>
      <c r="F30" s="11">
        <v>20652341.628446799</v>
      </c>
      <c r="G30" s="11">
        <v>19821116.612821199</v>
      </c>
      <c r="H30" s="11">
        <f t="shared" si="0"/>
        <v>20371005.39898777</v>
      </c>
      <c r="I30" s="11">
        <f t="shared" si="1"/>
        <v>19548220.470245942</v>
      </c>
      <c r="J30" s="10">
        <v>281336.229459027</v>
      </c>
      <c r="K30" s="10">
        <v>272896.142575256</v>
      </c>
      <c r="L30" s="11">
        <f t="shared" si="2"/>
        <v>822784.92874182761</v>
      </c>
      <c r="M30" s="11">
        <f t="shared" si="3"/>
        <v>8440.0868837710004</v>
      </c>
      <c r="N30" s="11">
        <v>3404320.8563683699</v>
      </c>
      <c r="O30" s="9"/>
      <c r="P30" s="9"/>
      <c r="Q30" s="11">
        <f t="shared" si="5"/>
        <v>107548541.36980434</v>
      </c>
      <c r="R30" s="11"/>
      <c r="S30" s="11"/>
      <c r="T30" s="9"/>
      <c r="U30" s="9"/>
      <c r="V30" s="11">
        <f t="shared" si="18"/>
        <v>1501394.0590698528</v>
      </c>
      <c r="W30" s="11">
        <f t="shared" si="14"/>
        <v>46434.867806285183</v>
      </c>
      <c r="X30" s="11">
        <f t="shared" si="15"/>
        <v>22191757.02429267</v>
      </c>
      <c r="Y30" s="11">
        <f t="shared" si="16"/>
        <v>17665037.107155956</v>
      </c>
      <c r="Z30" s="11">
        <f t="shared" si="17"/>
        <v>4526719.9171367157</v>
      </c>
      <c r="AA30" s="11"/>
      <c r="AB30" s="11"/>
      <c r="AC30" s="11"/>
      <c r="AD30" s="11"/>
    </row>
    <row r="31" spans="1:30" s="12" customFormat="1">
      <c r="C31" s="12">
        <f t="shared" si="19"/>
        <v>2019</v>
      </c>
      <c r="D31" s="12">
        <f t="shared" si="20"/>
        <v>2</v>
      </c>
      <c r="E31" s="12">
        <v>178</v>
      </c>
      <c r="F31" s="14">
        <v>20778129.702219699</v>
      </c>
      <c r="G31" s="14">
        <v>19940899.5342375</v>
      </c>
      <c r="H31" s="14">
        <f t="shared" si="0"/>
        <v>20458111.100250397</v>
      </c>
      <c r="I31" s="14">
        <f t="shared" si="1"/>
        <v>19630481.49032728</v>
      </c>
      <c r="J31" s="13">
        <v>320018.601969301</v>
      </c>
      <c r="K31" s="13">
        <v>310418.04391022102</v>
      </c>
      <c r="L31" s="14">
        <f t="shared" si="2"/>
        <v>827629.60992311686</v>
      </c>
      <c r="M31" s="14">
        <f t="shared" si="3"/>
        <v>9600.55805907998</v>
      </c>
      <c r="N31" s="14">
        <v>2906461.6376582398</v>
      </c>
      <c r="Q31" s="14">
        <f t="shared" si="5"/>
        <v>108001117.23136708</v>
      </c>
      <c r="R31" s="14"/>
      <c r="S31" s="14"/>
      <c r="V31" s="14">
        <f t="shared" si="18"/>
        <v>1707828.4894641419</v>
      </c>
      <c r="W31" s="14">
        <f t="shared" si="14"/>
        <v>52819.437818484002</v>
      </c>
      <c r="X31" s="14">
        <f t="shared" si="15"/>
        <v>19635017.178130068</v>
      </c>
      <c r="Y31" s="14">
        <f t="shared" si="16"/>
        <v>15081643.25454594</v>
      </c>
      <c r="Z31" s="14">
        <f t="shared" si="17"/>
        <v>4553373.9235841287</v>
      </c>
      <c r="AA31" s="14"/>
      <c r="AB31" s="14"/>
      <c r="AC31" s="14"/>
      <c r="AD31" s="14"/>
    </row>
    <row r="32" spans="1:30" s="12" customFormat="1">
      <c r="C32" s="12">
        <f t="shared" si="19"/>
        <v>2019</v>
      </c>
      <c r="D32" s="12">
        <f t="shared" si="20"/>
        <v>3</v>
      </c>
      <c r="E32" s="12">
        <v>179</v>
      </c>
      <c r="F32" s="14">
        <v>20941276.332544699</v>
      </c>
      <c r="G32" s="14">
        <v>20097031.373689398</v>
      </c>
      <c r="H32" s="14">
        <f t="shared" si="0"/>
        <v>20557433.679179717</v>
      </c>
      <c r="I32" s="14">
        <f t="shared" si="1"/>
        <v>19724703.999925368</v>
      </c>
      <c r="J32" s="13">
        <v>383842.653364981</v>
      </c>
      <c r="K32" s="13">
        <v>372327.37376403197</v>
      </c>
      <c r="L32" s="14">
        <f t="shared" si="2"/>
        <v>832729.67925434932</v>
      </c>
      <c r="M32" s="14">
        <f t="shared" si="3"/>
        <v>11515.279600949027</v>
      </c>
      <c r="N32" s="14">
        <v>2804997.4446376301</v>
      </c>
      <c r="Q32" s="14">
        <f t="shared" si="5"/>
        <v>108519501.67904101</v>
      </c>
      <c r="R32" s="14"/>
      <c r="S32" s="14"/>
      <c r="V32" s="14">
        <f t="shared" si="18"/>
        <v>2048435.3561144278</v>
      </c>
      <c r="W32" s="14">
        <f t="shared" si="14"/>
        <v>63353.670807660426</v>
      </c>
      <c r="X32" s="14">
        <f t="shared" si="15"/>
        <v>19136578.074902359</v>
      </c>
      <c r="Y32" s="14">
        <f t="shared" si="16"/>
        <v>14555145.074621515</v>
      </c>
      <c r="Z32" s="14">
        <f t="shared" si="17"/>
        <v>4581433.000280844</v>
      </c>
      <c r="AA32" s="14"/>
      <c r="AB32" s="14"/>
      <c r="AC32" s="14"/>
      <c r="AD32" s="14"/>
    </row>
    <row r="33" spans="2:30" s="12" customFormat="1">
      <c r="C33" s="12">
        <f t="shared" si="19"/>
        <v>2019</v>
      </c>
      <c r="D33" s="12">
        <f t="shared" si="20"/>
        <v>4</v>
      </c>
      <c r="E33" s="12">
        <v>180</v>
      </c>
      <c r="F33" s="14">
        <v>21333658.213346899</v>
      </c>
      <c r="G33" s="14">
        <v>20474770.7154148</v>
      </c>
      <c r="H33" s="14">
        <f t="shared" si="0"/>
        <v>20924975.372687683</v>
      </c>
      <c r="I33" s="14">
        <f t="shared" si="1"/>
        <v>20078348.35997536</v>
      </c>
      <c r="J33" s="13">
        <v>408682.84065921599</v>
      </c>
      <c r="K33" s="13">
        <v>396422.35543943901</v>
      </c>
      <c r="L33" s="14">
        <f t="shared" si="2"/>
        <v>846627.01271232218</v>
      </c>
      <c r="M33" s="14">
        <f t="shared" si="3"/>
        <v>12260.48521977698</v>
      </c>
      <c r="N33" s="14">
        <v>2783712.3998080501</v>
      </c>
      <c r="Q33" s="14">
        <f t="shared" si="5"/>
        <v>110465148.60608102</v>
      </c>
      <c r="R33" s="14"/>
      <c r="S33" s="14"/>
      <c r="V33" s="14">
        <f t="shared" si="18"/>
        <v>2180998.8361235922</v>
      </c>
      <c r="W33" s="14">
        <f t="shared" si="14"/>
        <v>67453.572251247955</v>
      </c>
      <c r="X33" s="14">
        <f t="shared" si="15"/>
        <v>19102588.904406317</v>
      </c>
      <c r="Y33" s="14">
        <f t="shared" si="16"/>
        <v>14444696.875815978</v>
      </c>
      <c r="Z33" s="14">
        <f t="shared" si="17"/>
        <v>4657892.0285903383</v>
      </c>
      <c r="AA33" s="14"/>
      <c r="AB33" s="14"/>
      <c r="AC33" s="14"/>
      <c r="AD33" s="14"/>
    </row>
    <row r="34" spans="2:30" s="8" customFormat="1">
      <c r="B34" s="9"/>
      <c r="C34" s="8">
        <f t="shared" si="19"/>
        <v>2020</v>
      </c>
      <c r="D34" s="8">
        <f t="shared" si="20"/>
        <v>1</v>
      </c>
      <c r="E34" s="8">
        <v>181</v>
      </c>
      <c r="F34" s="11">
        <v>21447379.328782398</v>
      </c>
      <c r="G34" s="11">
        <v>20581796.033463899</v>
      </c>
      <c r="H34" s="11">
        <f t="shared" si="0"/>
        <v>21016343.831064094</v>
      </c>
      <c r="I34" s="11">
        <f t="shared" si="1"/>
        <v>20163691.600677144</v>
      </c>
      <c r="J34" s="10">
        <v>431035.49771830603</v>
      </c>
      <c r="K34" s="10">
        <v>418104.43278675701</v>
      </c>
      <c r="L34" s="11">
        <f t="shared" si="2"/>
        <v>852652.23038695008</v>
      </c>
      <c r="M34" s="11">
        <f t="shared" si="3"/>
        <v>12931.064931549015</v>
      </c>
      <c r="N34" s="11">
        <v>3361348.55372858</v>
      </c>
      <c r="O34" s="9"/>
      <c r="P34" s="9"/>
      <c r="Q34" s="11">
        <f t="shared" si="5"/>
        <v>110934681.93609536</v>
      </c>
      <c r="R34" s="11"/>
      <c r="S34" s="11"/>
      <c r="T34" s="9"/>
      <c r="U34" s="9"/>
      <c r="V34" s="11">
        <f t="shared" si="18"/>
        <v>2300287.2284414833</v>
      </c>
      <c r="W34" s="11">
        <f t="shared" si="14"/>
        <v>71142.903972416083</v>
      </c>
      <c r="X34" s="11">
        <f t="shared" si="15"/>
        <v>22133094.622985877</v>
      </c>
      <c r="Y34" s="11">
        <f t="shared" si="16"/>
        <v>17442053.624476355</v>
      </c>
      <c r="Z34" s="11">
        <f t="shared" si="17"/>
        <v>4691040.9985095235</v>
      </c>
      <c r="AA34" s="11"/>
      <c r="AB34" s="11"/>
      <c r="AC34" s="11"/>
      <c r="AD34" s="11"/>
    </row>
    <row r="35" spans="2:30" s="12" customFormat="1">
      <c r="C35" s="12">
        <f t="shared" si="19"/>
        <v>2020</v>
      </c>
      <c r="D35" s="12">
        <f t="shared" si="20"/>
        <v>2</v>
      </c>
      <c r="E35" s="12">
        <v>182</v>
      </c>
      <c r="F35" s="14">
        <v>21543247.345764499</v>
      </c>
      <c r="G35" s="14">
        <v>20671591.227333602</v>
      </c>
      <c r="H35" s="14">
        <f t="shared" si="0"/>
        <v>21079759.621194735</v>
      </c>
      <c r="I35" s="14">
        <f t="shared" si="1"/>
        <v>20222008.134500928</v>
      </c>
      <c r="J35" s="13">
        <v>463487.72456976498</v>
      </c>
      <c r="K35" s="13">
        <v>449583.092832672</v>
      </c>
      <c r="L35" s="14">
        <f t="shared" si="2"/>
        <v>857751.48669380695</v>
      </c>
      <c r="M35" s="14">
        <f t="shared" si="3"/>
        <v>13904.631737092976</v>
      </c>
      <c r="N35" s="14">
        <v>2765574.8591771601</v>
      </c>
      <c r="Q35" s="14">
        <f t="shared" si="5"/>
        <v>111255522.29903464</v>
      </c>
      <c r="R35" s="14"/>
      <c r="S35" s="14"/>
      <c r="V35" s="14">
        <f t="shared" si="18"/>
        <v>2473473.5283078621</v>
      </c>
      <c r="W35" s="14">
        <f t="shared" si="14"/>
        <v>76499.181287872168</v>
      </c>
      <c r="X35" s="14">
        <f t="shared" si="15"/>
        <v>19069676.693446055</v>
      </c>
      <c r="Y35" s="14">
        <f t="shared" si="16"/>
        <v>14350581.091260049</v>
      </c>
      <c r="Z35" s="14">
        <f t="shared" si="17"/>
        <v>4719095.6021860056</v>
      </c>
      <c r="AA35" s="14"/>
      <c r="AB35" s="14"/>
      <c r="AC35" s="14"/>
      <c r="AD35" s="14"/>
    </row>
    <row r="36" spans="2:30" s="12" customFormat="1">
      <c r="C36" s="12">
        <f t="shared" si="19"/>
        <v>2020</v>
      </c>
      <c r="D36" s="12">
        <f t="shared" si="20"/>
        <v>3</v>
      </c>
      <c r="E36" s="12">
        <v>183</v>
      </c>
      <c r="F36" s="14">
        <v>21584347.191909101</v>
      </c>
      <c r="G36" s="14">
        <v>20709664.336292502</v>
      </c>
      <c r="H36" s="14">
        <f t="shared" ref="H36:H67" si="22">F36-J36</f>
        <v>21076376.521081693</v>
      </c>
      <c r="I36" s="14">
        <f t="shared" ref="I36:I67" si="23">G36-K36</f>
        <v>20216932.785589915</v>
      </c>
      <c r="J36" s="13">
        <v>507970.67082740902</v>
      </c>
      <c r="K36" s="13">
        <v>492731.550702587</v>
      </c>
      <c r="L36" s="14">
        <f t="shared" ref="L36:L67" si="24">H36-I36</f>
        <v>859443.7354917787</v>
      </c>
      <c r="M36" s="14">
        <f t="shared" ref="M36:M67" si="25">J36-K36</f>
        <v>15239.120124822017</v>
      </c>
      <c r="N36" s="14">
        <v>2696586.1814027498</v>
      </c>
      <c r="Q36" s="14">
        <f t="shared" ref="Q36:Q67" si="26">I36*5.5017049523</f>
        <v>111227599.22679627</v>
      </c>
      <c r="R36" s="14"/>
      <c r="S36" s="14"/>
      <c r="V36" s="14">
        <f t="shared" si="18"/>
        <v>2710863.6126548816</v>
      </c>
      <c r="W36" s="14">
        <f t="shared" si="14"/>
        <v>83841.142659427889</v>
      </c>
      <c r="X36" s="14">
        <f t="shared" si="15"/>
        <v>18721004.37010859</v>
      </c>
      <c r="Y36" s="14">
        <f t="shared" si="16"/>
        <v>13992598.514330259</v>
      </c>
      <c r="Z36" s="14">
        <f t="shared" si="17"/>
        <v>4728405.85577833</v>
      </c>
      <c r="AA36" s="14"/>
      <c r="AB36" s="14"/>
      <c r="AC36" s="14"/>
      <c r="AD36" s="14"/>
    </row>
    <row r="37" spans="2:30" s="12" customFormat="1">
      <c r="C37" s="12">
        <f t="shared" si="19"/>
        <v>2020</v>
      </c>
      <c r="D37" s="12">
        <f t="shared" si="20"/>
        <v>4</v>
      </c>
      <c r="E37" s="12">
        <v>184</v>
      </c>
      <c r="F37" s="14">
        <v>21722341.356309801</v>
      </c>
      <c r="G37" s="14">
        <v>20839710.391772699</v>
      </c>
      <c r="H37" s="14">
        <f t="shared" si="22"/>
        <v>21167759.84470246</v>
      </c>
      <c r="I37" s="14">
        <f t="shared" si="23"/>
        <v>20301766.325513579</v>
      </c>
      <c r="J37" s="13">
        <v>554581.511607341</v>
      </c>
      <c r="K37" s="13">
        <v>537944.06625912106</v>
      </c>
      <c r="L37" s="14">
        <f t="shared" si="24"/>
        <v>865993.51918888092</v>
      </c>
      <c r="M37" s="14">
        <f t="shared" si="25"/>
        <v>16637.445348219946</v>
      </c>
      <c r="N37" s="14">
        <v>2723782.6067046202</v>
      </c>
      <c r="Q37" s="14">
        <f t="shared" si="26"/>
        <v>111694328.33351544</v>
      </c>
      <c r="R37" s="14"/>
      <c r="S37" s="14"/>
      <c r="V37" s="14">
        <f t="shared" si="18"/>
        <v>2959609.5333982054</v>
      </c>
      <c r="W37" s="14">
        <f t="shared" si="14"/>
        <v>91534.315465922278</v>
      </c>
      <c r="X37" s="14">
        <f t="shared" si="15"/>
        <v>18898161.727689199</v>
      </c>
      <c r="Y37" s="14">
        <f t="shared" si="16"/>
        <v>14133720.89450803</v>
      </c>
      <c r="Z37" s="14">
        <f t="shared" si="17"/>
        <v>4764440.8331811707</v>
      </c>
      <c r="AA37" s="14"/>
      <c r="AB37" s="14"/>
      <c r="AC37" s="14"/>
      <c r="AD37" s="14"/>
    </row>
    <row r="38" spans="2:30" s="8" customFormat="1">
      <c r="B38" s="9"/>
      <c r="C38" s="8">
        <f t="shared" si="19"/>
        <v>2021</v>
      </c>
      <c r="D38" s="8">
        <f t="shared" si="20"/>
        <v>1</v>
      </c>
      <c r="E38" s="8">
        <v>185</v>
      </c>
      <c r="F38" s="11">
        <v>21818785.6998691</v>
      </c>
      <c r="G38" s="11">
        <v>20929698.308185302</v>
      </c>
      <c r="H38" s="11">
        <f t="shared" si="22"/>
        <v>21218963.344437074</v>
      </c>
      <c r="I38" s="11">
        <f t="shared" si="23"/>
        <v>20347870.623416238</v>
      </c>
      <c r="J38" s="10">
        <v>599822.35543202702</v>
      </c>
      <c r="K38" s="10">
        <v>581827.68476906605</v>
      </c>
      <c r="L38" s="11">
        <f t="shared" si="24"/>
        <v>871092.72102083638</v>
      </c>
      <c r="M38" s="11">
        <f t="shared" si="25"/>
        <v>17994.670662960969</v>
      </c>
      <c r="N38" s="11">
        <v>3270266.6358007099</v>
      </c>
      <c r="O38" s="9"/>
      <c r="P38" s="9"/>
      <c r="Q38" s="11">
        <f t="shared" si="26"/>
        <v>111947980.57760879</v>
      </c>
      <c r="R38" s="11"/>
      <c r="S38" s="11"/>
      <c r="T38" s="9"/>
      <c r="U38" s="9"/>
      <c r="V38" s="11">
        <f t="shared" si="18"/>
        <v>3201044.2546792137</v>
      </c>
      <c r="W38" s="11">
        <f t="shared" si="14"/>
        <v>99001.36870141988</v>
      </c>
      <c r="X38" s="11">
        <f t="shared" si="15"/>
        <v>21761924.256516233</v>
      </c>
      <c r="Y38" s="11">
        <f t="shared" si="16"/>
        <v>16969429.119363416</v>
      </c>
      <c r="Z38" s="11">
        <f t="shared" si="17"/>
        <v>4792495.137152818</v>
      </c>
      <c r="AA38" s="11"/>
      <c r="AB38" s="11"/>
      <c r="AC38" s="11"/>
      <c r="AD38" s="11"/>
    </row>
    <row r="39" spans="2:30" s="12" customFormat="1">
      <c r="C39" s="12">
        <f t="shared" si="19"/>
        <v>2021</v>
      </c>
      <c r="D39" s="12">
        <f t="shared" si="20"/>
        <v>2</v>
      </c>
      <c r="E39" s="12">
        <v>186</v>
      </c>
      <c r="F39" s="14">
        <v>21887539.718786702</v>
      </c>
      <c r="G39" s="14">
        <v>20993363.358010098</v>
      </c>
      <c r="H39" s="14">
        <f t="shared" si="22"/>
        <v>21251384.319910869</v>
      </c>
      <c r="I39" s="14">
        <f t="shared" si="23"/>
        <v>20376292.621100541</v>
      </c>
      <c r="J39" s="13">
        <v>636155.39887583104</v>
      </c>
      <c r="K39" s="13">
        <v>617070.73690955597</v>
      </c>
      <c r="L39" s="14">
        <f t="shared" si="24"/>
        <v>875091.6988103278</v>
      </c>
      <c r="M39" s="14">
        <f t="shared" si="25"/>
        <v>19084.661966275075</v>
      </c>
      <c r="N39" s="14">
        <v>2665869.7825112999</v>
      </c>
      <c r="Q39" s="14">
        <f t="shared" si="26"/>
        <v>112104350.02302279</v>
      </c>
      <c r="R39" s="14"/>
      <c r="S39" s="14"/>
      <c r="V39" s="14">
        <f t="shared" si="18"/>
        <v>3394941.1291747144</v>
      </c>
      <c r="W39" s="14">
        <f t="shared" si="14"/>
        <v>104998.17925282703</v>
      </c>
      <c r="X39" s="14">
        <f t="shared" si="15"/>
        <v>18647707.307524309</v>
      </c>
      <c r="Y39" s="14">
        <f t="shared" si="16"/>
        <v>13833210.974462908</v>
      </c>
      <c r="Z39" s="14">
        <f t="shared" si="17"/>
        <v>4814496.3330614008</v>
      </c>
      <c r="AA39" s="14"/>
      <c r="AB39" s="14"/>
      <c r="AC39" s="14"/>
      <c r="AD39" s="14"/>
    </row>
    <row r="40" spans="2:30" s="12" customFormat="1">
      <c r="C40" s="12">
        <f t="shared" si="19"/>
        <v>2021</v>
      </c>
      <c r="D40" s="12">
        <f t="shared" si="20"/>
        <v>3</v>
      </c>
      <c r="E40" s="12">
        <v>187</v>
      </c>
      <c r="F40" s="14">
        <v>21948954.783128601</v>
      </c>
      <c r="G40" s="14">
        <v>21051165.932173301</v>
      </c>
      <c r="H40" s="14">
        <f t="shared" si="22"/>
        <v>21281418.011818334</v>
      </c>
      <c r="I40" s="14">
        <f t="shared" si="23"/>
        <v>20403655.264002342</v>
      </c>
      <c r="J40" s="13">
        <v>667536.77131026599</v>
      </c>
      <c r="K40" s="13">
        <v>647510.66817095794</v>
      </c>
      <c r="L40" s="14">
        <f t="shared" si="24"/>
        <v>877762.74781599268</v>
      </c>
      <c r="M40" s="14">
        <f t="shared" si="25"/>
        <v>20026.103139308048</v>
      </c>
      <c r="N40" s="14">
        <v>2692946.4884525998</v>
      </c>
      <c r="Q40" s="14">
        <f t="shared" si="26"/>
        <v>112254891.21098365</v>
      </c>
      <c r="R40" s="14"/>
      <c r="S40" s="14"/>
      <c r="V40" s="14">
        <f t="shared" si="18"/>
        <v>3562412.6497432413</v>
      </c>
      <c r="W40" s="14">
        <f t="shared" si="14"/>
        <v>110177.71081680167</v>
      </c>
      <c r="X40" s="14">
        <f t="shared" si="15"/>
        <v>18802903.786913261</v>
      </c>
      <c r="Y40" s="14">
        <f t="shared" si="16"/>
        <v>13973712.130309558</v>
      </c>
      <c r="Z40" s="14">
        <f t="shared" si="17"/>
        <v>4829191.6566037033</v>
      </c>
      <c r="AA40" s="14"/>
      <c r="AB40" s="14"/>
      <c r="AC40" s="14"/>
      <c r="AD40" s="14"/>
    </row>
    <row r="41" spans="2:30" s="12" customFormat="1">
      <c r="C41" s="12">
        <f t="shared" si="19"/>
        <v>2021</v>
      </c>
      <c r="D41" s="12">
        <f t="shared" si="20"/>
        <v>4</v>
      </c>
      <c r="E41" s="12">
        <v>188</v>
      </c>
      <c r="F41" s="14">
        <v>22158970.9732816</v>
      </c>
      <c r="G41" s="14">
        <v>21250123.1246676</v>
      </c>
      <c r="H41" s="14">
        <f t="shared" si="22"/>
        <v>21437733.666912097</v>
      </c>
      <c r="I41" s="14">
        <f t="shared" si="23"/>
        <v>20550522.937489182</v>
      </c>
      <c r="J41" s="13">
        <v>721237.30636950198</v>
      </c>
      <c r="K41" s="13">
        <v>699600.18717841699</v>
      </c>
      <c r="L41" s="14">
        <f t="shared" si="24"/>
        <v>887210.72942291573</v>
      </c>
      <c r="M41" s="14">
        <f t="shared" si="25"/>
        <v>21637.119191084988</v>
      </c>
      <c r="N41" s="14">
        <v>2748942.1497983001</v>
      </c>
      <c r="Q41" s="14">
        <f t="shared" si="26"/>
        <v>113062913.81753898</v>
      </c>
      <c r="R41" s="14"/>
      <c r="S41" s="14"/>
      <c r="V41" s="14">
        <f t="shared" si="18"/>
        <v>3848993.8144295039</v>
      </c>
      <c r="W41" s="14">
        <f t="shared" si="14"/>
        <v>119041.04580709765</v>
      </c>
      <c r="X41" s="14">
        <f t="shared" si="15"/>
        <v>19145445.547024321</v>
      </c>
      <c r="Y41" s="14">
        <f t="shared" si="16"/>
        <v>14264273.883224571</v>
      </c>
      <c r="Z41" s="14">
        <f t="shared" si="17"/>
        <v>4881171.6637997506</v>
      </c>
      <c r="AA41" s="14"/>
      <c r="AB41" s="14"/>
      <c r="AC41" s="14"/>
      <c r="AD41" s="14"/>
    </row>
    <row r="42" spans="2:30" s="8" customFormat="1">
      <c r="B42" s="9"/>
      <c r="C42" s="8">
        <f t="shared" si="19"/>
        <v>2022</v>
      </c>
      <c r="D42" s="8">
        <f t="shared" si="20"/>
        <v>1</v>
      </c>
      <c r="E42" s="8">
        <v>189</v>
      </c>
      <c r="F42" s="11">
        <v>22241088.921899401</v>
      </c>
      <c r="G42" s="11">
        <v>21327284.6848341</v>
      </c>
      <c r="H42" s="11">
        <f t="shared" si="22"/>
        <v>21478299.803526297</v>
      </c>
      <c r="I42" s="11">
        <f t="shared" si="23"/>
        <v>20587379.240012188</v>
      </c>
      <c r="J42" s="10">
        <v>762789.11837310495</v>
      </c>
      <c r="K42" s="10">
        <v>739905.44482191198</v>
      </c>
      <c r="L42" s="11">
        <f t="shared" si="24"/>
        <v>890920.5635141097</v>
      </c>
      <c r="M42" s="11">
        <f t="shared" si="25"/>
        <v>22883.673551192973</v>
      </c>
      <c r="N42" s="11">
        <v>3307051.0683944998</v>
      </c>
      <c r="O42" s="9"/>
      <c r="P42" s="9"/>
      <c r="Q42" s="11">
        <f t="shared" si="26"/>
        <v>113265686.31965326</v>
      </c>
      <c r="R42" s="11"/>
      <c r="S42" s="11"/>
      <c r="T42" s="9"/>
      <c r="U42" s="9"/>
      <c r="V42" s="11">
        <f t="shared" si="18"/>
        <v>4070741.4500104473</v>
      </c>
      <c r="W42" s="11">
        <f t="shared" si="14"/>
        <v>125899.2201034149</v>
      </c>
      <c r="X42" s="11">
        <f t="shared" si="15"/>
        <v>22061885.791349914</v>
      </c>
      <c r="Y42" s="11">
        <f t="shared" si="16"/>
        <v>17160303.714958429</v>
      </c>
      <c r="Z42" s="11">
        <f t="shared" si="17"/>
        <v>4901582.0763914837</v>
      </c>
      <c r="AA42" s="11"/>
      <c r="AB42" s="11"/>
      <c r="AC42" s="11"/>
      <c r="AD42" s="11"/>
    </row>
    <row r="43" spans="2:30" s="12" customFormat="1">
      <c r="C43" s="12">
        <f t="shared" si="19"/>
        <v>2022</v>
      </c>
      <c r="D43" s="12">
        <f t="shared" si="20"/>
        <v>2</v>
      </c>
      <c r="E43" s="12">
        <v>190</v>
      </c>
      <c r="F43" s="14">
        <v>22447514.553879399</v>
      </c>
      <c r="G43" s="14">
        <v>21521845.780977201</v>
      </c>
      <c r="H43" s="14">
        <f t="shared" si="22"/>
        <v>21663823.117291119</v>
      </c>
      <c r="I43" s="14">
        <f t="shared" si="23"/>
        <v>20761665.087486569</v>
      </c>
      <c r="J43" s="13">
        <v>783691.43658828095</v>
      </c>
      <c r="K43" s="13">
        <v>760180.69349063199</v>
      </c>
      <c r="L43" s="14">
        <f t="shared" si="24"/>
        <v>902158.02980455011</v>
      </c>
      <c r="M43" s="14">
        <f t="shared" si="25"/>
        <v>23510.743097648956</v>
      </c>
      <c r="N43" s="14">
        <v>2640710.9321240801</v>
      </c>
      <c r="Q43" s="14">
        <f t="shared" si="26"/>
        <v>114224555.62981887</v>
      </c>
      <c r="R43" s="14"/>
      <c r="S43" s="14"/>
      <c r="V43" s="14">
        <f t="shared" si="18"/>
        <v>4182289.8860202585</v>
      </c>
      <c r="W43" s="14">
        <f t="shared" si="14"/>
        <v>129349.17173258831</v>
      </c>
      <c r="X43" s="14">
        <f t="shared" si="15"/>
        <v>18666068.880536385</v>
      </c>
      <c r="Y43" s="14">
        <f t="shared" si="16"/>
        <v>13702661.580203481</v>
      </c>
      <c r="Z43" s="14">
        <f t="shared" si="17"/>
        <v>4963407.3003329039</v>
      </c>
      <c r="AA43" s="14"/>
      <c r="AB43" s="14"/>
      <c r="AC43" s="14"/>
      <c r="AD43" s="14"/>
    </row>
    <row r="44" spans="2:30" s="12" customFormat="1">
      <c r="C44" s="12">
        <f t="shared" si="19"/>
        <v>2022</v>
      </c>
      <c r="D44" s="12">
        <f t="shared" si="20"/>
        <v>3</v>
      </c>
      <c r="E44" s="12">
        <v>191</v>
      </c>
      <c r="F44" s="14">
        <v>22471508.610990699</v>
      </c>
      <c r="G44" s="14">
        <v>21543679.1408027</v>
      </c>
      <c r="H44" s="14">
        <f t="shared" si="22"/>
        <v>21654389.608288724</v>
      </c>
      <c r="I44" s="14">
        <f t="shared" si="23"/>
        <v>20751073.708181784</v>
      </c>
      <c r="J44" s="13">
        <v>817119.00270197599</v>
      </c>
      <c r="K44" s="13">
        <v>792605.43262091698</v>
      </c>
      <c r="L44" s="14">
        <f t="shared" si="24"/>
        <v>903315.90010694042</v>
      </c>
      <c r="M44" s="14">
        <f t="shared" si="25"/>
        <v>24513.570081059006</v>
      </c>
      <c r="N44" s="14">
        <v>2582992.6651833202</v>
      </c>
      <c r="Q44" s="14">
        <f t="shared" si="26"/>
        <v>114166284.98584604</v>
      </c>
      <c r="R44" s="14"/>
      <c r="S44" s="14"/>
      <c r="V44" s="14">
        <f t="shared" si="18"/>
        <v>4360681.2338703824</v>
      </c>
      <c r="W44" s="14">
        <f t="shared" si="14"/>
        <v>134866.42991351546</v>
      </c>
      <c r="X44" s="14">
        <f t="shared" si="15"/>
        <v>18372938.779776469</v>
      </c>
      <c r="Y44" s="14">
        <f t="shared" si="16"/>
        <v>13403161.218666781</v>
      </c>
      <c r="Z44" s="14">
        <f t="shared" si="17"/>
        <v>4969777.5611096863</v>
      </c>
      <c r="AA44" s="14"/>
      <c r="AB44" s="14"/>
      <c r="AC44" s="14"/>
      <c r="AD44" s="14"/>
    </row>
    <row r="45" spans="2:30" s="12" customFormat="1">
      <c r="C45" s="12">
        <f t="shared" si="19"/>
        <v>2022</v>
      </c>
      <c r="D45" s="12">
        <f t="shared" si="20"/>
        <v>4</v>
      </c>
      <c r="E45" s="12">
        <v>192</v>
      </c>
      <c r="F45" s="14">
        <v>22508659.2275622</v>
      </c>
      <c r="G45" s="14">
        <v>21577309.3976679</v>
      </c>
      <c r="H45" s="14">
        <f t="shared" si="22"/>
        <v>21673949.232433092</v>
      </c>
      <c r="I45" s="14">
        <f t="shared" si="23"/>
        <v>20767640.702392664</v>
      </c>
      <c r="J45" s="13">
        <v>834709.99512910796</v>
      </c>
      <c r="K45" s="13">
        <v>809668.69527523499</v>
      </c>
      <c r="L45" s="14">
        <f t="shared" si="24"/>
        <v>906308.53004042804</v>
      </c>
      <c r="M45" s="14">
        <f t="shared" si="25"/>
        <v>25041.299853872973</v>
      </c>
      <c r="N45" s="14">
        <v>2599856.2529878002</v>
      </c>
      <c r="Q45" s="14">
        <f t="shared" si="26"/>
        <v>114257431.69994077</v>
      </c>
      <c r="R45" s="14"/>
      <c r="S45" s="14"/>
      <c r="V45" s="14">
        <f t="shared" si="18"/>
        <v>4454558.2705180403</v>
      </c>
      <c r="W45" s="14">
        <f t="shared" si="14"/>
        <v>137769.84341808219</v>
      </c>
      <c r="X45" s="14">
        <f t="shared" si="15"/>
        <v>18476908.583985507</v>
      </c>
      <c r="Y45" s="14">
        <f t="shared" si="16"/>
        <v>13490666.45595035</v>
      </c>
      <c r="Z45" s="14">
        <f t="shared" si="17"/>
        <v>4986242.1280351561</v>
      </c>
      <c r="AA45" s="14"/>
      <c r="AB45" s="14"/>
      <c r="AC45" s="14"/>
      <c r="AD45" s="14"/>
    </row>
    <row r="46" spans="2:30" s="8" customFormat="1">
      <c r="B46" s="9"/>
      <c r="C46" s="8">
        <f t="shared" si="19"/>
        <v>2023</v>
      </c>
      <c r="D46" s="8">
        <f t="shared" si="20"/>
        <v>1</v>
      </c>
      <c r="E46" s="8">
        <v>193</v>
      </c>
      <c r="F46" s="11">
        <v>22634047.240963198</v>
      </c>
      <c r="G46" s="11">
        <v>21696485.430444401</v>
      </c>
      <c r="H46" s="11">
        <f t="shared" si="22"/>
        <v>21757428.704834804</v>
      </c>
      <c r="I46" s="11">
        <f t="shared" si="23"/>
        <v>20846165.450399857</v>
      </c>
      <c r="J46" s="10">
        <v>876618.53612839605</v>
      </c>
      <c r="K46" s="10">
        <v>850319.98004454398</v>
      </c>
      <c r="L46" s="11">
        <f t="shared" si="24"/>
        <v>911263.25443494692</v>
      </c>
      <c r="M46" s="11">
        <f t="shared" si="25"/>
        <v>26298.556083852076</v>
      </c>
      <c r="N46" s="11">
        <v>3146703.3856661902</v>
      </c>
      <c r="O46" s="9"/>
      <c r="P46" s="9"/>
      <c r="Q46" s="11">
        <f t="shared" si="26"/>
        <v>114689451.69493005</v>
      </c>
      <c r="R46" s="11"/>
      <c r="S46" s="11"/>
      <c r="T46" s="9"/>
      <c r="U46" s="9"/>
      <c r="V46" s="11">
        <f t="shared" si="18"/>
        <v>4678209.6452507051</v>
      </c>
      <c r="W46" s="11">
        <f t="shared" ref="W46:W77" si="27">M46*5.5017049523</f>
        <v>144686.89624486826</v>
      </c>
      <c r="X46" s="11">
        <f t="shared" ref="X46:X77" si="28">N46*5.1890047538+L46*5.5017049523</f>
        <v>21341760.38679418</v>
      </c>
      <c r="Y46" s="11">
        <f t="shared" ref="Y46:Y77" si="29">N46*5.1890047538</f>
        <v>16328258.827020416</v>
      </c>
      <c r="Z46" s="11">
        <f t="shared" ref="Z46:Z77" si="30">L46*5.5017049523</f>
        <v>5013501.5597737627</v>
      </c>
      <c r="AA46" s="11"/>
      <c r="AB46" s="11"/>
      <c r="AC46" s="11"/>
      <c r="AD46" s="11"/>
    </row>
    <row r="47" spans="2:30" s="12" customFormat="1">
      <c r="C47" s="12">
        <f t="shared" si="19"/>
        <v>2023</v>
      </c>
      <c r="D47" s="12">
        <f t="shared" si="20"/>
        <v>2</v>
      </c>
      <c r="E47" s="12">
        <v>194</v>
      </c>
      <c r="F47" s="14">
        <v>22739692.375235401</v>
      </c>
      <c r="G47" s="14">
        <v>21796237.732257899</v>
      </c>
      <c r="H47" s="14">
        <f t="shared" si="22"/>
        <v>21824769.792148169</v>
      </c>
      <c r="I47" s="14">
        <f t="shared" si="23"/>
        <v>20908762.826663285</v>
      </c>
      <c r="J47" s="13">
        <v>914922.58308723103</v>
      </c>
      <c r="K47" s="13">
        <v>887474.90559461399</v>
      </c>
      <c r="L47" s="14">
        <f t="shared" si="24"/>
        <v>916006.96548488364</v>
      </c>
      <c r="M47" s="14">
        <f t="shared" si="25"/>
        <v>27447.677492617047</v>
      </c>
      <c r="N47" s="14">
        <v>2511009.4384805802</v>
      </c>
      <c r="Q47" s="14">
        <f t="shared" si="26"/>
        <v>115033843.98991954</v>
      </c>
      <c r="R47" s="14"/>
      <c r="S47" s="14"/>
      <c r="V47" s="14">
        <f t="shared" ref="V47:V78" si="31">K47*5.5017049523</f>
        <v>4882625.083151863</v>
      </c>
      <c r="W47" s="14">
        <f t="shared" si="27"/>
        <v>151009.02319026444</v>
      </c>
      <c r="X47" s="14">
        <f t="shared" si="28"/>
        <v>18069239.971461877</v>
      </c>
      <c r="Y47" s="14">
        <f t="shared" si="29"/>
        <v>13029639.9131124</v>
      </c>
      <c r="Z47" s="14">
        <f t="shared" si="30"/>
        <v>5039600.058349479</v>
      </c>
      <c r="AA47" s="14"/>
      <c r="AB47" s="14"/>
      <c r="AC47" s="14"/>
      <c r="AD47" s="14"/>
    </row>
    <row r="48" spans="2:30" s="12" customFormat="1">
      <c r="C48" s="12">
        <f t="shared" si="19"/>
        <v>2023</v>
      </c>
      <c r="D48" s="12">
        <f t="shared" si="20"/>
        <v>3</v>
      </c>
      <c r="E48" s="12">
        <v>195</v>
      </c>
      <c r="F48" s="14">
        <v>22850662.989978001</v>
      </c>
      <c r="G48" s="14">
        <v>21901268.896346599</v>
      </c>
      <c r="H48" s="14">
        <f t="shared" si="22"/>
        <v>21907211.563084368</v>
      </c>
      <c r="I48" s="14">
        <f t="shared" si="23"/>
        <v>20986121.012259774</v>
      </c>
      <c r="J48" s="13">
        <v>943451.42689363402</v>
      </c>
      <c r="K48" s="13">
        <v>915147.88408682495</v>
      </c>
      <c r="L48" s="14">
        <f t="shared" si="24"/>
        <v>921090.55082459375</v>
      </c>
      <c r="M48" s="14">
        <f t="shared" si="25"/>
        <v>28303.54280680907</v>
      </c>
      <c r="N48" s="14">
        <v>2518054.3102400298</v>
      </c>
      <c r="Q48" s="14">
        <f t="shared" si="26"/>
        <v>115459445.90271668</v>
      </c>
      <c r="R48" s="14"/>
      <c r="S48" s="14"/>
      <c r="V48" s="14">
        <f t="shared" si="31"/>
        <v>5034873.6459673513</v>
      </c>
      <c r="W48" s="14">
        <f t="shared" si="27"/>
        <v>155717.74162785651</v>
      </c>
      <c r="X48" s="14">
        <f t="shared" si="28"/>
        <v>18133764.231150497</v>
      </c>
      <c r="Y48" s="14">
        <f t="shared" si="29"/>
        <v>13066195.786162095</v>
      </c>
      <c r="Z48" s="14">
        <f t="shared" si="30"/>
        <v>5067568.4449884025</v>
      </c>
      <c r="AA48" s="14"/>
      <c r="AB48" s="14"/>
      <c r="AC48" s="14"/>
      <c r="AD48" s="14"/>
    </row>
    <row r="49" spans="2:30" s="12" customFormat="1">
      <c r="C49" s="12">
        <f t="shared" si="19"/>
        <v>2023</v>
      </c>
      <c r="D49" s="12">
        <f t="shared" si="20"/>
        <v>4</v>
      </c>
      <c r="E49" s="12">
        <v>196</v>
      </c>
      <c r="F49" s="14">
        <v>22899997.225182001</v>
      </c>
      <c r="G49" s="14">
        <v>21947613.253754798</v>
      </c>
      <c r="H49" s="14">
        <f t="shared" si="22"/>
        <v>21927797.44464891</v>
      </c>
      <c r="I49" s="14">
        <f t="shared" si="23"/>
        <v>21004579.466637701</v>
      </c>
      <c r="J49" s="13">
        <v>972199.78053309105</v>
      </c>
      <c r="K49" s="13">
        <v>943033.78711709799</v>
      </c>
      <c r="L49" s="14">
        <f t="shared" si="24"/>
        <v>923217.97801120952</v>
      </c>
      <c r="M49" s="14">
        <f t="shared" si="25"/>
        <v>29165.993415993056</v>
      </c>
      <c r="N49" s="14">
        <v>2514481.3153745201</v>
      </c>
      <c r="Q49" s="14">
        <f t="shared" si="26"/>
        <v>115560998.87257953</v>
      </c>
      <c r="R49" s="14"/>
      <c r="S49" s="14"/>
      <c r="V49" s="14">
        <f t="shared" si="31"/>
        <v>5188293.656768362</v>
      </c>
      <c r="W49" s="14">
        <f t="shared" si="27"/>
        <v>160462.69041551818</v>
      </c>
      <c r="X49" s="14">
        <f t="shared" si="28"/>
        <v>18126928.420496326</v>
      </c>
      <c r="Y49" s="14">
        <f t="shared" si="29"/>
        <v>13047655.498819662</v>
      </c>
      <c r="Z49" s="14">
        <f t="shared" si="30"/>
        <v>5079272.9216766637</v>
      </c>
      <c r="AA49" s="14"/>
      <c r="AB49" s="14"/>
      <c r="AC49" s="14"/>
      <c r="AD49" s="14"/>
    </row>
    <row r="50" spans="2:30" s="8" customFormat="1">
      <c r="B50" s="9"/>
      <c r="C50" s="8">
        <f t="shared" ref="C50:C81" si="32">C46+1</f>
        <v>2024</v>
      </c>
      <c r="D50" s="8">
        <f t="shared" ref="D50:D81" si="33">D46</f>
        <v>1</v>
      </c>
      <c r="E50" s="8">
        <v>197</v>
      </c>
      <c r="F50" s="11">
        <v>23011973.585552499</v>
      </c>
      <c r="G50" s="11">
        <v>22052383.371278498</v>
      </c>
      <c r="H50" s="11">
        <f t="shared" si="22"/>
        <v>22018437.961284474</v>
      </c>
      <c r="I50" s="11">
        <f t="shared" si="23"/>
        <v>21088653.815738514</v>
      </c>
      <c r="J50" s="10">
        <v>993535.62426802597</v>
      </c>
      <c r="K50" s="10">
        <v>963729.55553998495</v>
      </c>
      <c r="L50" s="11">
        <f t="shared" si="24"/>
        <v>929784.14554595947</v>
      </c>
      <c r="M50" s="11">
        <f t="shared" si="25"/>
        <v>29806.06872804102</v>
      </c>
      <c r="N50" s="11">
        <v>3113095.3275675299</v>
      </c>
      <c r="O50" s="9"/>
      <c r="P50" s="9"/>
      <c r="Q50" s="11">
        <f t="shared" si="26"/>
        <v>116023551.13538887</v>
      </c>
      <c r="R50" s="11"/>
      <c r="S50" s="11"/>
      <c r="T50" s="9"/>
      <c r="U50" s="9"/>
      <c r="V50" s="11">
        <f t="shared" si="31"/>
        <v>5302155.6683922131</v>
      </c>
      <c r="W50" s="11">
        <f t="shared" si="27"/>
        <v>163984.19592965744</v>
      </c>
      <c r="X50" s="11">
        <f t="shared" si="28"/>
        <v>21269264.491900709</v>
      </c>
      <c r="Y50" s="11">
        <f t="shared" si="29"/>
        <v>16153866.45378048</v>
      </c>
      <c r="Z50" s="11">
        <f t="shared" si="30"/>
        <v>5115398.0381202288</v>
      </c>
      <c r="AA50" s="11"/>
      <c r="AB50" s="11"/>
      <c r="AC50" s="11"/>
      <c r="AD50" s="11"/>
    </row>
    <row r="51" spans="2:30" s="12" customFormat="1">
      <c r="C51" s="12">
        <f t="shared" si="32"/>
        <v>2024</v>
      </c>
      <c r="D51" s="12">
        <f t="shared" si="33"/>
        <v>2</v>
      </c>
      <c r="E51" s="12">
        <v>198</v>
      </c>
      <c r="F51" s="14">
        <v>23026508.181745902</v>
      </c>
      <c r="G51" s="14">
        <v>22065275.904287901</v>
      </c>
      <c r="H51" s="14">
        <f t="shared" si="22"/>
        <v>22014115.382269122</v>
      </c>
      <c r="I51" s="14">
        <f t="shared" si="23"/>
        <v>21083254.888795417</v>
      </c>
      <c r="J51" s="13">
        <v>1012392.79947678</v>
      </c>
      <c r="K51" s="13">
        <v>982021.01549248304</v>
      </c>
      <c r="L51" s="14">
        <f t="shared" si="24"/>
        <v>930860.4934737049</v>
      </c>
      <c r="M51" s="14">
        <f t="shared" si="25"/>
        <v>30371.783984296955</v>
      </c>
      <c r="N51" s="14">
        <v>2518250.3706669901</v>
      </c>
      <c r="Q51" s="14">
        <f t="shared" si="26"/>
        <v>115993847.83228892</v>
      </c>
      <c r="R51" s="14"/>
      <c r="S51" s="14"/>
      <c r="V51" s="14">
        <f t="shared" si="31"/>
        <v>5402789.8841976691</v>
      </c>
      <c r="W51" s="14">
        <f t="shared" si="27"/>
        <v>167096.59435659237</v>
      </c>
      <c r="X51" s="14">
        <f t="shared" si="28"/>
        <v>18188532.931494325</v>
      </c>
      <c r="Y51" s="14">
        <f t="shared" si="29"/>
        <v>13067213.144649623</v>
      </c>
      <c r="Z51" s="14">
        <f t="shared" si="30"/>
        <v>5121319.7868447043</v>
      </c>
      <c r="AA51" s="14"/>
      <c r="AB51" s="14"/>
      <c r="AC51" s="14"/>
      <c r="AD51" s="14"/>
    </row>
    <row r="52" spans="2:30" s="12" customFormat="1">
      <c r="C52" s="12">
        <f t="shared" si="32"/>
        <v>2024</v>
      </c>
      <c r="D52" s="12">
        <f t="shared" si="33"/>
        <v>3</v>
      </c>
      <c r="E52" s="12">
        <v>199</v>
      </c>
      <c r="F52" s="14">
        <v>23008142.9356209</v>
      </c>
      <c r="G52" s="14">
        <v>22047423.7554482</v>
      </c>
      <c r="H52" s="14">
        <f t="shared" si="22"/>
        <v>21954015.572757721</v>
      </c>
      <c r="I52" s="14">
        <f t="shared" si="23"/>
        <v>21024920.21347091</v>
      </c>
      <c r="J52" s="13">
        <v>1054127.36286318</v>
      </c>
      <c r="K52" s="13">
        <v>1022503.5419772899</v>
      </c>
      <c r="L52" s="14">
        <f t="shared" si="24"/>
        <v>929095.3592868112</v>
      </c>
      <c r="M52" s="14">
        <f t="shared" si="25"/>
        <v>31623.820885890047</v>
      </c>
      <c r="N52" s="14">
        <v>2511575.5083151599</v>
      </c>
      <c r="Q52" s="14">
        <f t="shared" si="26"/>
        <v>115672907.66016528</v>
      </c>
      <c r="R52" s="14"/>
      <c r="S52" s="14"/>
      <c r="V52" s="14">
        <f t="shared" si="31"/>
        <v>5625512.800640747</v>
      </c>
      <c r="W52" s="14">
        <f t="shared" si="27"/>
        <v>173984.93197854943</v>
      </c>
      <c r="X52" s="14">
        <f t="shared" si="28"/>
        <v>18144185.791522212</v>
      </c>
      <c r="Y52" s="14">
        <f t="shared" si="29"/>
        <v>13032577.252175016</v>
      </c>
      <c r="Z52" s="14">
        <f t="shared" si="30"/>
        <v>5111608.5393471969</v>
      </c>
      <c r="AA52" s="14"/>
      <c r="AB52" s="14"/>
      <c r="AC52" s="14"/>
      <c r="AD52" s="14"/>
    </row>
    <row r="53" spans="2:30" s="12" customFormat="1">
      <c r="C53" s="12">
        <f t="shared" si="32"/>
        <v>2024</v>
      </c>
      <c r="D53" s="12">
        <f t="shared" si="33"/>
        <v>4</v>
      </c>
      <c r="E53" s="12">
        <v>200</v>
      </c>
      <c r="F53" s="14">
        <v>23095484.680206299</v>
      </c>
      <c r="G53" s="14">
        <v>22130557.324616302</v>
      </c>
      <c r="H53" s="14">
        <f t="shared" si="22"/>
        <v>21943899.272390068</v>
      </c>
      <c r="I53" s="14">
        <f t="shared" si="23"/>
        <v>21013519.47903455</v>
      </c>
      <c r="J53" s="13">
        <v>1151585.4078162301</v>
      </c>
      <c r="K53" s="13">
        <v>1117037.8455817499</v>
      </c>
      <c r="L53" s="14">
        <f t="shared" si="24"/>
        <v>930379.79335551709</v>
      </c>
      <c r="M53" s="14">
        <f t="shared" si="25"/>
        <v>34547.562234480167</v>
      </c>
      <c r="N53" s="14">
        <v>2564211.2291557398</v>
      </c>
      <c r="Q53" s="14">
        <f t="shared" si="26"/>
        <v>115610184.18305691</v>
      </c>
      <c r="R53" s="14"/>
      <c r="S53" s="14"/>
      <c r="V53" s="14">
        <f t="shared" si="31"/>
        <v>6145612.6469436362</v>
      </c>
      <c r="W53" s="14">
        <f t="shared" si="27"/>
        <v>190070.49423533198</v>
      </c>
      <c r="X53" s="14">
        <f t="shared" si="28"/>
        <v>18424379.374460373</v>
      </c>
      <c r="Y53" s="14">
        <f t="shared" si="29"/>
        <v>13305704.257836474</v>
      </c>
      <c r="Z53" s="14">
        <f t="shared" si="30"/>
        <v>5118675.116623899</v>
      </c>
      <c r="AA53" s="14"/>
      <c r="AB53" s="14"/>
      <c r="AC53" s="14"/>
      <c r="AD53" s="14"/>
    </row>
    <row r="54" spans="2:30" s="8" customFormat="1">
      <c r="B54" s="9"/>
      <c r="C54" s="8">
        <f t="shared" si="32"/>
        <v>2025</v>
      </c>
      <c r="D54" s="8">
        <f t="shared" si="33"/>
        <v>1</v>
      </c>
      <c r="E54" s="8">
        <v>201</v>
      </c>
      <c r="F54" s="11">
        <v>23334021.9103388</v>
      </c>
      <c r="G54" s="11">
        <v>22357945.910872299</v>
      </c>
      <c r="H54" s="11">
        <f t="shared" si="22"/>
        <v>22072069.007197279</v>
      </c>
      <c r="I54" s="11">
        <f t="shared" si="23"/>
        <v>21133851.594825029</v>
      </c>
      <c r="J54" s="10">
        <v>1261952.90314152</v>
      </c>
      <c r="K54" s="10">
        <v>1224094.3160472701</v>
      </c>
      <c r="L54" s="11">
        <f t="shared" si="24"/>
        <v>938217.41237225011</v>
      </c>
      <c r="M54" s="11">
        <f t="shared" si="25"/>
        <v>37858.587094249902</v>
      </c>
      <c r="N54" s="11">
        <v>3098592.3691958599</v>
      </c>
      <c r="O54" s="9"/>
      <c r="P54" s="9"/>
      <c r="Q54" s="11">
        <f t="shared" si="26"/>
        <v>116272215.98042211</v>
      </c>
      <c r="R54" s="11"/>
      <c r="S54" s="11"/>
      <c r="T54" s="9"/>
      <c r="U54" s="9"/>
      <c r="V54" s="11">
        <f t="shared" si="31"/>
        <v>6734605.7606795467</v>
      </c>
      <c r="W54" s="11">
        <f t="shared" si="27"/>
        <v>208286.77610351556</v>
      </c>
      <c r="X54" s="11">
        <f t="shared" si="28"/>
        <v>21240405.917828221</v>
      </c>
      <c r="Y54" s="11">
        <f t="shared" si="29"/>
        <v>16078610.533845721</v>
      </c>
      <c r="Z54" s="11">
        <f t="shared" si="30"/>
        <v>5161795.3839825001</v>
      </c>
      <c r="AA54" s="11"/>
      <c r="AB54" s="11"/>
      <c r="AC54" s="11"/>
      <c r="AD54" s="11"/>
    </row>
    <row r="55" spans="2:30" s="12" customFormat="1">
      <c r="C55" s="12">
        <f t="shared" si="32"/>
        <v>2025</v>
      </c>
      <c r="D55" s="12">
        <f t="shared" si="33"/>
        <v>2</v>
      </c>
      <c r="E55" s="12">
        <v>202</v>
      </c>
      <c r="F55" s="14">
        <v>23445741.197888002</v>
      </c>
      <c r="G55" s="14">
        <v>22464740.742126901</v>
      </c>
      <c r="H55" s="14">
        <f t="shared" si="22"/>
        <v>22084876.228038661</v>
      </c>
      <c r="I55" s="14">
        <f t="shared" si="23"/>
        <v>21144701.72137304</v>
      </c>
      <c r="J55" s="13">
        <v>1360864.9698493399</v>
      </c>
      <c r="K55" s="13">
        <v>1320039.02075386</v>
      </c>
      <c r="L55" s="14">
        <f t="shared" si="24"/>
        <v>940174.50666562095</v>
      </c>
      <c r="M55" s="14">
        <f t="shared" si="25"/>
        <v>40825.949095479911</v>
      </c>
      <c r="N55" s="14">
        <v>2538213.54389189</v>
      </c>
      <c r="Q55" s="14">
        <f t="shared" si="26"/>
        <v>116331910.17538439</v>
      </c>
      <c r="R55" s="14"/>
      <c r="S55" s="14"/>
      <c r="V55" s="14">
        <f t="shared" si="31"/>
        <v>7262465.2177107539</v>
      </c>
      <c r="W55" s="14">
        <f t="shared" si="27"/>
        <v>224612.32632094953</v>
      </c>
      <c r="X55" s="14">
        <f t="shared" si="28"/>
        <v>18343364.884763017</v>
      </c>
      <c r="Y55" s="14">
        <f t="shared" si="29"/>
        <v>13170802.145414561</v>
      </c>
      <c r="Z55" s="14">
        <f t="shared" si="30"/>
        <v>5172562.7393484563</v>
      </c>
      <c r="AA55" s="14"/>
      <c r="AB55" s="14"/>
      <c r="AC55" s="14"/>
      <c r="AD55" s="14"/>
    </row>
    <row r="56" spans="2:30" s="12" customFormat="1">
      <c r="C56" s="12">
        <f t="shared" si="32"/>
        <v>2025</v>
      </c>
      <c r="D56" s="12">
        <f t="shared" si="33"/>
        <v>3</v>
      </c>
      <c r="E56" s="12">
        <v>203</v>
      </c>
      <c r="F56" s="14">
        <v>23590183.6801477</v>
      </c>
      <c r="G56" s="14">
        <v>22600824.602613099</v>
      </c>
      <c r="H56" s="14">
        <f t="shared" si="22"/>
        <v>22142213.374266911</v>
      </c>
      <c r="I56" s="14">
        <f t="shared" si="23"/>
        <v>21196293.40590873</v>
      </c>
      <c r="J56" s="13">
        <v>1447970.3058807901</v>
      </c>
      <c r="K56" s="13">
        <v>1404531.19670437</v>
      </c>
      <c r="L56" s="14">
        <f t="shared" si="24"/>
        <v>945919.96835818142</v>
      </c>
      <c r="M56" s="14">
        <f t="shared" si="25"/>
        <v>43439.109176420141</v>
      </c>
      <c r="N56" s="14">
        <v>2451562.9339112602</v>
      </c>
      <c r="Q56" s="14">
        <f t="shared" si="26"/>
        <v>116615752.40169188</v>
      </c>
      <c r="R56" s="14"/>
      <c r="S56" s="14"/>
      <c r="V56" s="14">
        <f t="shared" si="31"/>
        <v>7727316.2405682774</v>
      </c>
      <c r="W56" s="14">
        <f t="shared" si="27"/>
        <v>238989.16207941106</v>
      </c>
      <c r="X56" s="14">
        <f t="shared" si="28"/>
        <v>17925344.292701073</v>
      </c>
      <c r="Y56" s="14">
        <f t="shared" si="29"/>
        <v>12721171.718305405</v>
      </c>
      <c r="Z56" s="14">
        <f t="shared" si="30"/>
        <v>5204172.5743956659</v>
      </c>
      <c r="AA56" s="14"/>
      <c r="AB56" s="14"/>
      <c r="AC56" s="14"/>
      <c r="AD56" s="14"/>
    </row>
    <row r="57" spans="2:30" s="12" customFormat="1">
      <c r="C57" s="12">
        <f t="shared" si="32"/>
        <v>2025</v>
      </c>
      <c r="D57" s="12">
        <f t="shared" si="33"/>
        <v>4</v>
      </c>
      <c r="E57" s="12">
        <v>204</v>
      </c>
      <c r="F57" s="14">
        <v>23702783.567489099</v>
      </c>
      <c r="G57" s="14">
        <v>22707778.455554198</v>
      </c>
      <c r="H57" s="14">
        <f t="shared" si="22"/>
        <v>22163779.4441064</v>
      </c>
      <c r="I57" s="14">
        <f t="shared" si="23"/>
        <v>21214944.455872979</v>
      </c>
      <c r="J57" s="13">
        <v>1539004.1233826999</v>
      </c>
      <c r="K57" s="13">
        <v>1492833.9996812199</v>
      </c>
      <c r="L57" s="14">
        <f t="shared" si="24"/>
        <v>948834.988233421</v>
      </c>
      <c r="M57" s="14">
        <f t="shared" si="25"/>
        <v>46170.123701479984</v>
      </c>
      <c r="N57" s="14">
        <v>2477304.6800244702</v>
      </c>
      <c r="Q57" s="14">
        <f t="shared" si="26"/>
        <v>116718364.9756458</v>
      </c>
      <c r="R57" s="14"/>
      <c r="S57" s="14"/>
      <c r="V57" s="14">
        <f t="shared" si="31"/>
        <v>8213132.209007984</v>
      </c>
      <c r="W57" s="14">
        <f t="shared" si="27"/>
        <v>254014.39821673604</v>
      </c>
      <c r="X57" s="14">
        <f t="shared" si="28"/>
        <v>18074955.914937288</v>
      </c>
      <c r="Y57" s="14">
        <f t="shared" si="29"/>
        <v>12854745.761257963</v>
      </c>
      <c r="Z57" s="14">
        <f t="shared" si="30"/>
        <v>5220210.1536793243</v>
      </c>
      <c r="AA57" s="14"/>
      <c r="AB57" s="14"/>
      <c r="AC57" s="14"/>
      <c r="AD57" s="14"/>
    </row>
    <row r="58" spans="2:30" s="8" customFormat="1">
      <c r="B58" s="9"/>
      <c r="C58" s="8">
        <f t="shared" si="32"/>
        <v>2026</v>
      </c>
      <c r="D58" s="8">
        <f t="shared" si="33"/>
        <v>1</v>
      </c>
      <c r="E58" s="8">
        <v>205</v>
      </c>
      <c r="F58" s="11">
        <v>23691422.412504502</v>
      </c>
      <c r="G58" s="11">
        <v>22697560.910173599</v>
      </c>
      <c r="H58" s="11">
        <f t="shared" si="22"/>
        <v>22077573.164909191</v>
      </c>
      <c r="I58" s="11">
        <f t="shared" si="23"/>
        <v>21132127.140006147</v>
      </c>
      <c r="J58" s="10">
        <v>1613849.24759531</v>
      </c>
      <c r="K58" s="10">
        <v>1565433.77016745</v>
      </c>
      <c r="L58" s="11">
        <f t="shared" si="24"/>
        <v>945446.0249030441</v>
      </c>
      <c r="M58" s="11">
        <f t="shared" si="25"/>
        <v>48415.477427860023</v>
      </c>
      <c r="N58" s="11">
        <v>3004929.6975894501</v>
      </c>
      <c r="O58" s="9"/>
      <c r="P58" s="9"/>
      <c r="Q58" s="11">
        <f t="shared" si="26"/>
        <v>116262728.53880505</v>
      </c>
      <c r="R58" s="11"/>
      <c r="S58" s="11"/>
      <c r="T58" s="9"/>
      <c r="U58" s="9"/>
      <c r="V58" s="11">
        <f t="shared" si="31"/>
        <v>8612554.7258279193</v>
      </c>
      <c r="W58" s="11">
        <f t="shared" si="27"/>
        <v>266367.67193282634</v>
      </c>
      <c r="X58" s="11">
        <f t="shared" si="28"/>
        <v>20794159.562967878</v>
      </c>
      <c r="Y58" s="11">
        <f t="shared" si="29"/>
        <v>15592594.485626452</v>
      </c>
      <c r="Z58" s="11">
        <f t="shared" si="30"/>
        <v>5201565.0773414271</v>
      </c>
      <c r="AA58" s="11"/>
      <c r="AB58" s="11"/>
      <c r="AC58" s="11"/>
      <c r="AD58" s="11"/>
    </row>
    <row r="59" spans="2:30" s="12" customFormat="1">
      <c r="C59" s="12">
        <f t="shared" si="32"/>
        <v>2026</v>
      </c>
      <c r="D59" s="12">
        <f t="shared" si="33"/>
        <v>2</v>
      </c>
      <c r="E59" s="12">
        <v>206</v>
      </c>
      <c r="F59" s="14">
        <v>23896998.114677999</v>
      </c>
      <c r="G59" s="14">
        <v>22892098.525527</v>
      </c>
      <c r="H59" s="14">
        <f t="shared" si="22"/>
        <v>22174935.020034447</v>
      </c>
      <c r="I59" s="14">
        <f t="shared" si="23"/>
        <v>21221697.323722761</v>
      </c>
      <c r="J59" s="13">
        <v>1722063.09464355</v>
      </c>
      <c r="K59" s="13">
        <v>1670401.20180424</v>
      </c>
      <c r="L59" s="14">
        <f t="shared" si="24"/>
        <v>953237.69631168619</v>
      </c>
      <c r="M59" s="14">
        <f t="shared" si="25"/>
        <v>51661.892839309992</v>
      </c>
      <c r="N59" s="14">
        <v>2442728.8526437799</v>
      </c>
      <c r="Q59" s="14">
        <f t="shared" si="26"/>
        <v>116755517.26213717</v>
      </c>
      <c r="R59" s="14"/>
      <c r="S59" s="14"/>
      <c r="V59" s="14">
        <f t="shared" si="31"/>
        <v>9190054.5642942581</v>
      </c>
      <c r="W59" s="14">
        <f t="shared" si="27"/>
        <v>284228.49167922366</v>
      </c>
      <c r="X59" s="14">
        <f t="shared" si="28"/>
        <v>17919764.183130041</v>
      </c>
      <c r="Y59" s="14">
        <f t="shared" si="29"/>
        <v>12675331.628612993</v>
      </c>
      <c r="Z59" s="14">
        <f t="shared" si="30"/>
        <v>5244432.5545170475</v>
      </c>
      <c r="AA59" s="14"/>
      <c r="AB59" s="14"/>
      <c r="AC59" s="14"/>
      <c r="AD59" s="14"/>
    </row>
    <row r="60" spans="2:30" s="12" customFormat="1">
      <c r="C60" s="12">
        <f t="shared" si="32"/>
        <v>2026</v>
      </c>
      <c r="D60" s="12">
        <f t="shared" si="33"/>
        <v>3</v>
      </c>
      <c r="E60" s="12">
        <v>207</v>
      </c>
      <c r="F60" s="14">
        <v>24061562.803522401</v>
      </c>
      <c r="G60" s="14">
        <v>23048643.822140198</v>
      </c>
      <c r="H60" s="14">
        <f t="shared" si="22"/>
        <v>22219263.491817091</v>
      </c>
      <c r="I60" s="14">
        <f t="shared" si="23"/>
        <v>21261613.489786047</v>
      </c>
      <c r="J60" s="13">
        <v>1842299.3117053099</v>
      </c>
      <c r="K60" s="13">
        <v>1787030.33235415</v>
      </c>
      <c r="L60" s="14">
        <f t="shared" si="24"/>
        <v>957650.00203104317</v>
      </c>
      <c r="M60" s="14">
        <f t="shared" si="25"/>
        <v>55268.979351159884</v>
      </c>
      <c r="N60" s="14">
        <v>2412980.8130395701</v>
      </c>
      <c r="Q60" s="14">
        <f t="shared" si="26"/>
        <v>116975124.23064438</v>
      </c>
      <c r="R60" s="14"/>
      <c r="S60" s="14"/>
      <c r="V60" s="14">
        <f t="shared" si="31"/>
        <v>9831713.6294231415</v>
      </c>
      <c r="W60" s="14">
        <f t="shared" si="27"/>
        <v>304073.61740484275</v>
      </c>
      <c r="X60" s="14">
        <f t="shared" si="28"/>
        <v>17789676.668434814</v>
      </c>
      <c r="Y60" s="14">
        <f t="shared" si="29"/>
        <v>12520968.909690518</v>
      </c>
      <c r="Z60" s="14">
        <f t="shared" si="30"/>
        <v>5268707.7587442948</v>
      </c>
      <c r="AA60" s="14"/>
      <c r="AB60" s="14"/>
      <c r="AC60" s="14"/>
      <c r="AD60" s="14"/>
    </row>
    <row r="61" spans="2:30" s="12" customFormat="1">
      <c r="C61" s="12">
        <f t="shared" si="32"/>
        <v>2026</v>
      </c>
      <c r="D61" s="12">
        <f t="shared" si="33"/>
        <v>4</v>
      </c>
      <c r="E61" s="12">
        <v>208</v>
      </c>
      <c r="F61" s="14">
        <v>24205084.584115401</v>
      </c>
      <c r="G61" s="14">
        <v>23184791.5225127</v>
      </c>
      <c r="H61" s="14">
        <f t="shared" si="22"/>
        <v>22263978.268056482</v>
      </c>
      <c r="I61" s="14">
        <f t="shared" si="23"/>
        <v>21301918.395935539</v>
      </c>
      <c r="J61" s="13">
        <v>1941106.31605892</v>
      </c>
      <c r="K61" s="13">
        <v>1882873.1265771601</v>
      </c>
      <c r="L61" s="14">
        <f t="shared" si="24"/>
        <v>962059.87212094292</v>
      </c>
      <c r="M61" s="14">
        <f t="shared" si="25"/>
        <v>58233.18948175991</v>
      </c>
      <c r="N61" s="14">
        <v>2404380.1322816601</v>
      </c>
      <c r="Q61" s="14">
        <f t="shared" si="26"/>
        <v>117196869.93240903</v>
      </c>
      <c r="R61" s="14"/>
      <c r="S61" s="14"/>
      <c r="V61" s="14">
        <f t="shared" si="31"/>
        <v>10359012.405042145</v>
      </c>
      <c r="W61" s="14">
        <f t="shared" si="27"/>
        <v>320381.82696002274</v>
      </c>
      <c r="X61" s="14">
        <f t="shared" si="28"/>
        <v>17769309.499208704</v>
      </c>
      <c r="Y61" s="14">
        <f t="shared" si="29"/>
        <v>12476339.936351808</v>
      </c>
      <c r="Z61" s="14">
        <f t="shared" si="30"/>
        <v>5292969.5628568958</v>
      </c>
      <c r="AA61" s="14"/>
      <c r="AB61" s="14"/>
      <c r="AC61" s="14"/>
      <c r="AD61" s="14"/>
    </row>
    <row r="62" spans="2:30" s="8" customFormat="1">
      <c r="B62" s="9"/>
      <c r="C62" s="8">
        <f t="shared" si="32"/>
        <v>2027</v>
      </c>
      <c r="D62" s="8">
        <f t="shared" si="33"/>
        <v>1</v>
      </c>
      <c r="E62" s="8">
        <v>209</v>
      </c>
      <c r="F62" s="11">
        <v>24347703.694871798</v>
      </c>
      <c r="G62" s="11">
        <v>23320287.611099299</v>
      </c>
      <c r="H62" s="11">
        <f t="shared" si="22"/>
        <v>22336185.65400574</v>
      </c>
      <c r="I62" s="11">
        <f t="shared" si="23"/>
        <v>21369115.111459218</v>
      </c>
      <c r="J62" s="10">
        <v>2011518.0408660599</v>
      </c>
      <c r="K62" s="10">
        <v>1951172.4996400799</v>
      </c>
      <c r="L62" s="11">
        <f t="shared" si="24"/>
        <v>967070.54254652187</v>
      </c>
      <c r="M62" s="11">
        <f t="shared" si="25"/>
        <v>60345.541225980036</v>
      </c>
      <c r="N62" s="11">
        <v>2865635.5075103501</v>
      </c>
      <c r="O62" s="9"/>
      <c r="P62" s="9"/>
      <c r="Q62" s="11">
        <f t="shared" si="26"/>
        <v>117566566.43498394</v>
      </c>
      <c r="R62" s="11"/>
      <c r="S62" s="11"/>
      <c r="T62" s="9"/>
      <c r="U62" s="9"/>
      <c r="V62" s="11">
        <f t="shared" si="31"/>
        <v>10734775.404061398</v>
      </c>
      <c r="W62" s="11">
        <f t="shared" si="27"/>
        <v>332003.36301219818</v>
      </c>
      <c r="X62" s="11">
        <f t="shared" si="28"/>
        <v>20190333.064280927</v>
      </c>
      <c r="Y62" s="11">
        <f t="shared" si="29"/>
        <v>14869796.271129282</v>
      </c>
      <c r="Z62" s="11">
        <f t="shared" si="30"/>
        <v>5320536.7931516469</v>
      </c>
      <c r="AA62" s="11"/>
      <c r="AB62" s="11"/>
      <c r="AC62" s="11"/>
      <c r="AD62" s="11"/>
    </row>
    <row r="63" spans="2:30" s="12" customFormat="1">
      <c r="C63" s="12">
        <f t="shared" si="32"/>
        <v>2027</v>
      </c>
      <c r="D63" s="12">
        <f t="shared" si="33"/>
        <v>2</v>
      </c>
      <c r="E63" s="12">
        <v>210</v>
      </c>
      <c r="F63" s="14">
        <v>24495718.884693898</v>
      </c>
      <c r="G63" s="14">
        <v>23460025.7619147</v>
      </c>
      <c r="H63" s="14">
        <f t="shared" si="22"/>
        <v>22418610.503145918</v>
      </c>
      <c r="I63" s="14">
        <f t="shared" si="23"/>
        <v>21445230.631813161</v>
      </c>
      <c r="J63" s="13">
        <v>2077108.38154798</v>
      </c>
      <c r="K63" s="13">
        <v>2014795.1301015399</v>
      </c>
      <c r="L63" s="14">
        <f t="shared" si="24"/>
        <v>973379.87133275717</v>
      </c>
      <c r="M63" s="14">
        <f t="shared" si="25"/>
        <v>62313.251446440117</v>
      </c>
      <c r="N63" s="14">
        <v>2355086.2082640999</v>
      </c>
      <c r="Q63" s="14">
        <f t="shared" si="26"/>
        <v>117985331.57026212</v>
      </c>
      <c r="R63" s="14"/>
      <c r="S63" s="14"/>
      <c r="V63" s="14">
        <f t="shared" si="31"/>
        <v>11084808.345149565</v>
      </c>
      <c r="W63" s="14">
        <f t="shared" si="27"/>
        <v>342829.12407679472</v>
      </c>
      <c r="X63" s="14">
        <f t="shared" si="28"/>
        <v>17575802.388871796</v>
      </c>
      <c r="Y63" s="14">
        <f t="shared" si="29"/>
        <v>12220553.530291231</v>
      </c>
      <c r="Z63" s="14">
        <f t="shared" si="30"/>
        <v>5355248.8585805669</v>
      </c>
      <c r="AA63" s="14"/>
      <c r="AB63" s="14"/>
      <c r="AC63" s="14"/>
      <c r="AD63" s="14"/>
    </row>
    <row r="64" spans="2:30" s="12" customFormat="1">
      <c r="C64" s="12">
        <f t="shared" si="32"/>
        <v>2027</v>
      </c>
      <c r="D64" s="12">
        <f t="shared" si="33"/>
        <v>3</v>
      </c>
      <c r="E64" s="12">
        <v>211</v>
      </c>
      <c r="F64" s="14">
        <v>24543119.612325501</v>
      </c>
      <c r="G64" s="14">
        <v>23504492.669756301</v>
      </c>
      <c r="H64" s="14">
        <f t="shared" si="22"/>
        <v>22405959.957723171</v>
      </c>
      <c r="I64" s="14">
        <f t="shared" si="23"/>
        <v>21431447.804792039</v>
      </c>
      <c r="J64" s="13">
        <v>2137159.6546023302</v>
      </c>
      <c r="K64" s="13">
        <v>2073044.86496426</v>
      </c>
      <c r="L64" s="14">
        <f t="shared" si="24"/>
        <v>974512.15293113142</v>
      </c>
      <c r="M64" s="14">
        <f t="shared" si="25"/>
        <v>64114.789638070157</v>
      </c>
      <c r="N64" s="14">
        <v>2387228.1621689098</v>
      </c>
      <c r="Q64" s="14">
        <f t="shared" si="26"/>
        <v>117909502.52258332</v>
      </c>
      <c r="R64" s="14"/>
      <c r="S64" s="14"/>
      <c r="V64" s="14">
        <f t="shared" si="31"/>
        <v>11405281.199913954</v>
      </c>
      <c r="W64" s="14">
        <f t="shared" si="27"/>
        <v>352740.65566744329</v>
      </c>
      <c r="X64" s="14">
        <f t="shared" si="28"/>
        <v>17748816.619757451</v>
      </c>
      <c r="Y64" s="14">
        <f t="shared" si="29"/>
        <v>12387338.281899709</v>
      </c>
      <c r="Z64" s="14">
        <f t="shared" si="30"/>
        <v>5361478.3378577409</v>
      </c>
      <c r="AA64" s="14"/>
      <c r="AB64" s="14"/>
      <c r="AC64" s="14"/>
      <c r="AD64" s="14"/>
    </row>
    <row r="65" spans="2:30" s="12" customFormat="1">
      <c r="C65" s="12">
        <f t="shared" si="32"/>
        <v>2027</v>
      </c>
      <c r="D65" s="12">
        <f t="shared" si="33"/>
        <v>4</v>
      </c>
      <c r="E65" s="12">
        <v>212</v>
      </c>
      <c r="F65" s="14">
        <v>24695160.147020999</v>
      </c>
      <c r="G65" s="14">
        <v>23648727.5343825</v>
      </c>
      <c r="H65" s="14">
        <f t="shared" si="22"/>
        <v>22467257.970103189</v>
      </c>
      <c r="I65" s="14">
        <f t="shared" si="23"/>
        <v>21487662.422772221</v>
      </c>
      <c r="J65" s="13">
        <v>2227902.17691781</v>
      </c>
      <c r="K65" s="13">
        <v>2161065.1116102799</v>
      </c>
      <c r="L65" s="14">
        <f t="shared" si="24"/>
        <v>979595.54733096808</v>
      </c>
      <c r="M65" s="14">
        <f t="shared" si="25"/>
        <v>66837.065307530109</v>
      </c>
      <c r="N65" s="14">
        <v>2321935.5989342299</v>
      </c>
      <c r="Q65" s="14">
        <f t="shared" si="26"/>
        <v>118218778.76471655</v>
      </c>
      <c r="R65" s="14"/>
      <c r="S65" s="14"/>
      <c r="V65" s="14">
        <f t="shared" si="31"/>
        <v>11889542.62678903</v>
      </c>
      <c r="W65" s="14">
        <f t="shared" si="27"/>
        <v>367717.81319963693</v>
      </c>
      <c r="X65" s="14">
        <f t="shared" si="28"/>
        <v>17437980.534888986</v>
      </c>
      <c r="Y65" s="14">
        <f t="shared" si="29"/>
        <v>12048534.86088717</v>
      </c>
      <c r="Z65" s="14">
        <f t="shared" si="30"/>
        <v>5389445.6740018157</v>
      </c>
      <c r="AA65" s="14"/>
      <c r="AB65" s="14"/>
      <c r="AC65" s="14"/>
      <c r="AD65" s="14"/>
    </row>
    <row r="66" spans="2:30" s="8" customFormat="1">
      <c r="B66" s="9"/>
      <c r="C66" s="8">
        <f t="shared" si="32"/>
        <v>2028</v>
      </c>
      <c r="D66" s="8">
        <f t="shared" si="33"/>
        <v>1</v>
      </c>
      <c r="E66" s="8">
        <v>213</v>
      </c>
      <c r="F66" s="11">
        <v>24745533.935048699</v>
      </c>
      <c r="G66" s="11">
        <v>23696365.232811399</v>
      </c>
      <c r="H66" s="11">
        <f t="shared" si="22"/>
        <v>22459309.713544998</v>
      </c>
      <c r="I66" s="11">
        <f t="shared" si="23"/>
        <v>21478727.73795281</v>
      </c>
      <c r="J66" s="10">
        <v>2286224.2215037001</v>
      </c>
      <c r="K66" s="10">
        <v>2217637.49485859</v>
      </c>
      <c r="L66" s="11">
        <f t="shared" si="24"/>
        <v>980581.97559218854</v>
      </c>
      <c r="M66" s="11">
        <f t="shared" si="25"/>
        <v>68586.726645110175</v>
      </c>
      <c r="N66" s="11">
        <v>2892928.55262877</v>
      </c>
      <c r="O66" s="9"/>
      <c r="P66" s="9"/>
      <c r="Q66" s="11">
        <f t="shared" si="26"/>
        <v>118169622.76499835</v>
      </c>
      <c r="R66" s="11"/>
      <c r="S66" s="11"/>
      <c r="T66" s="9"/>
      <c r="U66" s="9"/>
      <c r="V66" s="11">
        <f t="shared" si="31"/>
        <v>12200787.18786967</v>
      </c>
      <c r="W66" s="11">
        <f t="shared" si="27"/>
        <v>377343.933645449</v>
      </c>
      <c r="X66" s="11">
        <f t="shared" si="28"/>
        <v>20406292.723246101</v>
      </c>
      <c r="Y66" s="11">
        <f t="shared" si="29"/>
        <v>15011420.01199444</v>
      </c>
      <c r="Z66" s="11">
        <f t="shared" si="30"/>
        <v>5394872.7112516612</v>
      </c>
      <c r="AA66" s="11"/>
      <c r="AB66" s="11"/>
      <c r="AC66" s="11"/>
      <c r="AD66" s="11"/>
    </row>
    <row r="67" spans="2:30" s="12" customFormat="1">
      <c r="C67" s="12">
        <f t="shared" si="32"/>
        <v>2028</v>
      </c>
      <c r="D67" s="12">
        <f t="shared" si="33"/>
        <v>2</v>
      </c>
      <c r="E67" s="12">
        <v>214</v>
      </c>
      <c r="F67" s="14">
        <v>24840012.162952501</v>
      </c>
      <c r="G67" s="14">
        <v>23785635.132988099</v>
      </c>
      <c r="H67" s="14">
        <f t="shared" si="22"/>
        <v>22488256.777226701</v>
      </c>
      <c r="I67" s="14">
        <f t="shared" si="23"/>
        <v>21504432.408834077</v>
      </c>
      <c r="J67" s="13">
        <v>2351755.3857257999</v>
      </c>
      <c r="K67" s="13">
        <v>2281202.7241540202</v>
      </c>
      <c r="L67" s="14">
        <f t="shared" si="24"/>
        <v>983824.36839262396</v>
      </c>
      <c r="M67" s="14">
        <f t="shared" si="25"/>
        <v>70552.661571779754</v>
      </c>
      <c r="N67" s="14">
        <v>2385022.2646162198</v>
      </c>
      <c r="Q67" s="14">
        <f t="shared" si="26"/>
        <v>118311042.28008306</v>
      </c>
      <c r="R67" s="14"/>
      <c r="S67" s="14"/>
      <c r="V67" s="14">
        <f t="shared" si="31"/>
        <v>12550504.324678423</v>
      </c>
      <c r="W67" s="14">
        <f t="shared" si="27"/>
        <v>388159.92756740656</v>
      </c>
      <c r="X67" s="14">
        <f t="shared" si="28"/>
        <v>17788603.268791527</v>
      </c>
      <c r="Y67" s="14">
        <f t="shared" si="29"/>
        <v>12375891.869012406</v>
      </c>
      <c r="Z67" s="14">
        <f t="shared" si="30"/>
        <v>5412711.3997791186</v>
      </c>
      <c r="AA67" s="14"/>
      <c r="AB67" s="14"/>
      <c r="AC67" s="14"/>
      <c r="AD67" s="14"/>
    </row>
    <row r="68" spans="2:30" s="12" customFormat="1">
      <c r="C68" s="12">
        <f t="shared" si="32"/>
        <v>2028</v>
      </c>
      <c r="D68" s="12">
        <f t="shared" si="33"/>
        <v>3</v>
      </c>
      <c r="E68" s="12">
        <v>215</v>
      </c>
      <c r="F68" s="14">
        <v>25014042.005164102</v>
      </c>
      <c r="G68" s="14">
        <v>23950408.825445801</v>
      </c>
      <c r="H68" s="14">
        <f t="shared" ref="H68:H99" si="34">F68-J68</f>
        <v>22588194.936492302</v>
      </c>
      <c r="I68" s="14">
        <f t="shared" ref="I68:I99" si="35">G68-K68</f>
        <v>21597337.168834161</v>
      </c>
      <c r="J68" s="13">
        <v>2425847.0686718002</v>
      </c>
      <c r="K68" s="13">
        <v>2353071.65661164</v>
      </c>
      <c r="L68" s="14">
        <f t="shared" ref="L68:L99" si="36">H68-I68</f>
        <v>990857.76765814051</v>
      </c>
      <c r="M68" s="14">
        <f t="shared" ref="M68:M99" si="37">J68-K68</f>
        <v>72775.41206016019</v>
      </c>
      <c r="N68" s="14">
        <v>2412121.4123458099</v>
      </c>
      <c r="Q68" s="14">
        <f t="shared" ref="Q68:Q99" si="38">I68*5.5017049523</f>
        <v>118822176.85826777</v>
      </c>
      <c r="R68" s="14"/>
      <c r="S68" s="14"/>
      <c r="V68" s="14">
        <f t="shared" si="31"/>
        <v>12945905.986297024</v>
      </c>
      <c r="W68" s="14">
        <f t="shared" si="27"/>
        <v>400388.84493705648</v>
      </c>
      <c r="X68" s="14">
        <f t="shared" si="28"/>
        <v>17967916.562754892</v>
      </c>
      <c r="Y68" s="14">
        <f t="shared" si="29"/>
        <v>12516509.475405177</v>
      </c>
      <c r="Z68" s="14">
        <f t="shared" si="30"/>
        <v>5451407.0873497147</v>
      </c>
      <c r="AA68" s="14"/>
      <c r="AB68" s="14"/>
      <c r="AC68" s="14"/>
      <c r="AD68" s="14"/>
    </row>
    <row r="69" spans="2:30" s="12" customFormat="1">
      <c r="C69" s="12">
        <f t="shared" si="32"/>
        <v>2028</v>
      </c>
      <c r="D69" s="12">
        <f t="shared" si="33"/>
        <v>4</v>
      </c>
      <c r="E69" s="12">
        <v>216</v>
      </c>
      <c r="F69" s="14">
        <v>25159110.753812999</v>
      </c>
      <c r="G69" s="14">
        <v>24088820.823709499</v>
      </c>
      <c r="H69" s="14">
        <f t="shared" si="34"/>
        <v>22643281.567607287</v>
      </c>
      <c r="I69" s="14">
        <f t="shared" si="35"/>
        <v>21648466.513089959</v>
      </c>
      <c r="J69" s="13">
        <v>2515829.1862057098</v>
      </c>
      <c r="K69" s="13">
        <v>2440354.31061954</v>
      </c>
      <c r="L69" s="14">
        <f t="shared" si="36"/>
        <v>994815.05451732874</v>
      </c>
      <c r="M69" s="14">
        <f t="shared" si="37"/>
        <v>75474.875586169772</v>
      </c>
      <c r="N69" s="14">
        <v>2360925.7464502598</v>
      </c>
      <c r="Q69" s="14">
        <f t="shared" si="38"/>
        <v>119103475.42476773</v>
      </c>
      <c r="R69" s="14"/>
      <c r="S69" s="14"/>
      <c r="V69" s="14">
        <f t="shared" si="31"/>
        <v>13426109.396102175</v>
      </c>
      <c r="W69" s="14">
        <f t="shared" si="27"/>
        <v>415240.49678665661</v>
      </c>
      <c r="X69" s="14">
        <f t="shared" si="28"/>
        <v>17724033.833759792</v>
      </c>
      <c r="Y69" s="14">
        <f t="shared" si="29"/>
        <v>12250854.921699211</v>
      </c>
      <c r="Z69" s="14">
        <f t="shared" si="30"/>
        <v>5473178.9120605821</v>
      </c>
      <c r="AA69" s="14"/>
      <c r="AB69" s="14"/>
      <c r="AC69" s="14"/>
      <c r="AD69" s="14"/>
    </row>
    <row r="70" spans="2:30" s="8" customFormat="1">
      <c r="B70" s="9"/>
      <c r="C70" s="8">
        <f t="shared" si="32"/>
        <v>2029</v>
      </c>
      <c r="D70" s="8">
        <f t="shared" si="33"/>
        <v>1</v>
      </c>
      <c r="E70" s="8">
        <v>217</v>
      </c>
      <c r="F70" s="11">
        <v>25348254.027162701</v>
      </c>
      <c r="G70" s="11">
        <v>24267885.994915001</v>
      </c>
      <c r="H70" s="11">
        <f t="shared" si="34"/>
        <v>22750791.613460131</v>
      </c>
      <c r="I70" s="11">
        <f t="shared" si="35"/>
        <v>21748347.453623511</v>
      </c>
      <c r="J70" s="10">
        <v>2597462.4137025699</v>
      </c>
      <c r="K70" s="10">
        <v>2519538.5412914902</v>
      </c>
      <c r="L70" s="11">
        <f t="shared" si="36"/>
        <v>1002444.1598366201</v>
      </c>
      <c r="M70" s="11">
        <f t="shared" si="37"/>
        <v>77923.872411079705</v>
      </c>
      <c r="N70" s="11">
        <v>2853585.9305684501</v>
      </c>
      <c r="O70" s="9"/>
      <c r="P70" s="9"/>
      <c r="Q70" s="11">
        <f t="shared" si="38"/>
        <v>119652990.88994156</v>
      </c>
      <c r="R70" s="11"/>
      <c r="S70" s="11"/>
      <c r="T70" s="9"/>
      <c r="U70" s="9"/>
      <c r="V70" s="11">
        <f t="shared" si="31"/>
        <v>13861757.670134109</v>
      </c>
      <c r="W70" s="11">
        <f t="shared" si="27"/>
        <v>428714.15474643052</v>
      </c>
      <c r="X70" s="11">
        <f t="shared" si="28"/>
        <v>20322422.957673829</v>
      </c>
      <c r="Y70" s="11">
        <f t="shared" si="29"/>
        <v>14807270.959096484</v>
      </c>
      <c r="Z70" s="11">
        <f t="shared" si="30"/>
        <v>5515151.9985773452</v>
      </c>
      <c r="AA70" s="11"/>
      <c r="AB70" s="11"/>
      <c r="AC70" s="11"/>
      <c r="AD70" s="11"/>
    </row>
    <row r="71" spans="2:30" s="12" customFormat="1">
      <c r="C71" s="12">
        <f t="shared" si="32"/>
        <v>2029</v>
      </c>
      <c r="D71" s="12">
        <f t="shared" si="33"/>
        <v>2</v>
      </c>
      <c r="E71" s="12">
        <v>218</v>
      </c>
      <c r="F71" s="14">
        <v>25509693.6271974</v>
      </c>
      <c r="G71" s="14">
        <v>24421462.846961699</v>
      </c>
      <c r="H71" s="14">
        <f t="shared" si="34"/>
        <v>22813875.385720309</v>
      </c>
      <c r="I71" s="14">
        <f t="shared" si="35"/>
        <v>21806519.152728919</v>
      </c>
      <c r="J71" s="13">
        <v>2695818.2414770899</v>
      </c>
      <c r="K71" s="13">
        <v>2614943.69423278</v>
      </c>
      <c r="L71" s="14">
        <f t="shared" si="36"/>
        <v>1007356.2329913899</v>
      </c>
      <c r="M71" s="14">
        <f t="shared" si="37"/>
        <v>80874.547244309913</v>
      </c>
      <c r="N71" s="14">
        <v>2311615.6936608502</v>
      </c>
      <c r="Q71" s="14">
        <f t="shared" si="38"/>
        <v>119973034.41499349</v>
      </c>
      <c r="R71" s="14"/>
      <c r="S71" s="14"/>
      <c r="V71" s="14">
        <f t="shared" si="31"/>
        <v>14386648.672546143</v>
      </c>
      <c r="W71" s="14">
        <f t="shared" si="27"/>
        <v>444947.89708904014</v>
      </c>
      <c r="X71" s="14">
        <f t="shared" si="28"/>
        <v>17537161.599143837</v>
      </c>
      <c r="Y71" s="14">
        <f t="shared" si="29"/>
        <v>11994984.823364835</v>
      </c>
      <c r="Z71" s="14">
        <f t="shared" si="30"/>
        <v>5542176.7757790023</v>
      </c>
      <c r="AA71" s="14"/>
      <c r="AB71" s="14"/>
      <c r="AC71" s="14"/>
      <c r="AD71" s="14"/>
    </row>
    <row r="72" spans="2:30" s="12" customFormat="1">
      <c r="C72" s="12">
        <f t="shared" si="32"/>
        <v>2029</v>
      </c>
      <c r="D72" s="12">
        <f t="shared" si="33"/>
        <v>3</v>
      </c>
      <c r="E72" s="12">
        <v>219</v>
      </c>
      <c r="F72" s="14">
        <v>25609405.761595398</v>
      </c>
      <c r="G72" s="14">
        <v>24517011.138545401</v>
      </c>
      <c r="H72" s="14">
        <f t="shared" si="34"/>
        <v>22841390.039814528</v>
      </c>
      <c r="I72" s="14">
        <f t="shared" si="35"/>
        <v>21832035.888417952</v>
      </c>
      <c r="J72" s="13">
        <v>2768015.7217808701</v>
      </c>
      <c r="K72" s="13">
        <v>2684975.2501274501</v>
      </c>
      <c r="L72" s="14">
        <f t="shared" si="36"/>
        <v>1009354.1513965763</v>
      </c>
      <c r="M72" s="14">
        <f t="shared" si="37"/>
        <v>83040.471653420012</v>
      </c>
      <c r="N72" s="14">
        <v>2334731.42034938</v>
      </c>
      <c r="Q72" s="14">
        <f t="shared" si="38"/>
        <v>120113419.96610038</v>
      </c>
      <c r="R72" s="14"/>
      <c r="S72" s="14"/>
      <c r="V72" s="14">
        <f t="shared" si="31"/>
        <v>14771941.630429123</v>
      </c>
      <c r="W72" s="14">
        <f t="shared" si="27"/>
        <v>456864.17413694866</v>
      </c>
      <c r="X72" s="14">
        <f t="shared" si="28"/>
        <v>17668101.172402266</v>
      </c>
      <c r="Y72" s="14">
        <f t="shared" si="29"/>
        <v>12114932.43903916</v>
      </c>
      <c r="Z72" s="14">
        <f t="shared" si="30"/>
        <v>5553168.7333631078</v>
      </c>
      <c r="AA72" s="14"/>
      <c r="AB72" s="14"/>
      <c r="AC72" s="14"/>
      <c r="AD72" s="14"/>
    </row>
    <row r="73" spans="2:30" s="12" customFormat="1">
      <c r="C73" s="12">
        <f t="shared" si="32"/>
        <v>2029</v>
      </c>
      <c r="D73" s="12">
        <f t="shared" si="33"/>
        <v>4</v>
      </c>
      <c r="E73" s="12">
        <v>220</v>
      </c>
      <c r="F73" s="14">
        <v>25853064.199158698</v>
      </c>
      <c r="G73" s="14">
        <v>24748460.274571199</v>
      </c>
      <c r="H73" s="14">
        <f t="shared" si="34"/>
        <v>22980011.422489088</v>
      </c>
      <c r="I73" s="14">
        <f t="shared" si="35"/>
        <v>21961599.08120168</v>
      </c>
      <c r="J73" s="13">
        <v>2873052.7766696098</v>
      </c>
      <c r="K73" s="13">
        <v>2786861.1933695199</v>
      </c>
      <c r="L73" s="14">
        <f t="shared" si="36"/>
        <v>1018412.341287408</v>
      </c>
      <c r="M73" s="14">
        <f t="shared" si="37"/>
        <v>86191.583300089929</v>
      </c>
      <c r="N73" s="14">
        <v>2323332.7035344699</v>
      </c>
      <c r="Q73" s="14">
        <f t="shared" si="38"/>
        <v>120826238.42547441</v>
      </c>
      <c r="R73" s="14"/>
      <c r="S73" s="14"/>
      <c r="V73" s="14">
        <f t="shared" si="31"/>
        <v>15332488.028933775</v>
      </c>
      <c r="W73" s="14">
        <f t="shared" si="27"/>
        <v>474200.66068868275</v>
      </c>
      <c r="X73" s="14">
        <f t="shared" si="28"/>
        <v>17658788.664843738</v>
      </c>
      <c r="Y73" s="14">
        <f t="shared" si="29"/>
        <v>12055784.44329937</v>
      </c>
      <c r="Z73" s="14">
        <f t="shared" si="30"/>
        <v>5603004.2215443701</v>
      </c>
      <c r="AA73" s="14"/>
      <c r="AB73" s="14"/>
      <c r="AC73" s="14"/>
      <c r="AD73" s="14"/>
    </row>
    <row r="74" spans="2:30" s="8" customFormat="1">
      <c r="B74" s="9"/>
      <c r="C74" s="8">
        <f t="shared" si="32"/>
        <v>2030</v>
      </c>
      <c r="D74" s="8">
        <f t="shared" si="33"/>
        <v>1</v>
      </c>
      <c r="E74" s="8">
        <v>221</v>
      </c>
      <c r="F74" s="11">
        <v>26034980.120410301</v>
      </c>
      <c r="G74" s="11">
        <v>24921549.0074776</v>
      </c>
      <c r="H74" s="11">
        <f t="shared" si="34"/>
        <v>23064050.425559852</v>
      </c>
      <c r="I74" s="11">
        <f t="shared" si="35"/>
        <v>22039747.20347267</v>
      </c>
      <c r="J74" s="10">
        <v>2970929.6948504499</v>
      </c>
      <c r="K74" s="10">
        <v>2881801.80400493</v>
      </c>
      <c r="L74" s="11">
        <f t="shared" si="36"/>
        <v>1024303.2220871821</v>
      </c>
      <c r="M74" s="11">
        <f t="shared" si="37"/>
        <v>89127.890845519956</v>
      </c>
      <c r="N74" s="11">
        <v>2740192.7215063302</v>
      </c>
      <c r="O74" s="9"/>
      <c r="P74" s="9"/>
      <c r="Q74" s="11">
        <f t="shared" si="38"/>
        <v>121256186.33678566</v>
      </c>
      <c r="R74" s="11"/>
      <c r="S74" s="11"/>
      <c r="T74" s="9"/>
      <c r="U74" s="9"/>
      <c r="V74" s="11">
        <f t="shared" si="31"/>
        <v>15854823.256640997</v>
      </c>
      <c r="W74" s="11">
        <f t="shared" si="27"/>
        <v>490355.35845285095</v>
      </c>
      <c r="X74" s="11">
        <f t="shared" si="28"/>
        <v>19854287.167838402</v>
      </c>
      <c r="Y74" s="11">
        <f t="shared" si="29"/>
        <v>14218873.058224507</v>
      </c>
      <c r="Z74" s="11">
        <f t="shared" si="30"/>
        <v>5635414.1096138963</v>
      </c>
      <c r="AA74" s="11"/>
      <c r="AB74" s="11"/>
      <c r="AC74" s="11"/>
      <c r="AD74" s="11"/>
    </row>
    <row r="75" spans="2:30" s="12" customFormat="1">
      <c r="C75" s="12">
        <f t="shared" si="32"/>
        <v>2030</v>
      </c>
      <c r="D75" s="12">
        <f t="shared" si="33"/>
        <v>2</v>
      </c>
      <c r="E75" s="12">
        <v>222</v>
      </c>
      <c r="F75" s="14">
        <v>26079281.227881901</v>
      </c>
      <c r="G75" s="14">
        <v>24964190.610604201</v>
      </c>
      <c r="H75" s="14">
        <f t="shared" si="34"/>
        <v>23031790.59132212</v>
      </c>
      <c r="I75" s="14">
        <f t="shared" si="35"/>
        <v>22008124.693141211</v>
      </c>
      <c r="J75" s="13">
        <v>3047490.6365597802</v>
      </c>
      <c r="K75" s="13">
        <v>2956065.9174629902</v>
      </c>
      <c r="L75" s="14">
        <f t="shared" si="36"/>
        <v>1023665.8981809095</v>
      </c>
      <c r="M75" s="14">
        <f t="shared" si="37"/>
        <v>91424.719096790068</v>
      </c>
      <c r="N75" s="14">
        <v>2259598.44490259</v>
      </c>
      <c r="Q75" s="14">
        <f t="shared" si="38"/>
        <v>121082208.61509092</v>
      </c>
      <c r="R75" s="14"/>
      <c r="S75" s="14"/>
      <c r="V75" s="14">
        <f t="shared" si="31"/>
        <v>16263402.497431375</v>
      </c>
      <c r="W75" s="14">
        <f t="shared" si="27"/>
        <v>502991.8298174463</v>
      </c>
      <c r="X75" s="14">
        <f t="shared" si="28"/>
        <v>17356974.813801162</v>
      </c>
      <c r="Y75" s="14">
        <f t="shared" si="29"/>
        <v>11725067.072278626</v>
      </c>
      <c r="Z75" s="14">
        <f t="shared" si="30"/>
        <v>5631907.7415225366</v>
      </c>
      <c r="AA75" s="14"/>
      <c r="AB75" s="14"/>
      <c r="AC75" s="14"/>
      <c r="AD75" s="14"/>
    </row>
    <row r="76" spans="2:30" s="12" customFormat="1">
      <c r="C76" s="12">
        <f t="shared" si="32"/>
        <v>2030</v>
      </c>
      <c r="D76" s="12">
        <f t="shared" si="33"/>
        <v>3</v>
      </c>
      <c r="E76" s="12">
        <v>223</v>
      </c>
      <c r="F76" s="14">
        <v>26218818.102767799</v>
      </c>
      <c r="G76" s="14">
        <v>25097280.4227877</v>
      </c>
      <c r="H76" s="14">
        <f t="shared" si="34"/>
        <v>23067310.123213191</v>
      </c>
      <c r="I76" s="14">
        <f t="shared" si="35"/>
        <v>22040317.682619721</v>
      </c>
      <c r="J76" s="13">
        <v>3151507.9795546099</v>
      </c>
      <c r="K76" s="13">
        <v>3056962.7401679801</v>
      </c>
      <c r="L76" s="14">
        <f t="shared" si="36"/>
        <v>1026992.4405934699</v>
      </c>
      <c r="M76" s="14">
        <f t="shared" si="37"/>
        <v>94545.239386629779</v>
      </c>
      <c r="N76" s="14">
        <v>2249550.4082772601</v>
      </c>
      <c r="Q76" s="14">
        <f t="shared" si="38"/>
        <v>121259324.94473417</v>
      </c>
      <c r="R76" s="14"/>
      <c r="S76" s="14"/>
      <c r="V76" s="14">
        <f t="shared" si="31"/>
        <v>16818507.046578754</v>
      </c>
      <c r="W76" s="14">
        <f t="shared" si="27"/>
        <v>520160.01174981007</v>
      </c>
      <c r="X76" s="14">
        <f t="shared" si="28"/>
        <v>17323137.158851191</v>
      </c>
      <c r="Y76" s="14">
        <f t="shared" si="29"/>
        <v>11672927.762463434</v>
      </c>
      <c r="Z76" s="14">
        <f t="shared" si="30"/>
        <v>5650209.3963877568</v>
      </c>
      <c r="AA76" s="14"/>
      <c r="AB76" s="14"/>
      <c r="AC76" s="14"/>
      <c r="AD76" s="14"/>
    </row>
    <row r="77" spans="2:30" s="12" customFormat="1">
      <c r="C77" s="12">
        <f t="shared" si="32"/>
        <v>2030</v>
      </c>
      <c r="D77" s="12">
        <f t="shared" si="33"/>
        <v>4</v>
      </c>
      <c r="E77" s="12">
        <v>224</v>
      </c>
      <c r="F77" s="14">
        <v>26272723.171807501</v>
      </c>
      <c r="G77" s="14">
        <v>25147811.159706298</v>
      </c>
      <c r="H77" s="14">
        <f t="shared" si="34"/>
        <v>23072659.07573951</v>
      </c>
      <c r="I77" s="14">
        <f t="shared" si="35"/>
        <v>22043748.98652035</v>
      </c>
      <c r="J77" s="13">
        <v>3200064.0960679902</v>
      </c>
      <c r="K77" s="13">
        <v>3104062.1731859501</v>
      </c>
      <c r="L77" s="14">
        <f t="shared" si="36"/>
        <v>1028910.0892191604</v>
      </c>
      <c r="M77" s="14">
        <f t="shared" si="37"/>
        <v>96001.922882040031</v>
      </c>
      <c r="N77" s="14">
        <v>2285312.0823644702</v>
      </c>
      <c r="Q77" s="14">
        <f t="shared" si="38"/>
        <v>121278202.96639711</v>
      </c>
      <c r="R77" s="14"/>
      <c r="S77" s="14"/>
      <c r="V77" s="14">
        <f t="shared" si="31"/>
        <v>17077634.230464242</v>
      </c>
      <c r="W77" s="14">
        <f t="shared" si="27"/>
        <v>528174.25455044233</v>
      </c>
      <c r="X77" s="14">
        <f t="shared" si="28"/>
        <v>17519254.992634304</v>
      </c>
      <c r="Y77" s="14">
        <f t="shared" si="29"/>
        <v>11858495.259305812</v>
      </c>
      <c r="Z77" s="14">
        <f t="shared" si="30"/>
        <v>5660759.7333284896</v>
      </c>
      <c r="AA77" s="14"/>
      <c r="AB77" s="14"/>
      <c r="AC77" s="14"/>
      <c r="AD77" s="14"/>
    </row>
    <row r="78" spans="2:30" s="8" customFormat="1">
      <c r="B78" s="9"/>
      <c r="C78" s="8">
        <f t="shared" si="32"/>
        <v>2031</v>
      </c>
      <c r="D78" s="8">
        <f t="shared" si="33"/>
        <v>1</v>
      </c>
      <c r="E78" s="8">
        <v>225</v>
      </c>
      <c r="F78" s="11">
        <v>26516023.4258697</v>
      </c>
      <c r="G78" s="11">
        <v>25378432.698005501</v>
      </c>
      <c r="H78" s="11">
        <f t="shared" si="34"/>
        <v>23260346.629039139</v>
      </c>
      <c r="I78" s="11">
        <f t="shared" si="35"/>
        <v>22220426.20507985</v>
      </c>
      <c r="J78" s="10">
        <v>3255676.7968305601</v>
      </c>
      <c r="K78" s="10">
        <v>3158006.49292565</v>
      </c>
      <c r="L78" s="11">
        <f t="shared" si="36"/>
        <v>1039920.4239592887</v>
      </c>
      <c r="M78" s="11">
        <f t="shared" si="37"/>
        <v>97670.303904910106</v>
      </c>
      <c r="N78" s="11">
        <v>2828978.14590568</v>
      </c>
      <c r="O78" s="9"/>
      <c r="P78" s="9"/>
      <c r="Q78" s="11">
        <f t="shared" si="38"/>
        <v>122250228.89470451</v>
      </c>
      <c r="R78" s="11"/>
      <c r="S78" s="11"/>
      <c r="T78" s="9"/>
      <c r="U78" s="9"/>
      <c r="V78" s="11">
        <f t="shared" si="31"/>
        <v>17374419.961524602</v>
      </c>
      <c r="W78" s="11">
        <f t="shared" ref="W78:W109" si="39">M78*5.5017049523</f>
        <v>537353.19468628999</v>
      </c>
      <c r="X78" s="11">
        <f t="shared" ref="X78:X109" si="40">N78*5.1890047538+L78*5.5017049523</f>
        <v>20400916.39399562</v>
      </c>
      <c r="Y78" s="11">
        <f t="shared" ref="Y78:Y109" si="41">N78*5.1890047538</f>
        <v>14679581.047500884</v>
      </c>
      <c r="Z78" s="11">
        <f t="shared" ref="Z78:Z109" si="42">L78*5.5017049523</f>
        <v>5721335.3464947343</v>
      </c>
      <c r="AA78" s="11"/>
      <c r="AB78" s="11"/>
      <c r="AC78" s="11"/>
      <c r="AD78" s="11"/>
    </row>
    <row r="79" spans="2:30" s="12" customFormat="1">
      <c r="C79" s="12">
        <f t="shared" si="32"/>
        <v>2031</v>
      </c>
      <c r="D79" s="12">
        <f t="shared" si="33"/>
        <v>2</v>
      </c>
      <c r="E79" s="12">
        <v>226</v>
      </c>
      <c r="F79" s="14">
        <v>26683825.656796802</v>
      </c>
      <c r="G79" s="14">
        <v>25538890.955564599</v>
      </c>
      <c r="H79" s="14">
        <f t="shared" si="34"/>
        <v>23328025.182523083</v>
      </c>
      <c r="I79" s="14">
        <f t="shared" si="35"/>
        <v>22283764.495519098</v>
      </c>
      <c r="J79" s="13">
        <v>3355800.4742737198</v>
      </c>
      <c r="K79" s="13">
        <v>3255126.4600455002</v>
      </c>
      <c r="L79" s="14">
        <f t="shared" si="36"/>
        <v>1044260.687003985</v>
      </c>
      <c r="M79" s="14">
        <f t="shared" si="37"/>
        <v>100674.01422821963</v>
      </c>
      <c r="N79" s="14">
        <v>2275043.9823084902</v>
      </c>
      <c r="Q79" s="14">
        <f t="shared" si="38"/>
        <v>122598697.48088433</v>
      </c>
      <c r="R79" s="14"/>
      <c r="S79" s="14"/>
      <c r="V79" s="14">
        <f t="shared" ref="V79:V110" si="43">K79*5.5017049523</f>
        <v>17908745.365595095</v>
      </c>
      <c r="W79" s="14">
        <f t="shared" si="39"/>
        <v>553878.72264731664</v>
      </c>
      <c r="X79" s="14">
        <f t="shared" si="40"/>
        <v>17550428.232484862</v>
      </c>
      <c r="Y79" s="14">
        <f t="shared" si="41"/>
        <v>11805214.039302839</v>
      </c>
      <c r="Z79" s="14">
        <f t="shared" si="42"/>
        <v>5745214.1931820251</v>
      </c>
      <c r="AA79" s="14"/>
      <c r="AB79" s="14"/>
      <c r="AC79" s="14"/>
      <c r="AD79" s="14"/>
    </row>
    <row r="80" spans="2:30" s="12" customFormat="1">
      <c r="C80" s="12">
        <f t="shared" si="32"/>
        <v>2031</v>
      </c>
      <c r="D80" s="12">
        <f t="shared" si="33"/>
        <v>3</v>
      </c>
      <c r="E80" s="12">
        <v>227</v>
      </c>
      <c r="F80" s="14">
        <v>26750031.455041401</v>
      </c>
      <c r="G80" s="14">
        <v>25601253.262047101</v>
      </c>
      <c r="H80" s="14">
        <f t="shared" si="34"/>
        <v>23354115.33778654</v>
      </c>
      <c r="I80" s="14">
        <f t="shared" si="35"/>
        <v>22307214.628309879</v>
      </c>
      <c r="J80" s="13">
        <v>3395916.1172548598</v>
      </c>
      <c r="K80" s="13">
        <v>3294038.63373722</v>
      </c>
      <c r="L80" s="14">
        <f t="shared" si="36"/>
        <v>1046900.7094766609</v>
      </c>
      <c r="M80" s="14">
        <f t="shared" si="37"/>
        <v>101877.4835176398</v>
      </c>
      <c r="N80" s="14">
        <v>2260813.9432517099</v>
      </c>
      <c r="Q80" s="14">
        <f t="shared" si="38"/>
        <v>122727713.19259146</v>
      </c>
      <c r="R80" s="14"/>
      <c r="S80" s="14"/>
      <c r="V80" s="14">
        <f t="shared" si="43"/>
        <v>18122828.664299589</v>
      </c>
      <c r="W80" s="14">
        <f t="shared" si="39"/>
        <v>560499.85559686052</v>
      </c>
      <c r="X80" s="14">
        <f t="shared" si="40"/>
        <v>17491113.116884574</v>
      </c>
      <c r="Y80" s="14">
        <f t="shared" si="41"/>
        <v>11731374.298990445</v>
      </c>
      <c r="Z80" s="14">
        <f t="shared" si="42"/>
        <v>5759738.8178941291</v>
      </c>
      <c r="AA80" s="14"/>
      <c r="AB80" s="14"/>
      <c r="AC80" s="14"/>
      <c r="AD80" s="14"/>
    </row>
    <row r="81" spans="2:30" s="12" customFormat="1">
      <c r="C81" s="12">
        <f t="shared" si="32"/>
        <v>2031</v>
      </c>
      <c r="D81" s="12">
        <f t="shared" si="33"/>
        <v>4</v>
      </c>
      <c r="E81" s="12">
        <v>228</v>
      </c>
      <c r="F81" s="14">
        <v>26881174.354674499</v>
      </c>
      <c r="G81" s="14">
        <v>25725530.999974702</v>
      </c>
      <c r="H81" s="14">
        <f t="shared" si="34"/>
        <v>23414383.91116225</v>
      </c>
      <c r="I81" s="14">
        <f t="shared" si="35"/>
        <v>22362744.269767821</v>
      </c>
      <c r="J81" s="13">
        <v>3466790.4435122502</v>
      </c>
      <c r="K81" s="13">
        <v>3362786.7302068798</v>
      </c>
      <c r="L81" s="14">
        <f t="shared" si="36"/>
        <v>1051639.6413944289</v>
      </c>
      <c r="M81" s="14">
        <f t="shared" si="37"/>
        <v>104003.71330537042</v>
      </c>
      <c r="N81" s="14">
        <v>2179661.0919391499</v>
      </c>
      <c r="Q81" s="14">
        <f t="shared" si="38"/>
        <v>123033220.89600006</v>
      </c>
      <c r="R81" s="14"/>
      <c r="S81" s="14"/>
      <c r="V81" s="14">
        <f t="shared" si="43"/>
        <v>18501060.407107916</v>
      </c>
      <c r="W81" s="14">
        <f t="shared" si="39"/>
        <v>572197.74454974581</v>
      </c>
      <c r="X81" s="14">
        <f t="shared" si="40"/>
        <v>17096082.790839873</v>
      </c>
      <c r="Y81" s="14">
        <f t="shared" si="41"/>
        <v>11310271.767745148</v>
      </c>
      <c r="Z81" s="14">
        <f t="shared" si="42"/>
        <v>5785811.0230947258</v>
      </c>
      <c r="AA81" s="14"/>
      <c r="AB81" s="14"/>
      <c r="AC81" s="14"/>
      <c r="AD81" s="14"/>
    </row>
    <row r="82" spans="2:30" s="8" customFormat="1">
      <c r="B82" s="9"/>
      <c r="C82" s="8">
        <f t="shared" ref="C82:C113" si="44">C78+1</f>
        <v>2032</v>
      </c>
      <c r="D82" s="8">
        <f t="shared" ref="D82:D113" si="45">D78</f>
        <v>1</v>
      </c>
      <c r="E82" s="8">
        <v>229</v>
      </c>
      <c r="F82" s="11">
        <v>27084363.938294299</v>
      </c>
      <c r="G82" s="11">
        <v>25918661.154799499</v>
      </c>
      <c r="H82" s="11">
        <f t="shared" si="34"/>
        <v>23485391.20855774</v>
      </c>
      <c r="I82" s="11">
        <f t="shared" si="35"/>
        <v>22427657.60695504</v>
      </c>
      <c r="J82" s="10">
        <v>3598972.72973656</v>
      </c>
      <c r="K82" s="10">
        <v>3491003.5478444598</v>
      </c>
      <c r="L82" s="11">
        <f t="shared" si="36"/>
        <v>1057733.6016026996</v>
      </c>
      <c r="M82" s="11">
        <f t="shared" si="37"/>
        <v>107969.18189210026</v>
      </c>
      <c r="N82" s="11">
        <v>2722866.30535358</v>
      </c>
      <c r="O82" s="9"/>
      <c r="P82" s="9"/>
      <c r="Q82" s="11">
        <f t="shared" si="38"/>
        <v>123390354.9246733</v>
      </c>
      <c r="R82" s="11"/>
      <c r="S82" s="11"/>
      <c r="T82" s="9"/>
      <c r="U82" s="9"/>
      <c r="V82" s="11">
        <f t="shared" si="43"/>
        <v>19206471.507672735</v>
      </c>
      <c r="W82" s="11">
        <f t="shared" si="39"/>
        <v>594014.5827115475</v>
      </c>
      <c r="X82" s="11">
        <f t="shared" si="40"/>
        <v>19948304.396593258</v>
      </c>
      <c r="Y82" s="11">
        <f t="shared" si="41"/>
        <v>14128966.202441569</v>
      </c>
      <c r="Z82" s="11">
        <f t="shared" si="42"/>
        <v>5819338.1941516874</v>
      </c>
      <c r="AA82" s="11"/>
      <c r="AB82" s="11"/>
      <c r="AC82" s="11"/>
      <c r="AD82" s="11"/>
    </row>
    <row r="83" spans="2:30" s="12" customFormat="1">
      <c r="C83" s="12">
        <f t="shared" si="44"/>
        <v>2032</v>
      </c>
      <c r="D83" s="12">
        <f t="shared" si="45"/>
        <v>2</v>
      </c>
      <c r="E83" s="12">
        <v>230</v>
      </c>
      <c r="F83" s="14">
        <v>27249735.2324626</v>
      </c>
      <c r="G83" s="14">
        <v>26076168.2865033</v>
      </c>
      <c r="H83" s="14">
        <f t="shared" si="34"/>
        <v>23543817.42066735</v>
      </c>
      <c r="I83" s="14">
        <f t="shared" si="35"/>
        <v>22481428.00906191</v>
      </c>
      <c r="J83" s="13">
        <v>3705917.81179525</v>
      </c>
      <c r="K83" s="13">
        <v>3594740.2774413899</v>
      </c>
      <c r="L83" s="14">
        <f t="shared" si="36"/>
        <v>1062389.4116054401</v>
      </c>
      <c r="M83" s="14">
        <f t="shared" si="37"/>
        <v>111177.53435386019</v>
      </c>
      <c r="N83" s="14">
        <v>2171373.2869491898</v>
      </c>
      <c r="Q83" s="14">
        <f t="shared" si="38"/>
        <v>123686183.81223184</v>
      </c>
      <c r="R83" s="14"/>
      <c r="S83" s="14"/>
      <c r="V83" s="14">
        <f t="shared" si="43"/>
        <v>19777200.386631571</v>
      </c>
      <c r="W83" s="14">
        <f t="shared" si="39"/>
        <v>611665.99133913592</v>
      </c>
      <c r="X83" s="14">
        <f t="shared" si="40"/>
        <v>17112219.395354412</v>
      </c>
      <c r="Y83" s="14">
        <f t="shared" si="41"/>
        <v>11267266.308253678</v>
      </c>
      <c r="Z83" s="14">
        <f t="shared" si="42"/>
        <v>5844953.0871007331</v>
      </c>
      <c r="AA83" s="14"/>
      <c r="AB83" s="14"/>
      <c r="AC83" s="14"/>
      <c r="AD83" s="14"/>
    </row>
    <row r="84" spans="2:30" s="12" customFormat="1">
      <c r="C84" s="12">
        <f t="shared" si="44"/>
        <v>2032</v>
      </c>
      <c r="D84" s="12">
        <f t="shared" si="45"/>
        <v>3</v>
      </c>
      <c r="E84" s="12">
        <v>231</v>
      </c>
      <c r="F84" s="14">
        <v>27415243.106734499</v>
      </c>
      <c r="G84" s="14">
        <v>26234595.0913851</v>
      </c>
      <c r="H84" s="14">
        <f t="shared" si="34"/>
        <v>23593861.69100761</v>
      </c>
      <c r="I84" s="14">
        <f t="shared" si="35"/>
        <v>22527855.11813001</v>
      </c>
      <c r="J84" s="13">
        <v>3821381.4157268899</v>
      </c>
      <c r="K84" s="13">
        <v>3706739.9732550899</v>
      </c>
      <c r="L84" s="14">
        <f t="shared" si="36"/>
        <v>1066006.5728776008</v>
      </c>
      <c r="M84" s="14">
        <f t="shared" si="37"/>
        <v>114641.44247179991</v>
      </c>
      <c r="N84" s="14">
        <v>2165812.9089730401</v>
      </c>
      <c r="Q84" s="14">
        <f t="shared" si="38"/>
        <v>123941612.06811278</v>
      </c>
      <c r="R84" s="14"/>
      <c r="S84" s="14"/>
      <c r="V84" s="14">
        <f t="shared" si="43"/>
        <v>20393389.667745896</v>
      </c>
      <c r="W84" s="14">
        <f t="shared" si="39"/>
        <v>630723.39178591711</v>
      </c>
      <c r="X84" s="14">
        <f t="shared" si="40"/>
        <v>17103267.121687561</v>
      </c>
      <c r="Y84" s="14">
        <f t="shared" si="41"/>
        <v>11238413.480502512</v>
      </c>
      <c r="Z84" s="14">
        <f t="shared" si="42"/>
        <v>5864853.6411850471</v>
      </c>
      <c r="AA84" s="14"/>
      <c r="AB84" s="14"/>
      <c r="AC84" s="14"/>
      <c r="AD84" s="14"/>
    </row>
    <row r="85" spans="2:30" s="12" customFormat="1">
      <c r="C85" s="12">
        <f t="shared" si="44"/>
        <v>2032</v>
      </c>
      <c r="D85" s="12">
        <f t="shared" si="45"/>
        <v>4</v>
      </c>
      <c r="E85" s="12">
        <v>232</v>
      </c>
      <c r="F85" s="14">
        <v>27486818.378390498</v>
      </c>
      <c r="G85" s="14">
        <v>26302711.009164799</v>
      </c>
      <c r="H85" s="14">
        <f t="shared" si="34"/>
        <v>23576159.31365604</v>
      </c>
      <c r="I85" s="14">
        <f t="shared" si="35"/>
        <v>22509371.716372371</v>
      </c>
      <c r="J85" s="13">
        <v>3910659.0647344599</v>
      </c>
      <c r="K85" s="13">
        <v>3793339.2927924301</v>
      </c>
      <c r="L85" s="14">
        <f t="shared" si="36"/>
        <v>1066787.5972836688</v>
      </c>
      <c r="M85" s="14">
        <f t="shared" si="37"/>
        <v>117319.77194202971</v>
      </c>
      <c r="N85" s="14">
        <v>2209059.1139746299</v>
      </c>
      <c r="Q85" s="14">
        <f t="shared" si="38"/>
        <v>123839921.84512742</v>
      </c>
      <c r="R85" s="14"/>
      <c r="S85" s="14"/>
      <c r="V85" s="14">
        <f t="shared" si="43"/>
        <v>20869833.572910294</v>
      </c>
      <c r="W85" s="14">
        <f t="shared" si="39"/>
        <v>645458.77029617142</v>
      </c>
      <c r="X85" s="14">
        <f t="shared" si="40"/>
        <v>17331968.85086735</v>
      </c>
      <c r="Y85" s="14">
        <f t="shared" si="41"/>
        <v>11462818.243839571</v>
      </c>
      <c r="Z85" s="14">
        <f t="shared" si="42"/>
        <v>5869150.6070277784</v>
      </c>
      <c r="AA85" s="14"/>
      <c r="AB85" s="14"/>
      <c r="AC85" s="14"/>
      <c r="AD85" s="14"/>
    </row>
    <row r="86" spans="2:30" s="8" customFormat="1">
      <c r="B86" s="9"/>
      <c r="C86" s="8">
        <f t="shared" si="44"/>
        <v>2033</v>
      </c>
      <c r="D86" s="8">
        <f t="shared" si="45"/>
        <v>1</v>
      </c>
      <c r="E86" s="8">
        <v>233</v>
      </c>
      <c r="F86" s="11">
        <v>27575163.363166898</v>
      </c>
      <c r="G86" s="11">
        <v>26386710.305682499</v>
      </c>
      <c r="H86" s="11">
        <f t="shared" si="34"/>
        <v>23558579.530031379</v>
      </c>
      <c r="I86" s="11">
        <f t="shared" si="35"/>
        <v>22490623.98754105</v>
      </c>
      <c r="J86" s="10">
        <v>4016583.8331355201</v>
      </c>
      <c r="K86" s="10">
        <v>3896086.3181414502</v>
      </c>
      <c r="L86" s="11">
        <f t="shared" si="36"/>
        <v>1067955.5424903296</v>
      </c>
      <c r="M86" s="11">
        <f t="shared" si="37"/>
        <v>120497.51499406993</v>
      </c>
      <c r="N86" s="11">
        <v>2796928.0285438099</v>
      </c>
      <c r="O86" s="9"/>
      <c r="P86" s="9"/>
      <c r="Q86" s="11">
        <f t="shared" si="38"/>
        <v>123736777.37257177</v>
      </c>
      <c r="R86" s="11"/>
      <c r="S86" s="11"/>
      <c r="T86" s="9"/>
      <c r="U86" s="9"/>
      <c r="V86" s="11">
        <f t="shared" si="43"/>
        <v>21435117.39110709</v>
      </c>
      <c r="W86" s="11">
        <f t="shared" si="39"/>
        <v>662941.77498271805</v>
      </c>
      <c r="X86" s="11">
        <f t="shared" si="40"/>
        <v>20388849.133105572</v>
      </c>
      <c r="Y86" s="11">
        <f t="shared" si="41"/>
        <v>14513272.836150292</v>
      </c>
      <c r="Z86" s="11">
        <f t="shared" si="42"/>
        <v>5875576.2969552791</v>
      </c>
      <c r="AA86" s="11"/>
      <c r="AB86" s="11"/>
      <c r="AC86" s="11"/>
      <c r="AD86" s="11"/>
    </row>
    <row r="87" spans="2:30" s="12" customFormat="1">
      <c r="C87" s="12">
        <f t="shared" si="44"/>
        <v>2033</v>
      </c>
      <c r="D87" s="12">
        <f t="shared" si="45"/>
        <v>2</v>
      </c>
      <c r="E87" s="12">
        <v>234</v>
      </c>
      <c r="F87" s="14">
        <v>27675089.767749</v>
      </c>
      <c r="G87" s="14">
        <v>26480542.6179097</v>
      </c>
      <c r="H87" s="14">
        <f t="shared" si="34"/>
        <v>23630892.585960191</v>
      </c>
      <c r="I87" s="14">
        <f t="shared" si="35"/>
        <v>22557671.351574559</v>
      </c>
      <c r="J87" s="13">
        <v>4044197.1817888101</v>
      </c>
      <c r="K87" s="13">
        <v>3922871.26633514</v>
      </c>
      <c r="L87" s="14">
        <f t="shared" si="36"/>
        <v>1073221.234385632</v>
      </c>
      <c r="M87" s="14">
        <f t="shared" si="37"/>
        <v>121325.91545367008</v>
      </c>
      <c r="N87" s="14">
        <v>2260481.0427035098</v>
      </c>
      <c r="Q87" s="14">
        <f t="shared" si="38"/>
        <v>124105652.18731359</v>
      </c>
      <c r="R87" s="14"/>
      <c r="S87" s="14"/>
      <c r="V87" s="14">
        <f t="shared" si="43"/>
        <v>21582480.273231413</v>
      </c>
      <c r="W87" s="14">
        <f t="shared" si="39"/>
        <v>667499.3898937878</v>
      </c>
      <c r="X87" s="14">
        <f t="shared" si="40"/>
        <v>17634193.45659624</v>
      </c>
      <c r="Y87" s="14">
        <f t="shared" si="41"/>
        <v>11729646.876463292</v>
      </c>
      <c r="Z87" s="14">
        <f t="shared" si="42"/>
        <v>5904546.5801329501</v>
      </c>
      <c r="AA87" s="14"/>
      <c r="AB87" s="14"/>
      <c r="AC87" s="14"/>
      <c r="AD87" s="14"/>
    </row>
    <row r="88" spans="2:30" s="12" customFormat="1">
      <c r="C88" s="12">
        <f t="shared" si="44"/>
        <v>2033</v>
      </c>
      <c r="D88" s="12">
        <f t="shared" si="45"/>
        <v>3</v>
      </c>
      <c r="E88" s="12">
        <v>235</v>
      </c>
      <c r="F88" s="14">
        <v>27739493.084966499</v>
      </c>
      <c r="G88" s="14">
        <v>26541984.180025101</v>
      </c>
      <c r="H88" s="14">
        <f t="shared" si="34"/>
        <v>23590855.964865558</v>
      </c>
      <c r="I88" s="14">
        <f t="shared" si="35"/>
        <v>22517806.173527192</v>
      </c>
      <c r="J88" s="13">
        <v>4148637.1201009401</v>
      </c>
      <c r="K88" s="13">
        <v>4024178.0064979098</v>
      </c>
      <c r="L88" s="14">
        <f t="shared" si="36"/>
        <v>1073049.7913383655</v>
      </c>
      <c r="M88" s="14">
        <f t="shared" si="37"/>
        <v>124459.11360303033</v>
      </c>
      <c r="N88" s="14">
        <v>2254050.9743087301</v>
      </c>
      <c r="Q88" s="14">
        <f t="shared" si="38"/>
        <v>123886325.73982607</v>
      </c>
      <c r="R88" s="14"/>
      <c r="S88" s="14"/>
      <c r="V88" s="14">
        <f t="shared" si="43"/>
        <v>22139840.06728629</v>
      </c>
      <c r="W88" s="14">
        <f t="shared" si="39"/>
        <v>684737.32166866027</v>
      </c>
      <c r="X88" s="14">
        <f t="shared" si="40"/>
        <v>17599884.572066288</v>
      </c>
      <c r="Y88" s="14">
        <f t="shared" si="41"/>
        <v>11696281.220995521</v>
      </c>
      <c r="Z88" s="14">
        <f t="shared" si="42"/>
        <v>5903603.3510707673</v>
      </c>
      <c r="AA88" s="14"/>
      <c r="AB88" s="14"/>
      <c r="AC88" s="14"/>
      <c r="AD88" s="14"/>
    </row>
    <row r="89" spans="2:30" s="12" customFormat="1">
      <c r="C89" s="12">
        <f t="shared" si="44"/>
        <v>2033</v>
      </c>
      <c r="D89" s="12">
        <f t="shared" si="45"/>
        <v>4</v>
      </c>
      <c r="E89" s="12">
        <v>236</v>
      </c>
      <c r="F89" s="14">
        <v>27890767.594592601</v>
      </c>
      <c r="G89" s="14">
        <v>26686770.007442899</v>
      </c>
      <c r="H89" s="14">
        <f t="shared" si="34"/>
        <v>23636379.048002411</v>
      </c>
      <c r="I89" s="14">
        <f t="shared" si="35"/>
        <v>22560013.11725042</v>
      </c>
      <c r="J89" s="13">
        <v>4254388.5465901904</v>
      </c>
      <c r="K89" s="13">
        <v>4126756.8901924798</v>
      </c>
      <c r="L89" s="14">
        <f t="shared" si="36"/>
        <v>1076365.9307519905</v>
      </c>
      <c r="M89" s="14">
        <f t="shared" si="37"/>
        <v>127631.65639771055</v>
      </c>
      <c r="N89" s="14">
        <v>2179760.2500060298</v>
      </c>
      <c r="Q89" s="14">
        <f t="shared" si="38"/>
        <v>124118535.8911296</v>
      </c>
      <c r="R89" s="14"/>
      <c r="S89" s="14"/>
      <c r="V89" s="14">
        <f t="shared" si="43"/>
        <v>22704198.819710113</v>
      </c>
      <c r="W89" s="14">
        <f t="shared" si="39"/>
        <v>702191.71607353608</v>
      </c>
      <c r="X89" s="14">
        <f t="shared" si="40"/>
        <v>17232634.07113079</v>
      </c>
      <c r="Y89" s="14">
        <f t="shared" si="41"/>
        <v>11310786.299425565</v>
      </c>
      <c r="Z89" s="14">
        <f t="shared" si="42"/>
        <v>5921847.7717052251</v>
      </c>
      <c r="AA89" s="14"/>
      <c r="AB89" s="14"/>
      <c r="AC89" s="14"/>
      <c r="AD89" s="14"/>
    </row>
    <row r="90" spans="2:30" s="8" customFormat="1">
      <c r="B90" s="9"/>
      <c r="C90" s="8">
        <f t="shared" si="44"/>
        <v>2034</v>
      </c>
      <c r="D90" s="8">
        <f t="shared" si="45"/>
        <v>1</v>
      </c>
      <c r="E90" s="8">
        <v>237</v>
      </c>
      <c r="F90" s="11">
        <v>28070055.437119901</v>
      </c>
      <c r="G90" s="11">
        <v>26857579.007105298</v>
      </c>
      <c r="H90" s="11">
        <f t="shared" si="34"/>
        <v>23735065.854651581</v>
      </c>
      <c r="I90" s="11">
        <f t="shared" si="35"/>
        <v>22652639.112111028</v>
      </c>
      <c r="J90" s="10">
        <v>4334989.5824683197</v>
      </c>
      <c r="K90" s="10">
        <v>4204939.8949942701</v>
      </c>
      <c r="L90" s="11">
        <f t="shared" si="36"/>
        <v>1082426.7425405532</v>
      </c>
      <c r="M90" s="11">
        <f t="shared" si="37"/>
        <v>130049.68747404963</v>
      </c>
      <c r="N90" s="11">
        <v>2673813.2359714098</v>
      </c>
      <c r="O90" s="9"/>
      <c r="P90" s="9"/>
      <c r="Q90" s="11">
        <f t="shared" si="38"/>
        <v>124628136.78576592</v>
      </c>
      <c r="R90" s="11"/>
      <c r="S90" s="11"/>
      <c r="T90" s="9"/>
      <c r="U90" s="9"/>
      <c r="V90" s="11">
        <f t="shared" si="43"/>
        <v>23134338.644413818</v>
      </c>
      <c r="W90" s="11">
        <f t="shared" si="39"/>
        <v>715495.00962104613</v>
      </c>
      <c r="X90" s="11">
        <f t="shared" si="40"/>
        <v>19829622.162166327</v>
      </c>
      <c r="Y90" s="11">
        <f t="shared" si="41"/>
        <v>13874429.592229007</v>
      </c>
      <c r="Z90" s="11">
        <f t="shared" si="42"/>
        <v>5955192.5699373186</v>
      </c>
      <c r="AA90" s="11"/>
      <c r="AB90" s="11"/>
      <c r="AC90" s="11"/>
      <c r="AD90" s="11"/>
    </row>
    <row r="91" spans="2:30" s="12" customFormat="1">
      <c r="C91" s="12">
        <f t="shared" si="44"/>
        <v>2034</v>
      </c>
      <c r="D91" s="12">
        <f t="shared" si="45"/>
        <v>2</v>
      </c>
      <c r="E91" s="12">
        <v>238</v>
      </c>
      <c r="F91" s="14">
        <v>28253449.077729098</v>
      </c>
      <c r="G91" s="14">
        <v>27031766.3154766</v>
      </c>
      <c r="H91" s="14">
        <f t="shared" si="34"/>
        <v>23852500.900264528</v>
      </c>
      <c r="I91" s="14">
        <f t="shared" si="35"/>
        <v>22762846.58333597</v>
      </c>
      <c r="J91" s="13">
        <v>4400948.1774645699</v>
      </c>
      <c r="K91" s="13">
        <v>4268919.7321406296</v>
      </c>
      <c r="L91" s="14">
        <f t="shared" si="36"/>
        <v>1089654.3169285581</v>
      </c>
      <c r="M91" s="14">
        <f t="shared" si="37"/>
        <v>132028.44532394037</v>
      </c>
      <c r="N91" s="14">
        <v>2168825.6573851998</v>
      </c>
      <c r="Q91" s="14">
        <f t="shared" si="38"/>
        <v>125234465.77598463</v>
      </c>
      <c r="R91" s="14"/>
      <c r="S91" s="14"/>
      <c r="V91" s="14">
        <f t="shared" si="43"/>
        <v>23486336.831289291</v>
      </c>
      <c r="W91" s="14">
        <f t="shared" si="39"/>
        <v>726381.55148319248</v>
      </c>
      <c r="X91" s="14">
        <f t="shared" si="40"/>
        <v>17249003.198076133</v>
      </c>
      <c r="Y91" s="14">
        <f t="shared" si="41"/>
        <v>11254046.646335213</v>
      </c>
      <c r="Z91" s="14">
        <f t="shared" si="42"/>
        <v>5994956.5517409211</v>
      </c>
      <c r="AA91" s="14"/>
      <c r="AB91" s="14"/>
      <c r="AC91" s="14"/>
      <c r="AD91" s="14"/>
    </row>
    <row r="92" spans="2:30" s="12" customFormat="1">
      <c r="C92" s="12">
        <f t="shared" si="44"/>
        <v>2034</v>
      </c>
      <c r="D92" s="12">
        <f t="shared" si="45"/>
        <v>3</v>
      </c>
      <c r="E92" s="12">
        <v>239</v>
      </c>
      <c r="F92" s="14">
        <v>28337268.6949348</v>
      </c>
      <c r="G92" s="14">
        <v>27111825.606964901</v>
      </c>
      <c r="H92" s="14">
        <f t="shared" si="34"/>
        <v>23857760.471141241</v>
      </c>
      <c r="I92" s="14">
        <f t="shared" si="35"/>
        <v>22766702.629885152</v>
      </c>
      <c r="J92" s="13">
        <v>4479508.2237935597</v>
      </c>
      <c r="K92" s="13">
        <v>4345122.97707975</v>
      </c>
      <c r="L92" s="14">
        <f t="shared" si="36"/>
        <v>1091057.8412560895</v>
      </c>
      <c r="M92" s="14">
        <f t="shared" si="37"/>
        <v>134385.24671380967</v>
      </c>
      <c r="N92" s="14">
        <v>2184146.28274879</v>
      </c>
      <c r="Q92" s="14">
        <f t="shared" si="38"/>
        <v>125255680.60638057</v>
      </c>
      <c r="R92" s="14"/>
      <c r="S92" s="14"/>
      <c r="V92" s="14">
        <f t="shared" si="43"/>
        <v>23905584.601352181</v>
      </c>
      <c r="W92" s="14">
        <f t="shared" si="39"/>
        <v>739347.97736142389</v>
      </c>
      <c r="X92" s="14">
        <f t="shared" si="40"/>
        <v>17336223.772662446</v>
      </c>
      <c r="Y92" s="14">
        <f t="shared" si="41"/>
        <v>11333545.444178071</v>
      </c>
      <c r="Z92" s="14">
        <f t="shared" si="42"/>
        <v>6002678.328484375</v>
      </c>
      <c r="AA92" s="14"/>
      <c r="AB92" s="14"/>
      <c r="AC92" s="14"/>
      <c r="AD92" s="14"/>
    </row>
    <row r="93" spans="2:30" s="12" customFormat="1">
      <c r="C93" s="12">
        <f t="shared" si="44"/>
        <v>2034</v>
      </c>
      <c r="D93" s="12">
        <f t="shared" si="45"/>
        <v>4</v>
      </c>
      <c r="E93" s="12">
        <v>240</v>
      </c>
      <c r="F93" s="14">
        <v>28438762.082977898</v>
      </c>
      <c r="G93" s="14">
        <v>27207571.6331737</v>
      </c>
      <c r="H93" s="14">
        <f t="shared" si="34"/>
        <v>23913426.911080867</v>
      </c>
      <c r="I93" s="14">
        <f t="shared" si="35"/>
        <v>22817996.516433582</v>
      </c>
      <c r="J93" s="13">
        <v>4525335.1718970304</v>
      </c>
      <c r="K93" s="13">
        <v>4389575.1167401196</v>
      </c>
      <c r="L93" s="14">
        <f t="shared" si="36"/>
        <v>1095430.3946472853</v>
      </c>
      <c r="M93" s="14">
        <f t="shared" si="37"/>
        <v>135760.05515691079</v>
      </c>
      <c r="N93" s="14">
        <v>2050932.8350084</v>
      </c>
      <c r="Q93" s="14">
        <f t="shared" si="38"/>
        <v>125537884.43602678</v>
      </c>
      <c r="R93" s="14"/>
      <c r="S93" s="14"/>
      <c r="V93" s="14">
        <f t="shared" si="43"/>
        <v>24150147.158261966</v>
      </c>
      <c r="W93" s="14">
        <f t="shared" si="39"/>
        <v>746911.76778129721</v>
      </c>
      <c r="X93" s="14">
        <f t="shared" si="40"/>
        <v>16669035.057714012</v>
      </c>
      <c r="Y93" s="14">
        <f t="shared" si="41"/>
        <v>10642300.230583098</v>
      </c>
      <c r="Z93" s="14">
        <f t="shared" si="42"/>
        <v>6026734.8271309128</v>
      </c>
      <c r="AA93" s="14"/>
      <c r="AB93" s="14"/>
      <c r="AC93" s="14"/>
      <c r="AD93" s="14"/>
    </row>
    <row r="94" spans="2:30" s="8" customFormat="1">
      <c r="B94" s="9"/>
      <c r="C94" s="8">
        <f t="shared" si="44"/>
        <v>2035</v>
      </c>
      <c r="D94" s="8">
        <f t="shared" si="45"/>
        <v>1</v>
      </c>
      <c r="E94" s="8">
        <v>241</v>
      </c>
      <c r="F94" s="11">
        <v>28582675.3775139</v>
      </c>
      <c r="G94" s="11">
        <v>27344371.959034</v>
      </c>
      <c r="H94" s="11">
        <f t="shared" si="34"/>
        <v>23968501.725210242</v>
      </c>
      <c r="I94" s="11">
        <f t="shared" si="35"/>
        <v>22868623.516299449</v>
      </c>
      <c r="J94" s="10">
        <v>4614173.6523036603</v>
      </c>
      <c r="K94" s="10">
        <v>4475748.4427345498</v>
      </c>
      <c r="L94" s="11">
        <f t="shared" si="36"/>
        <v>1099878.2089107931</v>
      </c>
      <c r="M94" s="11">
        <f t="shared" si="37"/>
        <v>138425.20956911054</v>
      </c>
      <c r="N94" s="11">
        <v>2590162.7166661201</v>
      </c>
      <c r="O94" s="9"/>
      <c r="P94" s="9"/>
      <c r="Q94" s="11">
        <f t="shared" si="38"/>
        <v>125816419.25190891</v>
      </c>
      <c r="R94" s="11"/>
      <c r="S94" s="11"/>
      <c r="T94" s="9"/>
      <c r="U94" s="9"/>
      <c r="V94" s="11">
        <f t="shared" si="43"/>
        <v>24624247.372641686</v>
      </c>
      <c r="W94" s="11">
        <f t="shared" si="39"/>
        <v>761574.66100954078</v>
      </c>
      <c r="X94" s="11">
        <f t="shared" si="40"/>
        <v>19491572.038787384</v>
      </c>
      <c r="Y94" s="11">
        <f t="shared" si="41"/>
        <v>13440366.64989602</v>
      </c>
      <c r="Z94" s="11">
        <f t="shared" si="42"/>
        <v>6051205.3888913644</v>
      </c>
      <c r="AA94" s="11"/>
      <c r="AB94" s="11"/>
      <c r="AC94" s="11"/>
      <c r="AD94" s="11"/>
    </row>
    <row r="95" spans="2:30" s="12" customFormat="1">
      <c r="C95" s="12">
        <f t="shared" si="44"/>
        <v>2035</v>
      </c>
      <c r="D95" s="12">
        <f t="shared" si="45"/>
        <v>2</v>
      </c>
      <c r="E95" s="12">
        <v>242</v>
      </c>
      <c r="F95" s="14">
        <v>28697332.677464999</v>
      </c>
      <c r="G95" s="14">
        <v>27453455.8153033</v>
      </c>
      <c r="H95" s="14">
        <f t="shared" si="34"/>
        <v>23987195.54715636</v>
      </c>
      <c r="I95" s="14">
        <f t="shared" si="35"/>
        <v>22884622.798903909</v>
      </c>
      <c r="J95" s="13">
        <v>4710137.1303086402</v>
      </c>
      <c r="K95" s="13">
        <v>4568833.0163993901</v>
      </c>
      <c r="L95" s="14">
        <f t="shared" si="36"/>
        <v>1102572.7482524514</v>
      </c>
      <c r="M95" s="14">
        <f t="shared" si="37"/>
        <v>141304.11390925013</v>
      </c>
      <c r="N95" s="14">
        <v>2056955.2705878899</v>
      </c>
      <c r="Q95" s="14">
        <f t="shared" si="38"/>
        <v>125904442.58424711</v>
      </c>
      <c r="R95" s="14"/>
      <c r="S95" s="14"/>
      <c r="V95" s="14">
        <f t="shared" si="43"/>
        <v>25136371.232556272</v>
      </c>
      <c r="W95" s="14">
        <f t="shared" si="39"/>
        <v>777413.54327488469</v>
      </c>
      <c r="X95" s="14">
        <f t="shared" si="40"/>
        <v>16739580.62676606</v>
      </c>
      <c r="Y95" s="14">
        <f t="shared" si="41"/>
        <v>10673550.677434526</v>
      </c>
      <c r="Z95" s="14">
        <f t="shared" si="42"/>
        <v>6066029.9493315332</v>
      </c>
      <c r="AA95" s="14"/>
      <c r="AB95" s="14"/>
      <c r="AC95" s="14"/>
      <c r="AD95" s="14"/>
    </row>
    <row r="96" spans="2:30" s="12" customFormat="1">
      <c r="C96" s="12">
        <f t="shared" si="44"/>
        <v>2035</v>
      </c>
      <c r="D96" s="12">
        <f t="shared" si="45"/>
        <v>3</v>
      </c>
      <c r="E96" s="12">
        <v>243</v>
      </c>
      <c r="F96" s="14">
        <v>28799893.972057201</v>
      </c>
      <c r="G96" s="14">
        <v>27550912.659858</v>
      </c>
      <c r="H96" s="14">
        <f t="shared" si="34"/>
        <v>24013600.685156051</v>
      </c>
      <c r="I96" s="14">
        <f t="shared" si="35"/>
        <v>22908208.171563879</v>
      </c>
      <c r="J96" s="13">
        <v>4786293.2869011499</v>
      </c>
      <c r="K96" s="13">
        <v>4642704.4882941199</v>
      </c>
      <c r="L96" s="14">
        <f t="shared" si="36"/>
        <v>1105392.5135921724</v>
      </c>
      <c r="M96" s="14">
        <f t="shared" si="37"/>
        <v>143588.79860702995</v>
      </c>
      <c r="N96" s="14">
        <v>2081495.4383675</v>
      </c>
      <c r="Q96" s="14">
        <f t="shared" si="38"/>
        <v>126034202.34581232</v>
      </c>
      <c r="R96" s="14"/>
      <c r="S96" s="14"/>
      <c r="V96" s="14">
        <f t="shared" si="43"/>
        <v>25542790.275313195</v>
      </c>
      <c r="W96" s="14">
        <f t="shared" si="39"/>
        <v>789983.20439110405</v>
      </c>
      <c r="X96" s="14">
        <f t="shared" si="40"/>
        <v>16882433.190967374</v>
      </c>
      <c r="Y96" s="14">
        <f t="shared" si="41"/>
        <v>10800889.724701973</v>
      </c>
      <c r="Z96" s="14">
        <f t="shared" si="42"/>
        <v>6081543.4662653999</v>
      </c>
      <c r="AA96" s="14"/>
      <c r="AB96" s="14"/>
      <c r="AC96" s="14"/>
      <c r="AD96" s="14"/>
    </row>
    <row r="97" spans="1:30" s="12" customFormat="1">
      <c r="C97" s="12">
        <f t="shared" si="44"/>
        <v>2035</v>
      </c>
      <c r="D97" s="12">
        <f t="shared" si="45"/>
        <v>4</v>
      </c>
      <c r="E97" s="12">
        <v>244</v>
      </c>
      <c r="F97" s="14">
        <v>28998132.8433089</v>
      </c>
      <c r="G97" s="14">
        <v>27739499.1141418</v>
      </c>
      <c r="H97" s="14">
        <f t="shared" si="34"/>
        <v>24119579.262087438</v>
      </c>
      <c r="I97" s="14">
        <f t="shared" si="35"/>
        <v>23007302.14035698</v>
      </c>
      <c r="J97" s="13">
        <v>4878553.5812214604</v>
      </c>
      <c r="K97" s="13">
        <v>4732196.9737848202</v>
      </c>
      <c r="L97" s="14">
        <f t="shared" si="36"/>
        <v>1112277.121730458</v>
      </c>
      <c r="M97" s="14">
        <f t="shared" si="37"/>
        <v>146356.60743664019</v>
      </c>
      <c r="N97" s="14">
        <v>1995157.6113104799</v>
      </c>
      <c r="Q97" s="14">
        <f t="shared" si="38"/>
        <v>126579388.12466438</v>
      </c>
      <c r="R97" s="14"/>
      <c r="S97" s="14"/>
      <c r="V97" s="14">
        <f t="shared" si="43"/>
        <v>26035151.525931019</v>
      </c>
      <c r="W97" s="14">
        <f t="shared" si="39"/>
        <v>805210.87193599029</v>
      </c>
      <c r="X97" s="14">
        <f t="shared" si="40"/>
        <v>16472302.878624782</v>
      </c>
      <c r="Y97" s="14">
        <f t="shared" si="41"/>
        <v>10352882.329670332</v>
      </c>
      <c r="Z97" s="14">
        <f t="shared" si="42"/>
        <v>6119420.5489544505</v>
      </c>
      <c r="AA97" s="14"/>
      <c r="AB97" s="14"/>
      <c r="AC97" s="14"/>
      <c r="AD97" s="14"/>
    </row>
    <row r="98" spans="1:30" s="8" customFormat="1">
      <c r="B98" s="9"/>
      <c r="C98" s="8">
        <f t="shared" si="44"/>
        <v>2036</v>
      </c>
      <c r="D98" s="8">
        <f t="shared" si="45"/>
        <v>1</v>
      </c>
      <c r="E98" s="8">
        <v>245</v>
      </c>
      <c r="F98" s="11">
        <v>29071124.412414402</v>
      </c>
      <c r="G98" s="11">
        <v>27809581.634857301</v>
      </c>
      <c r="H98" s="11">
        <f t="shared" si="34"/>
        <v>24097057.623381373</v>
      </c>
      <c r="I98" s="11">
        <f t="shared" si="35"/>
        <v>22984736.849495262</v>
      </c>
      <c r="J98" s="10">
        <v>4974066.7890330302</v>
      </c>
      <c r="K98" s="10">
        <v>4824844.7853620397</v>
      </c>
      <c r="L98" s="11">
        <f t="shared" si="36"/>
        <v>1112320.7738861106</v>
      </c>
      <c r="M98" s="11">
        <f t="shared" si="37"/>
        <v>149222.00367099047</v>
      </c>
      <c r="N98" s="11">
        <v>2504628.5127397198</v>
      </c>
      <c r="O98" s="9"/>
      <c r="P98" s="9"/>
      <c r="Q98" s="11">
        <f t="shared" si="38"/>
        <v>126455240.55218038</v>
      </c>
      <c r="R98" s="11"/>
      <c r="S98" s="11"/>
      <c r="T98" s="9"/>
      <c r="U98" s="9"/>
      <c r="V98" s="11">
        <f t="shared" si="43"/>
        <v>26544872.449705165</v>
      </c>
      <c r="W98" s="11">
        <f t="shared" si="39"/>
        <v>820975.43658881704</v>
      </c>
      <c r="X98" s="11">
        <f t="shared" si="40"/>
        <v>19116189.969344813</v>
      </c>
      <c r="Y98" s="11">
        <f t="shared" si="41"/>
        <v>12996529.25910943</v>
      </c>
      <c r="Z98" s="11">
        <f t="shared" si="42"/>
        <v>6119660.7102353834</v>
      </c>
      <c r="AA98" s="11"/>
      <c r="AB98" s="11"/>
      <c r="AC98" s="11"/>
      <c r="AD98" s="11"/>
    </row>
    <row r="99" spans="1:30" s="12" customFormat="1">
      <c r="C99" s="12">
        <f t="shared" si="44"/>
        <v>2036</v>
      </c>
      <c r="D99" s="12">
        <f t="shared" si="45"/>
        <v>2</v>
      </c>
      <c r="E99" s="12">
        <v>246</v>
      </c>
      <c r="F99" s="14">
        <v>29113188.909038499</v>
      </c>
      <c r="G99" s="14">
        <v>27850240.690559801</v>
      </c>
      <c r="H99" s="14">
        <f t="shared" si="34"/>
        <v>24056622.707437739</v>
      </c>
      <c r="I99" s="14">
        <f t="shared" si="35"/>
        <v>22945371.475007061</v>
      </c>
      <c r="J99" s="13">
        <v>5056566.2016007602</v>
      </c>
      <c r="K99" s="13">
        <v>4904869.2155527398</v>
      </c>
      <c r="L99" s="14">
        <f t="shared" si="36"/>
        <v>1111251.2324306779</v>
      </c>
      <c r="M99" s="14">
        <f t="shared" si="37"/>
        <v>151696.98604802042</v>
      </c>
      <c r="N99" s="14">
        <v>1982987.65607235</v>
      </c>
      <c r="Q99" s="14">
        <f t="shared" si="38"/>
        <v>126238663.8764095</v>
      </c>
      <c r="R99" s="14"/>
      <c r="S99" s="14"/>
      <c r="V99" s="14">
        <f t="shared" si="43"/>
        <v>26985143.253590323</v>
      </c>
      <c r="W99" s="14">
        <f t="shared" si="39"/>
        <v>834592.05938937794</v>
      </c>
      <c r="X99" s="14">
        <f t="shared" si="40"/>
        <v>16403508.782799482</v>
      </c>
      <c r="Y99" s="14">
        <f t="shared" si="41"/>
        <v>10289732.374086143</v>
      </c>
      <c r="Z99" s="14">
        <f t="shared" si="42"/>
        <v>6113776.4087133389</v>
      </c>
      <c r="AA99" s="14"/>
      <c r="AB99" s="14"/>
      <c r="AC99" s="14"/>
      <c r="AD99" s="14"/>
    </row>
    <row r="100" spans="1:30" s="12" customFormat="1">
      <c r="C100" s="12">
        <f t="shared" si="44"/>
        <v>2036</v>
      </c>
      <c r="D100" s="12">
        <f t="shared" si="45"/>
        <v>3</v>
      </c>
      <c r="E100" s="12">
        <v>247</v>
      </c>
      <c r="F100" s="14">
        <v>29354370.6243838</v>
      </c>
      <c r="G100" s="14">
        <v>28080014.881450798</v>
      </c>
      <c r="H100" s="14">
        <f t="shared" ref="H100:H117" si="46">F100-J100</f>
        <v>24177836.884052251</v>
      </c>
      <c r="I100" s="14">
        <f t="shared" ref="I100:I117" si="47">G100-K100</f>
        <v>23058777.153329197</v>
      </c>
      <c r="J100" s="13">
        <v>5176533.7403315501</v>
      </c>
      <c r="K100" s="13">
        <v>5021237.7281216001</v>
      </c>
      <c r="L100" s="14">
        <f t="shared" ref="L100:L117" si="48">H100-I100</f>
        <v>1119059.7307230532</v>
      </c>
      <c r="M100" s="14">
        <f t="shared" ref="M100:M117" si="49">J100-K100</f>
        <v>155296.01220995001</v>
      </c>
      <c r="N100" s="14">
        <v>2022839.62231712</v>
      </c>
      <c r="Q100" s="14">
        <f t="shared" ref="Q100:Q117" si="50">I100*5.5017049523</f>
        <v>126862588.45845334</v>
      </c>
      <c r="R100" s="14"/>
      <c r="S100" s="14"/>
      <c r="V100" s="14">
        <f t="shared" si="43"/>
        <v>27625368.475482207</v>
      </c>
      <c r="W100" s="14">
        <f t="shared" si="39"/>
        <v>854392.83944792324</v>
      </c>
      <c r="X100" s="14">
        <f t="shared" si="40"/>
        <v>16653260.878817059</v>
      </c>
      <c r="Y100" s="14">
        <f t="shared" si="41"/>
        <v>10496524.416378532</v>
      </c>
      <c r="Z100" s="14">
        <f t="shared" si="42"/>
        <v>6156736.4624385266</v>
      </c>
      <c r="AA100" s="14"/>
      <c r="AB100" s="14"/>
      <c r="AC100" s="14"/>
      <c r="AD100" s="14"/>
    </row>
    <row r="101" spans="1:30" s="12" customFormat="1">
      <c r="C101" s="12">
        <f t="shared" si="44"/>
        <v>2036</v>
      </c>
      <c r="D101" s="12">
        <f t="shared" si="45"/>
        <v>4</v>
      </c>
      <c r="E101" s="12">
        <v>248</v>
      </c>
      <c r="F101" s="14">
        <v>29459646.861164201</v>
      </c>
      <c r="G101" s="14">
        <v>28181095.677828901</v>
      </c>
      <c r="H101" s="14">
        <f t="shared" si="46"/>
        <v>24163941.208652221</v>
      </c>
      <c r="I101" s="14">
        <f t="shared" si="47"/>
        <v>23044261.19489228</v>
      </c>
      <c r="J101" s="13">
        <v>5295705.6525119804</v>
      </c>
      <c r="K101" s="13">
        <v>5136834.4829366198</v>
      </c>
      <c r="L101" s="14">
        <f t="shared" si="48"/>
        <v>1119680.0137599409</v>
      </c>
      <c r="M101" s="14">
        <f t="shared" si="49"/>
        <v>158871.1695753606</v>
      </c>
      <c r="N101" s="14">
        <v>2027692.1494592</v>
      </c>
      <c r="Q101" s="14">
        <f t="shared" si="50"/>
        <v>126782725.93803357</v>
      </c>
      <c r="R101" s="14"/>
      <c r="S101" s="14"/>
      <c r="V101" s="14">
        <f t="shared" si="43"/>
        <v>28261347.71391781</v>
      </c>
      <c r="W101" s="14">
        <f t="shared" si="39"/>
        <v>874062.30043045455</v>
      </c>
      <c r="X101" s="14">
        <f t="shared" si="40"/>
        <v>16681853.279481128</v>
      </c>
      <c r="Y101" s="14">
        <f t="shared" si="41"/>
        <v>10521704.202786729</v>
      </c>
      <c r="Z101" s="14">
        <f t="shared" si="42"/>
        <v>6160149.0766943991</v>
      </c>
      <c r="AA101" s="14"/>
      <c r="AB101" s="14"/>
      <c r="AC101" s="14"/>
      <c r="AD101" s="14"/>
    </row>
    <row r="102" spans="1:30" s="8" customFormat="1">
      <c r="B102" s="9"/>
      <c r="C102" s="8">
        <f t="shared" si="44"/>
        <v>2037</v>
      </c>
      <c r="D102" s="8">
        <f t="shared" si="45"/>
        <v>1</v>
      </c>
      <c r="E102" s="8">
        <v>249</v>
      </c>
      <c r="F102" s="11">
        <v>29642793.412348598</v>
      </c>
      <c r="G102" s="11">
        <v>28356511.934734698</v>
      </c>
      <c r="H102" s="11">
        <f t="shared" si="46"/>
        <v>24219328.863644827</v>
      </c>
      <c r="I102" s="11">
        <f t="shared" si="47"/>
        <v>23095751.322492041</v>
      </c>
      <c r="J102" s="10">
        <v>5423464.5487037702</v>
      </c>
      <c r="K102" s="10">
        <v>5260760.6122426596</v>
      </c>
      <c r="L102" s="11">
        <f t="shared" si="48"/>
        <v>1123577.5411527865</v>
      </c>
      <c r="M102" s="11">
        <f t="shared" si="49"/>
        <v>162703.9364611106</v>
      </c>
      <c r="N102" s="11">
        <v>2564332.1249537799</v>
      </c>
      <c r="O102" s="9"/>
      <c r="P102" s="9"/>
      <c r="Q102" s="11">
        <f t="shared" si="50"/>
        <v>127066009.42804374</v>
      </c>
      <c r="R102" s="11"/>
      <c r="S102" s="11"/>
      <c r="T102" s="9"/>
      <c r="U102" s="9"/>
      <c r="V102" s="11">
        <f t="shared" si="43"/>
        <v>28943152.713240221</v>
      </c>
      <c r="W102" s="11">
        <f t="shared" si="39"/>
        <v>895149.05298679671</v>
      </c>
      <c r="X102" s="11">
        <f t="shared" si="40"/>
        <v>19487923.709160563</v>
      </c>
      <c r="Y102" s="11">
        <f t="shared" si="41"/>
        <v>13306331.586707219</v>
      </c>
      <c r="Z102" s="11">
        <f t="shared" si="42"/>
        <v>6181592.1224533422</v>
      </c>
      <c r="AA102" s="11"/>
      <c r="AB102" s="11"/>
      <c r="AC102" s="11"/>
      <c r="AD102" s="11"/>
    </row>
    <row r="103" spans="1:30" s="12" customFormat="1">
      <c r="C103" s="12">
        <f t="shared" si="44"/>
        <v>2037</v>
      </c>
      <c r="D103" s="12">
        <f t="shared" si="45"/>
        <v>2</v>
      </c>
      <c r="E103" s="12">
        <v>250</v>
      </c>
      <c r="F103" s="14">
        <v>29800127.3335861</v>
      </c>
      <c r="G103" s="14">
        <v>28506482.7705472</v>
      </c>
      <c r="H103" s="14">
        <f t="shared" si="46"/>
        <v>24298015.293346692</v>
      </c>
      <c r="I103" s="14">
        <f t="shared" si="47"/>
        <v>23169434.091514982</v>
      </c>
      <c r="J103" s="13">
        <v>5502112.0402394095</v>
      </c>
      <c r="K103" s="13">
        <v>5337048.6790322196</v>
      </c>
      <c r="L103" s="14">
        <f t="shared" si="48"/>
        <v>1128581.2018317096</v>
      </c>
      <c r="M103" s="14">
        <f t="shared" si="49"/>
        <v>165063.36120718997</v>
      </c>
      <c r="N103" s="14">
        <v>2072232.37540736</v>
      </c>
      <c r="Q103" s="14">
        <f t="shared" si="50"/>
        <v>127471390.28327642</v>
      </c>
      <c r="R103" s="14"/>
      <c r="S103" s="14"/>
      <c r="V103" s="14">
        <f t="shared" si="43"/>
        <v>29362867.148097735</v>
      </c>
      <c r="W103" s="14">
        <f t="shared" si="39"/>
        <v>908129.91179688077</v>
      </c>
      <c r="X103" s="14">
        <f t="shared" si="40"/>
        <v>16961944.43415726</v>
      </c>
      <c r="Y103" s="14">
        <f t="shared" si="41"/>
        <v>10752823.646967057</v>
      </c>
      <c r="Z103" s="14">
        <f t="shared" si="42"/>
        <v>6209120.7871902026</v>
      </c>
      <c r="AA103" s="14"/>
      <c r="AB103" s="14"/>
      <c r="AC103" s="14"/>
      <c r="AD103" s="14"/>
    </row>
    <row r="104" spans="1:30" s="12" customFormat="1">
      <c r="C104" s="12">
        <f t="shared" si="44"/>
        <v>2037</v>
      </c>
      <c r="D104" s="12">
        <f t="shared" si="45"/>
        <v>3</v>
      </c>
      <c r="E104" s="12">
        <v>251</v>
      </c>
      <c r="F104" s="14">
        <v>29844297.442554802</v>
      </c>
      <c r="G104" s="14">
        <v>28549226.9721778</v>
      </c>
      <c r="H104" s="14">
        <f t="shared" si="46"/>
        <v>24247504.584513631</v>
      </c>
      <c r="I104" s="14">
        <f t="shared" si="47"/>
        <v>23120337.899877861</v>
      </c>
      <c r="J104" s="13">
        <v>5596792.8580411701</v>
      </c>
      <c r="K104" s="13">
        <v>5428889.0722999396</v>
      </c>
      <c r="L104" s="14">
        <f t="shared" si="48"/>
        <v>1127166.6846357696</v>
      </c>
      <c r="M104" s="14">
        <f t="shared" si="49"/>
        <v>167903.78574123047</v>
      </c>
      <c r="N104" s="14">
        <v>2024971.7577097099</v>
      </c>
      <c r="Q104" s="14">
        <f t="shared" si="50"/>
        <v>127201277.5226074</v>
      </c>
      <c r="R104" s="14"/>
      <c r="S104" s="14"/>
      <c r="V104" s="14">
        <f t="shared" si="43"/>
        <v>29868145.894559931</v>
      </c>
      <c r="W104" s="14">
        <f t="shared" si="39"/>
        <v>923757.08952244581</v>
      </c>
      <c r="X104" s="14">
        <f t="shared" si="40"/>
        <v>16708926.607994612</v>
      </c>
      <c r="Y104" s="14">
        <f t="shared" si="41"/>
        <v>10507588.077066427</v>
      </c>
      <c r="Z104" s="14">
        <f t="shared" si="42"/>
        <v>6201338.5309281861</v>
      </c>
      <c r="AA104" s="14"/>
      <c r="AB104" s="14"/>
      <c r="AC104" s="14"/>
      <c r="AD104" s="14"/>
    </row>
    <row r="105" spans="1:30" s="12" customFormat="1">
      <c r="C105" s="12">
        <f t="shared" si="44"/>
        <v>2037</v>
      </c>
      <c r="D105" s="12">
        <f t="shared" si="45"/>
        <v>4</v>
      </c>
      <c r="E105" s="12">
        <v>252</v>
      </c>
      <c r="F105" s="14">
        <v>30065404.154700201</v>
      </c>
      <c r="G105" s="14">
        <v>28759995.601</v>
      </c>
      <c r="H105" s="14">
        <f t="shared" si="46"/>
        <v>24371055.707876042</v>
      </c>
      <c r="I105" s="14">
        <f t="shared" si="47"/>
        <v>23236477.607580569</v>
      </c>
      <c r="J105" s="13">
        <v>5694348.4468241604</v>
      </c>
      <c r="K105" s="13">
        <v>5523517.9934194302</v>
      </c>
      <c r="L105" s="14">
        <f t="shared" si="48"/>
        <v>1134578.1002954729</v>
      </c>
      <c r="M105" s="14">
        <f t="shared" si="49"/>
        <v>170830.45340473019</v>
      </c>
      <c r="N105" s="14">
        <v>1992614.45207763</v>
      </c>
      <c r="Q105" s="14">
        <f t="shared" si="50"/>
        <v>127840243.92763408</v>
      </c>
      <c r="R105" s="14"/>
      <c r="S105" s="14"/>
      <c r="V105" s="14">
        <f t="shared" si="43"/>
        <v>30388766.298513837</v>
      </c>
      <c r="W105" s="14">
        <f t="shared" si="39"/>
        <v>939858.75150045846</v>
      </c>
      <c r="X105" s="14">
        <f t="shared" si="40"/>
        <v>16581799.817488132</v>
      </c>
      <c r="Y105" s="14">
        <f t="shared" si="41"/>
        <v>10339685.864321403</v>
      </c>
      <c r="Z105" s="14">
        <f t="shared" si="42"/>
        <v>6242113.9531667288</v>
      </c>
      <c r="AA105" s="14"/>
      <c r="AB105" s="14"/>
      <c r="AC105" s="14"/>
      <c r="AD105" s="14"/>
    </row>
    <row r="106" spans="1:30" s="8" customFormat="1">
      <c r="B106" s="9"/>
      <c r="C106" s="8">
        <f t="shared" si="44"/>
        <v>2038</v>
      </c>
      <c r="D106" s="8">
        <f t="shared" si="45"/>
        <v>1</v>
      </c>
      <c r="E106" s="8">
        <v>253</v>
      </c>
      <c r="F106" s="11">
        <v>30135636.9197466</v>
      </c>
      <c r="G106" s="11">
        <v>28828467.616147701</v>
      </c>
      <c r="H106" s="11">
        <f t="shared" si="46"/>
        <v>24325475.805199392</v>
      </c>
      <c r="I106" s="11">
        <f t="shared" si="47"/>
        <v>23192611.335036911</v>
      </c>
      <c r="J106" s="10">
        <v>5810161.1145472098</v>
      </c>
      <c r="K106" s="10">
        <v>5635856.2811107896</v>
      </c>
      <c r="L106" s="11">
        <f t="shared" si="48"/>
        <v>1132864.4701624811</v>
      </c>
      <c r="M106" s="11">
        <f t="shared" si="49"/>
        <v>174304.83343642019</v>
      </c>
      <c r="N106" s="11">
        <v>2500481.0026514502</v>
      </c>
      <c r="O106" s="9"/>
      <c r="P106" s="9"/>
      <c r="Q106" s="11">
        <f t="shared" si="50"/>
        <v>127598904.63874169</v>
      </c>
      <c r="R106" s="11"/>
      <c r="S106" s="11"/>
      <c r="T106" s="9"/>
      <c r="U106" s="9"/>
      <c r="V106" s="11">
        <f t="shared" si="43"/>
        <v>31006818.412238292</v>
      </c>
      <c r="W106" s="11">
        <f t="shared" si="39"/>
        <v>958973.76532697957</v>
      </c>
      <c r="X106" s="11">
        <f t="shared" si="40"/>
        <v>19207693.875322603</v>
      </c>
      <c r="Y106" s="11">
        <f t="shared" si="41"/>
        <v>12975007.809544966</v>
      </c>
      <c r="Z106" s="11">
        <f t="shared" si="42"/>
        <v>6232686.065777638</v>
      </c>
      <c r="AA106" s="11"/>
      <c r="AB106" s="11"/>
      <c r="AC106" s="11"/>
      <c r="AD106" s="11"/>
    </row>
    <row r="107" spans="1:30" s="12" customFormat="1">
      <c r="C107" s="12">
        <f t="shared" si="44"/>
        <v>2038</v>
      </c>
      <c r="D107" s="12">
        <f t="shared" si="45"/>
        <v>2</v>
      </c>
      <c r="E107" s="12">
        <v>254</v>
      </c>
      <c r="F107" s="14">
        <v>30196843.402224101</v>
      </c>
      <c r="G107" s="14">
        <v>28886918.687397301</v>
      </c>
      <c r="H107" s="14">
        <f t="shared" si="46"/>
        <v>24345502.87806201</v>
      </c>
      <c r="I107" s="14">
        <f t="shared" si="47"/>
        <v>23211118.378960073</v>
      </c>
      <c r="J107" s="13">
        <v>5851340.5241620904</v>
      </c>
      <c r="K107" s="13">
        <v>5675800.3084372301</v>
      </c>
      <c r="L107" s="14">
        <f t="shared" si="48"/>
        <v>1134384.4991019368</v>
      </c>
      <c r="M107" s="14">
        <f t="shared" si="49"/>
        <v>175540.21572486032</v>
      </c>
      <c r="N107" s="14">
        <v>2043392.31033654</v>
      </c>
      <c r="Q107" s="14">
        <f t="shared" si="50"/>
        <v>127700724.93394618</v>
      </c>
      <c r="R107" s="14"/>
      <c r="S107" s="14"/>
      <c r="V107" s="14">
        <f t="shared" si="43"/>
        <v>31226578.665194977</v>
      </c>
      <c r="W107" s="14">
        <f t="shared" si="39"/>
        <v>965770.4741812743</v>
      </c>
      <c r="X107" s="14">
        <f t="shared" si="40"/>
        <v>16844221.228736151</v>
      </c>
      <c r="Y107" s="14">
        <f t="shared" si="41"/>
        <v>10603172.41221467</v>
      </c>
      <c r="Z107" s="14">
        <f t="shared" si="42"/>
        <v>6241048.8165214807</v>
      </c>
      <c r="AA107" s="14"/>
      <c r="AB107" s="14"/>
      <c r="AC107" s="14"/>
      <c r="AD107" s="14"/>
    </row>
    <row r="108" spans="1:30" s="12" customFormat="1">
      <c r="C108" s="12">
        <f t="shared" si="44"/>
        <v>2038</v>
      </c>
      <c r="D108" s="12">
        <f t="shared" si="45"/>
        <v>3</v>
      </c>
      <c r="E108" s="12">
        <v>255</v>
      </c>
      <c r="F108" s="14">
        <v>30276172.3003456</v>
      </c>
      <c r="G108" s="14">
        <v>28963430.120900899</v>
      </c>
      <c r="H108" s="14">
        <f t="shared" si="46"/>
        <v>24338588.211152531</v>
      </c>
      <c r="I108" s="14">
        <f t="shared" si="47"/>
        <v>23203973.554383628</v>
      </c>
      <c r="J108" s="13">
        <v>5937584.0891930703</v>
      </c>
      <c r="K108" s="13">
        <v>5759456.5665172702</v>
      </c>
      <c r="L108" s="14">
        <f t="shared" si="48"/>
        <v>1134614.6567689031</v>
      </c>
      <c r="M108" s="14">
        <f t="shared" si="49"/>
        <v>178127.52267580014</v>
      </c>
      <c r="N108" s="14">
        <v>2014570.6894696399</v>
      </c>
      <c r="Q108" s="14">
        <f t="shared" si="50"/>
        <v>127661416.21719064</v>
      </c>
      <c r="R108" s="14"/>
      <c r="S108" s="14"/>
      <c r="V108" s="14">
        <f t="shared" si="43"/>
        <v>31686830.714564819</v>
      </c>
      <c r="W108" s="14">
        <f t="shared" si="39"/>
        <v>980005.0736463801</v>
      </c>
      <c r="X108" s="14">
        <f t="shared" si="40"/>
        <v>16695931.960621744</v>
      </c>
      <c r="Y108" s="14">
        <f t="shared" si="41"/>
        <v>10453616.884524105</v>
      </c>
      <c r="Z108" s="14">
        <f t="shared" si="42"/>
        <v>6242315.0760976393</v>
      </c>
      <c r="AA108" s="14"/>
      <c r="AB108" s="14"/>
      <c r="AC108" s="14"/>
      <c r="AD108" s="14"/>
    </row>
    <row r="109" spans="1:30" s="12" customFormat="1">
      <c r="C109" s="12">
        <f t="shared" si="44"/>
        <v>2038</v>
      </c>
      <c r="D109" s="12">
        <f t="shared" si="45"/>
        <v>4</v>
      </c>
      <c r="E109" s="12">
        <v>256</v>
      </c>
      <c r="F109" s="14">
        <v>30402394.925803602</v>
      </c>
      <c r="G109" s="14">
        <v>29084644.238601401</v>
      </c>
      <c r="H109" s="14">
        <f t="shared" si="46"/>
        <v>24372878.317373972</v>
      </c>
      <c r="I109" s="14">
        <f t="shared" si="47"/>
        <v>23236013.128424659</v>
      </c>
      <c r="J109" s="13">
        <v>6029516.6084296303</v>
      </c>
      <c r="K109" s="13">
        <v>5848631.1101767402</v>
      </c>
      <c r="L109" s="14">
        <f t="shared" si="48"/>
        <v>1136865.188949313</v>
      </c>
      <c r="M109" s="14">
        <f t="shared" si="49"/>
        <v>180885.49825289007</v>
      </c>
      <c r="N109" s="14">
        <v>2008273.8705450201</v>
      </c>
      <c r="Q109" s="14">
        <f t="shared" si="50"/>
        <v>127837688.50036176</v>
      </c>
      <c r="R109" s="14"/>
      <c r="S109" s="14"/>
      <c r="V109" s="14">
        <f t="shared" si="43"/>
        <v>32177442.74303522</v>
      </c>
      <c r="W109" s="14">
        <f t="shared" si="39"/>
        <v>995178.64153717831</v>
      </c>
      <c r="X109" s="14">
        <f t="shared" si="40"/>
        <v>16675639.501330346</v>
      </c>
      <c r="Y109" s="14">
        <f t="shared" si="41"/>
        <v>10420942.661190435</v>
      </c>
      <c r="Z109" s="14">
        <f t="shared" si="42"/>
        <v>6254696.8401399106</v>
      </c>
      <c r="AA109" s="14"/>
      <c r="AB109" s="14"/>
      <c r="AC109" s="14"/>
      <c r="AD109" s="14"/>
    </row>
    <row r="110" spans="1:30" s="8" customFormat="1">
      <c r="B110" s="9"/>
      <c r="C110" s="8">
        <f t="shared" si="44"/>
        <v>2039</v>
      </c>
      <c r="D110" s="8">
        <f t="shared" si="45"/>
        <v>1</v>
      </c>
      <c r="E110" s="8">
        <v>257</v>
      </c>
      <c r="F110" s="11">
        <v>30427534.3226244</v>
      </c>
      <c r="G110" s="11">
        <v>29109290.0637336</v>
      </c>
      <c r="H110" s="11">
        <f t="shared" si="46"/>
        <v>24295358.864731189</v>
      </c>
      <c r="I110" s="11">
        <f t="shared" si="47"/>
        <v>23161079.869577192</v>
      </c>
      <c r="J110" s="10">
        <v>6132175.4578932105</v>
      </c>
      <c r="K110" s="10">
        <v>5948210.1941564102</v>
      </c>
      <c r="L110" s="11">
        <f t="shared" si="48"/>
        <v>1134278.9951539971</v>
      </c>
      <c r="M110" s="11">
        <f t="shared" si="49"/>
        <v>183965.26373680029</v>
      </c>
      <c r="N110" s="11">
        <v>2542379.1685341699</v>
      </c>
      <c r="O110" s="9"/>
      <c r="P110" s="9"/>
      <c r="Q110" s="11">
        <f t="shared" si="50"/>
        <v>127425427.81906867</v>
      </c>
      <c r="R110" s="11"/>
      <c r="S110" s="11"/>
      <c r="T110" s="9"/>
      <c r="U110" s="9"/>
      <c r="V110" s="11">
        <f t="shared" si="43"/>
        <v>32725297.482511666</v>
      </c>
      <c r="W110" s="11">
        <f t="shared" ref="W110:W117" si="51">M110*5.5017049523</f>
        <v>1012122.6025519298</v>
      </c>
      <c r="X110" s="11">
        <f t="shared" ref="X110:X117" si="52">N110*5.1890047538+L110*5.5017049523</f>
        <v>19432885.956414513</v>
      </c>
      <c r="Y110" s="11">
        <f t="shared" ref="Y110:Y117" si="53">N110*5.1890047538</f>
        <v>13192417.591485899</v>
      </c>
      <c r="Z110" s="11">
        <f t="shared" ref="Z110:Z117" si="54">L110*5.5017049523</f>
        <v>6240468.3649286134</v>
      </c>
      <c r="AA110" s="11"/>
      <c r="AB110" s="11"/>
      <c r="AC110" s="11"/>
      <c r="AD110" s="11"/>
    </row>
    <row r="111" spans="1:30" s="12" customFormat="1">
      <c r="C111" s="12">
        <f t="shared" si="44"/>
        <v>2039</v>
      </c>
      <c r="D111" s="12">
        <f t="shared" si="45"/>
        <v>2</v>
      </c>
      <c r="E111" s="12">
        <v>258</v>
      </c>
      <c r="F111" s="14">
        <v>30632352.232644901</v>
      </c>
      <c r="G111" s="14">
        <v>29304485.870402701</v>
      </c>
      <c r="H111" s="14">
        <f t="shared" si="46"/>
        <v>24380631.07891693</v>
      </c>
      <c r="I111" s="14">
        <f t="shared" si="47"/>
        <v>23240316.351286571</v>
      </c>
      <c r="J111" s="13">
        <v>6251721.1537279701</v>
      </c>
      <c r="K111" s="13">
        <v>6064169.5191161297</v>
      </c>
      <c r="L111" s="14">
        <f t="shared" si="48"/>
        <v>1140314.7276303582</v>
      </c>
      <c r="M111" s="14">
        <f t="shared" si="49"/>
        <v>187551.63461184036</v>
      </c>
      <c r="N111" s="14">
        <v>2015348.00054941</v>
      </c>
      <c r="Q111" s="14">
        <f t="shared" si="50"/>
        <v>127861363.56289199</v>
      </c>
      <c r="R111" s="14"/>
      <c r="S111" s="14"/>
      <c r="V111" s="14">
        <f t="shared" ref="V111:V117" si="55">K111*5.5017049523</f>
        <v>33363271.47490792</v>
      </c>
      <c r="W111" s="14">
        <f t="shared" si="51"/>
        <v>1031853.7569559222</v>
      </c>
      <c r="X111" s="14">
        <f t="shared" si="52"/>
        <v>16731325.539596781</v>
      </c>
      <c r="Y111" s="14">
        <f t="shared" si="53"/>
        <v>10457650.355412213</v>
      </c>
      <c r="Z111" s="14">
        <f t="shared" si="54"/>
        <v>6273675.1841845671</v>
      </c>
      <c r="AA111" s="14"/>
      <c r="AB111" s="14"/>
      <c r="AC111" s="14"/>
      <c r="AD111" s="14"/>
    </row>
    <row r="112" spans="1:30">
      <c r="A112" s="12"/>
      <c r="B112" s="12"/>
      <c r="C112" s="12">
        <f t="shared" si="44"/>
        <v>2039</v>
      </c>
      <c r="D112" s="12">
        <f t="shared" si="45"/>
        <v>3</v>
      </c>
      <c r="E112" s="12">
        <v>259</v>
      </c>
      <c r="F112" s="14">
        <v>30728389.515374798</v>
      </c>
      <c r="G112" s="14">
        <v>29395325.941031098</v>
      </c>
      <c r="H112" s="14">
        <f t="shared" si="46"/>
        <v>24414359.51871077</v>
      </c>
      <c r="I112" s="14">
        <f t="shared" si="47"/>
        <v>23270716.844266988</v>
      </c>
      <c r="J112" s="13">
        <v>6314029.9966640295</v>
      </c>
      <c r="K112" s="13">
        <v>6124609.09676411</v>
      </c>
      <c r="L112" s="14">
        <f t="shared" si="48"/>
        <v>1143642.6744437814</v>
      </c>
      <c r="M112" s="14">
        <f t="shared" si="49"/>
        <v>189420.89989991952</v>
      </c>
      <c r="N112" s="14">
        <v>2052985.1922535</v>
      </c>
      <c r="Q112" s="14">
        <f t="shared" si="50"/>
        <v>128028618.10567471</v>
      </c>
      <c r="R112" s="14"/>
      <c r="S112" s="14"/>
      <c r="V112" s="14">
        <f t="shared" si="55"/>
        <v>33695792.198568732</v>
      </c>
      <c r="W112" s="14">
        <f t="shared" si="51"/>
        <v>1042137.9030485097</v>
      </c>
      <c r="X112" s="14">
        <f t="shared" si="52"/>
        <v>16944934.487733386</v>
      </c>
      <c r="Y112" s="14">
        <f t="shared" si="53"/>
        <v>10652949.922084419</v>
      </c>
      <c r="Z112" s="14">
        <f t="shared" si="54"/>
        <v>6291984.5656489683</v>
      </c>
      <c r="AA112" s="14"/>
      <c r="AB112" s="14"/>
      <c r="AC112" s="14"/>
      <c r="AD112" s="14"/>
    </row>
    <row r="113" spans="1:30">
      <c r="A113" s="12"/>
      <c r="B113" s="12"/>
      <c r="C113" s="12">
        <f t="shared" si="44"/>
        <v>2039</v>
      </c>
      <c r="D113" s="12">
        <f t="shared" si="45"/>
        <v>4</v>
      </c>
      <c r="E113" s="12">
        <v>260</v>
      </c>
      <c r="F113" s="14">
        <v>30835187.589318499</v>
      </c>
      <c r="G113" s="14">
        <v>29496978.997325901</v>
      </c>
      <c r="H113" s="14">
        <f t="shared" si="46"/>
        <v>24425486.630111337</v>
      </c>
      <c r="I113" s="14">
        <f t="shared" si="47"/>
        <v>23279569.066894952</v>
      </c>
      <c r="J113" s="13">
        <v>6409700.9592071604</v>
      </c>
      <c r="K113" s="13">
        <v>6217409.9304309497</v>
      </c>
      <c r="L113" s="14">
        <f t="shared" si="48"/>
        <v>1145917.5632163845</v>
      </c>
      <c r="M113" s="14">
        <f t="shared" si="49"/>
        <v>192291.02877621073</v>
      </c>
      <c r="N113" s="14">
        <v>2082933.6964622999</v>
      </c>
      <c r="Q113" s="14">
        <f t="shared" si="50"/>
        <v>128077320.42274584</v>
      </c>
      <c r="R113" s="14"/>
      <c r="S113" s="14"/>
      <c r="V113" s="14">
        <f t="shared" si="55"/>
        <v>34206355.004731156</v>
      </c>
      <c r="W113" s="14">
        <f t="shared" si="51"/>
        <v>1057928.5053009405</v>
      </c>
      <c r="X113" s="14">
        <f t="shared" si="52"/>
        <v>17112853.185268212</v>
      </c>
      <c r="Y113" s="14">
        <f t="shared" si="53"/>
        <v>10808352.852793081</v>
      </c>
      <c r="Z113" s="14">
        <f t="shared" si="54"/>
        <v>6304500.3324751304</v>
      </c>
      <c r="AA113" s="14"/>
      <c r="AB113" s="14"/>
      <c r="AC113" s="14"/>
      <c r="AD113" s="14"/>
    </row>
    <row r="114" spans="1:30" s="8" customFormat="1">
      <c r="B114" s="9"/>
      <c r="C114" s="8">
        <f t="shared" ref="C114:C117" si="56">C110+1</f>
        <v>2040</v>
      </c>
      <c r="D114" s="8">
        <f t="shared" ref="D114:D117" si="57">D110</f>
        <v>1</v>
      </c>
      <c r="E114" s="8">
        <v>261</v>
      </c>
      <c r="F114" s="11">
        <v>30921970.469266701</v>
      </c>
      <c r="G114" s="11">
        <v>29579265.834490899</v>
      </c>
      <c r="H114" s="11">
        <f t="shared" si="46"/>
        <v>24449199.829694442</v>
      </c>
      <c r="I114" s="11">
        <f t="shared" si="47"/>
        <v>23300678.314105809</v>
      </c>
      <c r="J114" s="10">
        <v>6472770.63957226</v>
      </c>
      <c r="K114" s="10">
        <v>6278587.5203850903</v>
      </c>
      <c r="L114" s="11">
        <f t="shared" si="48"/>
        <v>1148521.5155886337</v>
      </c>
      <c r="M114" s="11">
        <f t="shared" si="49"/>
        <v>194183.11918716971</v>
      </c>
      <c r="N114" s="11">
        <v>2513341.1896705101</v>
      </c>
      <c r="O114" s="9"/>
      <c r="P114" s="9"/>
      <c r="Q114" s="11">
        <f t="shared" si="50"/>
        <v>128193457.27266514</v>
      </c>
      <c r="R114" s="11"/>
      <c r="S114" s="11"/>
      <c r="T114" s="9"/>
      <c r="U114" s="9"/>
      <c r="V114" s="11">
        <f t="shared" si="55"/>
        <v>34542936.054351628</v>
      </c>
      <c r="W114" s="11">
        <f t="shared" si="51"/>
        <v>1068338.2284851128</v>
      </c>
      <c r="X114" s="11">
        <f t="shared" si="52"/>
        <v>19360565.891258713</v>
      </c>
      <c r="Y114" s="11">
        <f t="shared" si="53"/>
        <v>13041739.381121624</v>
      </c>
      <c r="Z114" s="11">
        <f t="shared" si="54"/>
        <v>6318826.5101370877</v>
      </c>
      <c r="AA114" s="11"/>
      <c r="AB114" s="11"/>
      <c r="AC114" s="11"/>
      <c r="AD114" s="11"/>
    </row>
    <row r="115" spans="1:30" s="12" customFormat="1">
      <c r="C115" s="12">
        <f t="shared" si="56"/>
        <v>2040</v>
      </c>
      <c r="D115" s="12">
        <f t="shared" si="57"/>
        <v>2</v>
      </c>
      <c r="E115" s="12">
        <v>262</v>
      </c>
      <c r="F115" s="14">
        <v>31058327.975238301</v>
      </c>
      <c r="G115" s="14">
        <v>29709204.234171402</v>
      </c>
      <c r="H115" s="14">
        <f t="shared" si="46"/>
        <v>24518881.008555092</v>
      </c>
      <c r="I115" s="14">
        <f t="shared" si="47"/>
        <v>23365940.67648869</v>
      </c>
      <c r="J115" s="13">
        <v>6539446.9666832099</v>
      </c>
      <c r="K115" s="13">
        <v>6343263.5576827098</v>
      </c>
      <c r="L115" s="14">
        <f t="shared" si="48"/>
        <v>1152940.3320664018</v>
      </c>
      <c r="M115" s="14">
        <f t="shared" si="49"/>
        <v>196183.40900050011</v>
      </c>
      <c r="N115" s="14">
        <v>2029758.95127609</v>
      </c>
      <c r="Q115" s="14">
        <f t="shared" si="50"/>
        <v>128552511.53498584</v>
      </c>
      <c r="R115" s="14"/>
      <c r="S115" s="14"/>
      <c r="V115" s="14">
        <f t="shared" si="55"/>
        <v>34898764.529047079</v>
      </c>
      <c r="W115" s="14">
        <f t="shared" si="51"/>
        <v>1079343.2328571477</v>
      </c>
      <c r="X115" s="14">
        <f t="shared" si="52"/>
        <v>16875566.381875861</v>
      </c>
      <c r="Y115" s="14">
        <f t="shared" si="53"/>
        <v>10532428.847239733</v>
      </c>
      <c r="Z115" s="14">
        <f t="shared" si="54"/>
        <v>6343137.5346361296</v>
      </c>
      <c r="AA115" s="14"/>
      <c r="AB115" s="14"/>
      <c r="AC115" s="14"/>
      <c r="AD115" s="14"/>
    </row>
    <row r="116" spans="1:30" s="12" customFormat="1">
      <c r="C116" s="12">
        <f t="shared" si="56"/>
        <v>2040</v>
      </c>
      <c r="D116" s="12">
        <f t="shared" si="57"/>
        <v>3</v>
      </c>
      <c r="E116" s="12">
        <v>263</v>
      </c>
      <c r="F116" s="14">
        <v>31169099.973287102</v>
      </c>
      <c r="G116" s="14">
        <v>29815054.397861101</v>
      </c>
      <c r="H116" s="14">
        <f t="shared" si="46"/>
        <v>24523547.661971562</v>
      </c>
      <c r="I116" s="14">
        <f t="shared" si="47"/>
        <v>23368868.655885018</v>
      </c>
      <c r="J116" s="13">
        <v>6645552.3113155402</v>
      </c>
      <c r="K116" s="13">
        <v>6446185.7419760805</v>
      </c>
      <c r="L116" s="14">
        <f t="shared" si="48"/>
        <v>1154679.0060865432</v>
      </c>
      <c r="M116" s="14">
        <f t="shared" si="49"/>
        <v>199366.56933945976</v>
      </c>
      <c r="N116" s="14">
        <v>1978543.5313818899</v>
      </c>
      <c r="Q116" s="14">
        <f t="shared" si="50"/>
        <v>128568620.41373084</v>
      </c>
      <c r="R116" s="14"/>
      <c r="S116" s="14"/>
      <c r="V116" s="14">
        <f t="shared" si="55"/>
        <v>35465012.020075448</v>
      </c>
      <c r="W116" s="14">
        <f t="shared" si="51"/>
        <v>1096856.0418579672</v>
      </c>
      <c r="X116" s="14">
        <f t="shared" si="52"/>
        <v>16619374.996044043</v>
      </c>
      <c r="Y116" s="14">
        <f t="shared" si="53"/>
        <v>10266671.789940866</v>
      </c>
      <c r="Z116" s="14">
        <f t="shared" si="54"/>
        <v>6352703.2061031768</v>
      </c>
      <c r="AA116" s="14"/>
      <c r="AB116" s="14"/>
      <c r="AC116" s="14"/>
      <c r="AD116" s="14"/>
    </row>
    <row r="117" spans="1:30" s="12" customFormat="1">
      <c r="C117" s="12">
        <f t="shared" si="56"/>
        <v>2040</v>
      </c>
      <c r="D117" s="12">
        <f t="shared" si="57"/>
        <v>4</v>
      </c>
      <c r="E117" s="12">
        <v>264</v>
      </c>
      <c r="F117" s="14">
        <v>31158338.603408001</v>
      </c>
      <c r="G117" s="14">
        <v>29804431.255412199</v>
      </c>
      <c r="H117" s="14">
        <f t="shared" si="46"/>
        <v>24497707.588004861</v>
      </c>
      <c r="I117" s="14">
        <f t="shared" si="47"/>
        <v>23343619.170471147</v>
      </c>
      <c r="J117" s="13">
        <v>6660631.0154031403</v>
      </c>
      <c r="K117" s="13">
        <v>6460812.08494105</v>
      </c>
      <c r="L117" s="14">
        <f t="shared" si="48"/>
        <v>1154088.4175337143</v>
      </c>
      <c r="M117" s="14">
        <f t="shared" si="49"/>
        <v>199818.9304620903</v>
      </c>
      <c r="N117" s="14">
        <v>1982616.94032117</v>
      </c>
      <c r="Q117" s="14">
        <f t="shared" si="50"/>
        <v>128429705.19478633</v>
      </c>
      <c r="R117" s="14"/>
      <c r="S117" s="14"/>
      <c r="V117" s="14">
        <f t="shared" si="55"/>
        <v>35545481.843599863</v>
      </c>
      <c r="W117" s="14">
        <f t="shared" si="51"/>
        <v>1099344.7992865716</v>
      </c>
      <c r="X117" s="14">
        <f t="shared" si="52"/>
        <v>16637262.690428268</v>
      </c>
      <c r="Y117" s="14">
        <f t="shared" si="53"/>
        <v>10287808.728290962</v>
      </c>
      <c r="Z117" s="14">
        <f t="shared" si="54"/>
        <v>6349453.9621373061</v>
      </c>
      <c r="AA117" s="14"/>
      <c r="AB117" s="14"/>
      <c r="AC117" s="14"/>
      <c r="AD117" s="14"/>
    </row>
    <row r="120" spans="1:30">
      <c r="F120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opLeftCell="M1" zoomScale="125" zoomScaleNormal="125" zoomScalePageLayoutView="125" workbookViewId="0">
      <selection activeCell="Q1" sqref="Q1"/>
    </sheetView>
  </sheetViews>
  <sheetFormatPr baseColWidth="10" defaultColWidth="8.83203125" defaultRowHeight="12" x14ac:dyDescent="0"/>
  <cols>
    <col min="6" max="9" width="17.83203125" customWidth="1"/>
    <col min="15" max="16" width="10" customWidth="1"/>
    <col min="17" max="17" width="16.6640625" customWidth="1"/>
    <col min="18" max="18" width="12.6640625" customWidth="1"/>
    <col min="22" max="22" width="15.83203125" customWidth="1"/>
    <col min="23" max="23" width="11.83203125" customWidth="1"/>
    <col min="24" max="25" width="11.33203125" customWidth="1"/>
  </cols>
  <sheetData>
    <row r="1" spans="1:26" s="3" customFormat="1" ht="71.75" customHeight="1">
      <c r="A1" s="1" t="s">
        <v>2</v>
      </c>
      <c r="B1" s="15"/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5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5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s="4" customFormat="1">
      <c r="A2" s="4" t="s">
        <v>25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5" si="0">F2-J2</f>
        <v>13919743</v>
      </c>
      <c r="I2" s="7">
        <f t="shared" ref="I2:I35" si="1">G2-K2</f>
        <v>13367098</v>
      </c>
      <c r="J2" s="5"/>
      <c r="K2" s="5"/>
      <c r="L2" s="7">
        <f t="shared" ref="L2:L35" si="2">H2-I2</f>
        <v>552645</v>
      </c>
      <c r="M2" s="7">
        <f t="shared" ref="M2:M35" si="3">J2-K2</f>
        <v>0</v>
      </c>
      <c r="N2" s="6">
        <v>2431521</v>
      </c>
      <c r="O2" s="16">
        <v>68064666.118185595</v>
      </c>
      <c r="P2" s="4">
        <f t="shared" ref="P2:P7" si="4">O2/I2</f>
        <v>5.0919553457441245</v>
      </c>
      <c r="Q2" s="7">
        <f t="shared" ref="Q2:Q35" si="5">I2*5.5017049523</f>
        <v>73541829.264479429</v>
      </c>
      <c r="R2" s="7">
        <v>11018747.805427499</v>
      </c>
      <c r="S2" s="7">
        <v>2463940.91347832</v>
      </c>
      <c r="T2" s="16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6">
        <v>2156056</v>
      </c>
      <c r="O3" s="16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6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6">
        <v>2697106</v>
      </c>
      <c r="O4" s="16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6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6">
        <v>2598761</v>
      </c>
      <c r="O5" s="16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6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6">
        <v>3002195</v>
      </c>
      <c r="O6" s="16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6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6">
        <v>2371185</v>
      </c>
      <c r="O7" s="16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6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26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</row>
    <row r="12" spans="1:26" s="20" customFormat="1">
      <c r="B12" s="21"/>
      <c r="C12" s="22">
        <v>2014</v>
      </c>
      <c r="D12" s="22">
        <v>3</v>
      </c>
      <c r="E12" s="22">
        <f>E13-1</f>
        <v>159</v>
      </c>
      <c r="F12" s="23">
        <v>15797827.213225801</v>
      </c>
      <c r="G12" s="24">
        <v>15176827.0706363</v>
      </c>
      <c r="H12" s="14">
        <f t="shared" si="0"/>
        <v>15797827.213225801</v>
      </c>
      <c r="I12" s="14">
        <f t="shared" si="1"/>
        <v>15176827.0706363</v>
      </c>
      <c r="J12" s="13">
        <v>0</v>
      </c>
      <c r="K12" s="13">
        <v>0</v>
      </c>
      <c r="L12" s="14">
        <f t="shared" si="2"/>
        <v>621000.14258950017</v>
      </c>
      <c r="M12" s="14">
        <f t="shared" si="3"/>
        <v>0</v>
      </c>
      <c r="N12" s="14">
        <v>2446949.8921012501</v>
      </c>
      <c r="O12" s="21"/>
      <c r="P12" s="22"/>
      <c r="Q12" s="14">
        <f t="shared" si="5"/>
        <v>83498424.654720441</v>
      </c>
      <c r="R12" s="23"/>
      <c r="S12" s="23"/>
      <c r="T12" s="21"/>
      <c r="U12" s="21"/>
      <c r="V12" s="14">
        <f t="shared" ref="V12:V13" si="9">K12*5.5017049523</f>
        <v>0</v>
      </c>
      <c r="W12" s="14">
        <f t="shared" ref="W12:W13" si="10">M12*5.5017049523</f>
        <v>0</v>
      </c>
      <c r="X12" s="14">
        <f t="shared" ref="X12:X13" si="11">N12*5.1890047538+L12*5.5017049523</f>
        <v>16113794.182287442</v>
      </c>
      <c r="Y12" s="14">
        <f t="shared" ref="Y12:Y13" si="12">N12*5.1890047538</f>
        <v>12697234.622423783</v>
      </c>
      <c r="Z12" s="14">
        <f t="shared" ref="Z12:Z45" si="13">L12*5.5017049523</f>
        <v>3416559.5598636591</v>
      </c>
    </row>
    <row r="13" spans="1:26" s="20" customFormat="1">
      <c r="B13" s="21"/>
      <c r="C13" s="22">
        <v>2014</v>
      </c>
      <c r="D13" s="22">
        <v>4</v>
      </c>
      <c r="E13" s="22">
        <f>E14-1</f>
        <v>160</v>
      </c>
      <c r="F13" s="23">
        <v>18391287.391581099</v>
      </c>
      <c r="G13" s="24">
        <v>17667388.550650202</v>
      </c>
      <c r="H13" s="14">
        <f t="shared" si="0"/>
        <v>18391287.391581099</v>
      </c>
      <c r="I13" s="14">
        <f t="shared" si="1"/>
        <v>17667388.550650202</v>
      </c>
      <c r="J13" s="13">
        <v>0</v>
      </c>
      <c r="K13" s="13">
        <v>0</v>
      </c>
      <c r="L13" s="14">
        <f t="shared" si="2"/>
        <v>723898.84093089774</v>
      </c>
      <c r="M13" s="14">
        <f t="shared" si="3"/>
        <v>0</v>
      </c>
      <c r="N13" s="14">
        <v>2408704.1239999998</v>
      </c>
      <c r="O13" s="21"/>
      <c r="P13" s="22"/>
      <c r="Q13" s="14">
        <f t="shared" si="5"/>
        <v>97200759.083320528</v>
      </c>
      <c r="R13" s="23"/>
      <c r="S13" s="23"/>
      <c r="T13" s="21"/>
      <c r="U13" s="21"/>
      <c r="V13" s="14">
        <f t="shared" si="9"/>
        <v>0</v>
      </c>
      <c r="W13" s="14">
        <f t="shared" si="10"/>
        <v>0</v>
      </c>
      <c r="X13" s="14">
        <f t="shared" si="11"/>
        <v>16481454.988047414</v>
      </c>
      <c r="Y13" s="14">
        <f t="shared" si="12"/>
        <v>12498777.149933664</v>
      </c>
      <c r="Z13" s="14">
        <f t="shared" si="13"/>
        <v>3982677.8381137499</v>
      </c>
    </row>
    <row r="14" spans="1:26" s="8" customFormat="1">
      <c r="A14" s="8" t="s">
        <v>27</v>
      </c>
      <c r="B14" s="9"/>
      <c r="C14" s="8">
        <v>2015</v>
      </c>
      <c r="D14" s="8">
        <v>1</v>
      </c>
      <c r="E14" s="8">
        <v>161</v>
      </c>
      <c r="F14" s="11">
        <v>17886384.751584601</v>
      </c>
      <c r="G14" s="11">
        <v>17182241.368222699</v>
      </c>
      <c r="H14" s="11">
        <f t="shared" si="0"/>
        <v>17886384.751584601</v>
      </c>
      <c r="I14" s="11">
        <f t="shared" si="1"/>
        <v>17182241.368222699</v>
      </c>
      <c r="J14" s="10">
        <v>0</v>
      </c>
      <c r="K14" s="10">
        <v>0</v>
      </c>
      <c r="L14" s="11">
        <f t="shared" si="2"/>
        <v>704143.38336190209</v>
      </c>
      <c r="M14" s="11">
        <f t="shared" si="3"/>
        <v>0</v>
      </c>
      <c r="N14" s="11">
        <v>2477517.32661987</v>
      </c>
      <c r="O14" s="9"/>
      <c r="P14" s="9"/>
      <c r="Q14" s="11">
        <f t="shared" si="5"/>
        <v>94531622.427164748</v>
      </c>
      <c r="R14" s="11"/>
      <c r="S14" s="11"/>
      <c r="T14" s="9"/>
      <c r="U14" s="9"/>
      <c r="V14" s="11">
        <f>K14*P11</f>
        <v>0</v>
      </c>
      <c r="W14" s="11">
        <f t="shared" ref="W14:W45" si="14">M14*5.5017049523</f>
        <v>0</v>
      </c>
      <c r="X14" s="11">
        <f t="shared" ref="X14:X45" si="15">N14*5.1890047538+L14*5.5017049523</f>
        <v>16729838.324823827</v>
      </c>
      <c r="Y14" s="11">
        <f t="shared" ref="Y14:Y45" si="16">N14*5.1890047538</f>
        <v>12855849.185452372</v>
      </c>
      <c r="Z14" s="11">
        <f t="shared" si="13"/>
        <v>3873989.1393714543</v>
      </c>
    </row>
    <row r="15" spans="1:26" s="12" customFormat="1">
      <c r="C15" s="12">
        <v>2015</v>
      </c>
      <c r="D15" s="12">
        <v>2</v>
      </c>
      <c r="E15" s="12">
        <v>162</v>
      </c>
      <c r="F15" s="14">
        <v>20599227.2448489</v>
      </c>
      <c r="G15" s="14">
        <v>19786513.2703298</v>
      </c>
      <c r="H15" s="14">
        <f t="shared" si="0"/>
        <v>20599227.2448489</v>
      </c>
      <c r="I15" s="14">
        <f t="shared" si="1"/>
        <v>19786513.2703298</v>
      </c>
      <c r="J15" s="13">
        <v>0</v>
      </c>
      <c r="K15" s="13">
        <v>0</v>
      </c>
      <c r="L15" s="14">
        <f t="shared" si="2"/>
        <v>812713.97451910004</v>
      </c>
      <c r="M15" s="14">
        <f t="shared" si="3"/>
        <v>0</v>
      </c>
      <c r="N15" s="14">
        <v>2155129.1914887899</v>
      </c>
      <c r="Q15" s="14">
        <f t="shared" si="5"/>
        <v>108859558.04812312</v>
      </c>
      <c r="R15" s="14"/>
      <c r="S15" s="14"/>
      <c r="V15" s="14">
        <f t="shared" ref="V15:V46" si="17">K15*5.5017049523</f>
        <v>0</v>
      </c>
      <c r="W15" s="14">
        <f t="shared" si="14"/>
        <v>0</v>
      </c>
      <c r="X15" s="14">
        <f t="shared" si="15"/>
        <v>15654288.118103631</v>
      </c>
      <c r="Y15" s="14">
        <f t="shared" si="16"/>
        <v>11182975.619688481</v>
      </c>
      <c r="Z15" s="14">
        <f t="shared" si="13"/>
        <v>4471312.4984151488</v>
      </c>
    </row>
    <row r="16" spans="1:26">
      <c r="A16" s="12">
        <v>1000</v>
      </c>
      <c r="B16" s="12"/>
      <c r="C16" s="12">
        <v>2015</v>
      </c>
      <c r="D16" s="12">
        <v>3</v>
      </c>
      <c r="E16" s="12">
        <v>163</v>
      </c>
      <c r="F16" s="14">
        <v>19986680.011082001</v>
      </c>
      <c r="G16" s="14">
        <v>19197449.424825899</v>
      </c>
      <c r="H16" s="14">
        <f t="shared" si="0"/>
        <v>19986680.011082001</v>
      </c>
      <c r="I16" s="14">
        <f t="shared" si="1"/>
        <v>19197449.424825899</v>
      </c>
      <c r="J16" s="13">
        <v>0</v>
      </c>
      <c r="K16" s="13">
        <v>0</v>
      </c>
      <c r="L16" s="14">
        <f t="shared" si="2"/>
        <v>789230.58625610173</v>
      </c>
      <c r="M16" s="14">
        <f t="shared" si="3"/>
        <v>0</v>
      </c>
      <c r="N16" s="14">
        <v>2666811.9917025999</v>
      </c>
      <c r="O16" s="17">
        <v>94527377.114245504</v>
      </c>
      <c r="Q16" s="14">
        <f t="shared" si="5"/>
        <v>105618702.57209344</v>
      </c>
      <c r="R16" s="14">
        <v>16695329.1346057</v>
      </c>
      <c r="S16" s="14">
        <v>3421891.0515356902</v>
      </c>
      <c r="T16" s="17">
        <v>22190060.635179099</v>
      </c>
      <c r="U16" s="12">
        <f>R22/N16</f>
        <v>7.7912965129967189</v>
      </c>
      <c r="V16" s="14">
        <f t="shared" si="17"/>
        <v>0</v>
      </c>
      <c r="W16" s="14">
        <f t="shared" si="14"/>
        <v>0</v>
      </c>
      <c r="X16" s="14">
        <f t="shared" si="15"/>
        <v>18180213.927347466</v>
      </c>
      <c r="Y16" s="14">
        <f t="shared" si="16"/>
        <v>13838100.102435637</v>
      </c>
      <c r="Z16" s="14">
        <f t="shared" si="13"/>
        <v>4342113.8249118272</v>
      </c>
    </row>
    <row r="17" spans="1:26">
      <c r="B17" s="12"/>
      <c r="C17" s="12">
        <v>2015</v>
      </c>
      <c r="D17" s="12">
        <v>4</v>
      </c>
      <c r="E17" s="12">
        <v>164</v>
      </c>
      <c r="F17" s="14">
        <v>21643684.011483099</v>
      </c>
      <c r="G17" s="14">
        <v>20788077.596760001</v>
      </c>
      <c r="H17" s="14">
        <f t="shared" si="0"/>
        <v>21643684.011483099</v>
      </c>
      <c r="I17" s="14">
        <f t="shared" si="1"/>
        <v>20788077.596760001</v>
      </c>
      <c r="J17" s="13">
        <v>0</v>
      </c>
      <c r="K17" s="13">
        <v>0</v>
      </c>
      <c r="L17" s="14">
        <f t="shared" si="2"/>
        <v>855606.41472309828</v>
      </c>
      <c r="M17" s="14">
        <f t="shared" si="3"/>
        <v>0</v>
      </c>
      <c r="N17" s="14">
        <v>2504918.5602216101</v>
      </c>
      <c r="O17" s="17">
        <v>111875162.87552799</v>
      </c>
      <c r="Q17" s="14">
        <f t="shared" si="5"/>
        <v>114369869.46289118</v>
      </c>
      <c r="R17" s="14">
        <v>16337001.045735599</v>
      </c>
      <c r="S17" s="14">
        <v>4049880.8960941099</v>
      </c>
      <c r="T17" s="17">
        <v>22729747.8617584</v>
      </c>
      <c r="U17" s="12">
        <f>R23/N17</f>
        <v>7.3995830665177298</v>
      </c>
      <c r="V17" s="14">
        <f t="shared" si="17"/>
        <v>0</v>
      </c>
      <c r="W17" s="14">
        <f t="shared" si="14"/>
        <v>0</v>
      </c>
      <c r="X17" s="14">
        <f t="shared" si="15"/>
        <v>17705328.365973502</v>
      </c>
      <c r="Y17" s="14">
        <f t="shared" si="16"/>
        <v>12998034.316871786</v>
      </c>
      <c r="Z17" s="14">
        <f t="shared" si="13"/>
        <v>4707294.0491017178</v>
      </c>
    </row>
    <row r="18" spans="1:26" s="8" customFormat="1">
      <c r="B18" s="9"/>
      <c r="C18" s="8">
        <f t="shared" ref="C18:C49" si="18">C14+1</f>
        <v>2016</v>
      </c>
      <c r="D18" s="8">
        <f t="shared" ref="D18:D49" si="19">D14</f>
        <v>1</v>
      </c>
      <c r="E18" s="8">
        <v>165</v>
      </c>
      <c r="F18" s="11">
        <v>18860670.385527398</v>
      </c>
      <c r="G18" s="11">
        <v>18118152.548075002</v>
      </c>
      <c r="H18" s="11">
        <f t="shared" si="0"/>
        <v>18860670.385527398</v>
      </c>
      <c r="I18" s="11">
        <f t="shared" si="1"/>
        <v>18118152.548075002</v>
      </c>
      <c r="J18" s="10">
        <v>0</v>
      </c>
      <c r="K18" s="10">
        <v>0</v>
      </c>
      <c r="L18" s="11">
        <f t="shared" si="2"/>
        <v>742517.83745239675</v>
      </c>
      <c r="M18" s="11">
        <f t="shared" si="3"/>
        <v>0</v>
      </c>
      <c r="N18" s="11">
        <v>2536155.11777387</v>
      </c>
      <c r="O18" s="18">
        <v>91414555.230157301</v>
      </c>
      <c r="P18" s="9"/>
      <c r="Q18" s="11">
        <f t="shared" si="5"/>
        <v>99680729.600271106</v>
      </c>
      <c r="R18" s="11">
        <v>17527446.329621602</v>
      </c>
      <c r="S18" s="11">
        <v>3309206.8993316898</v>
      </c>
      <c r="T18" s="18">
        <v>22762488.820735902</v>
      </c>
      <c r="U18" s="9">
        <f>R24/N18</f>
        <v>7.3011213235567576</v>
      </c>
      <c r="V18" s="11">
        <f t="shared" si="17"/>
        <v>0</v>
      </c>
      <c r="W18" s="11">
        <f t="shared" si="14"/>
        <v>0</v>
      </c>
      <c r="X18" s="11">
        <f t="shared" si="15"/>
        <v>17245235.025985748</v>
      </c>
      <c r="Y18" s="11">
        <f t="shared" si="16"/>
        <v>13160120.962502809</v>
      </c>
      <c r="Z18" s="11">
        <f t="shared" si="13"/>
        <v>4085114.0634829374</v>
      </c>
    </row>
    <row r="19" spans="1:26" s="12" customFormat="1">
      <c r="C19" s="12">
        <f t="shared" si="18"/>
        <v>2016</v>
      </c>
      <c r="D19" s="12">
        <f t="shared" si="19"/>
        <v>2</v>
      </c>
      <c r="E19" s="12">
        <v>166</v>
      </c>
      <c r="F19" s="14">
        <v>19426151.84082</v>
      </c>
      <c r="G19" s="14">
        <v>18660557.213757399</v>
      </c>
      <c r="H19" s="14">
        <f t="shared" si="0"/>
        <v>19426151.84082</v>
      </c>
      <c r="I19" s="14">
        <f t="shared" si="1"/>
        <v>18660557.213757399</v>
      </c>
      <c r="J19" s="13">
        <v>0</v>
      </c>
      <c r="K19" s="13">
        <v>0</v>
      </c>
      <c r="L19" s="14">
        <f t="shared" si="2"/>
        <v>765594.62706260011</v>
      </c>
      <c r="M19" s="14">
        <f t="shared" si="3"/>
        <v>0</v>
      </c>
      <c r="N19" s="14">
        <v>2462292.11756997</v>
      </c>
      <c r="O19" s="17">
        <v>104116643.41114201</v>
      </c>
      <c r="Q19" s="14">
        <f t="shared" si="5"/>
        <v>102664880.03560658</v>
      </c>
      <c r="R19" s="14">
        <v>18813591.301850099</v>
      </c>
      <c r="S19" s="14">
        <v>3769022.49148334</v>
      </c>
      <c r="T19" s="17">
        <v>24440890.5830178</v>
      </c>
      <c r="U19" s="12">
        <f t="shared" ref="U19:U24" si="20">R19/N19</f>
        <v>7.6406820976290932</v>
      </c>
      <c r="V19" s="14">
        <f t="shared" si="17"/>
        <v>0</v>
      </c>
      <c r="W19" s="14">
        <f t="shared" si="14"/>
        <v>0</v>
      </c>
      <c r="X19" s="14">
        <f t="shared" si="15"/>
        <v>16988921.254479423</v>
      </c>
      <c r="Y19" s="14">
        <f t="shared" si="16"/>
        <v>12776845.503314843</v>
      </c>
      <c r="Z19" s="14">
        <f t="shared" si="13"/>
        <v>4212075.7511645788</v>
      </c>
    </row>
    <row r="20" spans="1:26" s="12" customFormat="1">
      <c r="C20" s="12">
        <f t="shared" si="18"/>
        <v>2016</v>
      </c>
      <c r="D20" s="12">
        <f t="shared" si="19"/>
        <v>3</v>
      </c>
      <c r="E20" s="12">
        <v>167</v>
      </c>
      <c r="F20" s="14">
        <v>18660956.288106799</v>
      </c>
      <c r="G20" s="14">
        <v>17922764.494445801</v>
      </c>
      <c r="H20" s="14">
        <f t="shared" si="0"/>
        <v>18660956.288106799</v>
      </c>
      <c r="I20" s="14">
        <f t="shared" si="1"/>
        <v>17922764.494445801</v>
      </c>
      <c r="J20" s="13">
        <v>0</v>
      </c>
      <c r="K20" s="13">
        <v>0</v>
      </c>
      <c r="L20" s="14">
        <f t="shared" si="2"/>
        <v>738191.79366099834</v>
      </c>
      <c r="M20" s="14">
        <f t="shared" si="3"/>
        <v>0</v>
      </c>
      <c r="N20" s="14">
        <v>2153544.7909188401</v>
      </c>
      <c r="O20" s="17">
        <v>90764685.857157201</v>
      </c>
      <c r="Q20" s="14">
        <f t="shared" si="5"/>
        <v>98605762.177999064</v>
      </c>
      <c r="R20" s="14">
        <v>16989362.324853901</v>
      </c>
      <c r="S20" s="14">
        <v>3285681.6280290899</v>
      </c>
      <c r="T20" s="17">
        <v>22167728.6392591</v>
      </c>
      <c r="U20" s="12">
        <f t="shared" si="20"/>
        <v>7.8890220423997546</v>
      </c>
      <c r="V20" s="14">
        <f t="shared" si="17"/>
        <v>0</v>
      </c>
      <c r="W20" s="14">
        <f t="shared" si="14"/>
        <v>0</v>
      </c>
      <c r="X20" s="14">
        <f t="shared" si="15"/>
        <v>15236067.604531022</v>
      </c>
      <c r="Y20" s="14">
        <f t="shared" si="16"/>
        <v>11174754.157599088</v>
      </c>
      <c r="Z20" s="14">
        <f t="shared" si="13"/>
        <v>4061313.4469319344</v>
      </c>
    </row>
    <row r="21" spans="1:26" s="12" customFormat="1">
      <c r="C21" s="12">
        <f t="shared" si="18"/>
        <v>2016</v>
      </c>
      <c r="D21" s="12">
        <f t="shared" si="19"/>
        <v>4</v>
      </c>
      <c r="E21" s="12">
        <v>168</v>
      </c>
      <c r="F21" s="14">
        <v>20473712.917702399</v>
      </c>
      <c r="G21" s="14">
        <v>19661157.9036084</v>
      </c>
      <c r="H21" s="14">
        <f t="shared" si="0"/>
        <v>20444649.467608705</v>
      </c>
      <c r="I21" s="14">
        <f t="shared" si="1"/>
        <v>19632966.357017517</v>
      </c>
      <c r="J21" s="13">
        <v>29063.4500936935</v>
      </c>
      <c r="K21" s="13">
        <v>28191.546590882699</v>
      </c>
      <c r="L21" s="14">
        <f t="shared" si="2"/>
        <v>811683.11059118807</v>
      </c>
      <c r="M21" s="14">
        <f t="shared" si="3"/>
        <v>871.903502810801</v>
      </c>
      <c r="N21" s="14">
        <v>3683213.9253662499</v>
      </c>
      <c r="O21" s="17">
        <v>112083822.294624</v>
      </c>
      <c r="Q21" s="14">
        <f t="shared" si="5"/>
        <v>108014788.23474257</v>
      </c>
      <c r="R21" s="14">
        <v>21412355.855613802</v>
      </c>
      <c r="S21" s="14">
        <v>4057434.3670653901</v>
      </c>
      <c r="T21" s="17">
        <v>27652287.472387102</v>
      </c>
      <c r="U21" s="12">
        <f t="shared" si="20"/>
        <v>5.8134977466682471</v>
      </c>
      <c r="V21" s="14">
        <f t="shared" si="17"/>
        <v>155101.57149205552</v>
      </c>
      <c r="W21" s="14">
        <f t="shared" si="14"/>
        <v>4796.9558193419007</v>
      </c>
      <c r="X21" s="14">
        <f t="shared" si="15"/>
        <v>23577855.557225637</v>
      </c>
      <c r="Y21" s="14">
        <f t="shared" si="16"/>
        <v>19112214.567987829</v>
      </c>
      <c r="Z21" s="14">
        <f t="shared" si="13"/>
        <v>4465640.9892378077</v>
      </c>
    </row>
    <row r="22" spans="1:26" s="8" customFormat="1">
      <c r="B22" s="9"/>
      <c r="C22" s="8">
        <f t="shared" si="18"/>
        <v>2017</v>
      </c>
      <c r="D22" s="8">
        <f t="shared" si="19"/>
        <v>1</v>
      </c>
      <c r="E22" s="8">
        <v>169</v>
      </c>
      <c r="F22" s="11">
        <v>19520459.546617199</v>
      </c>
      <c r="G22" s="11">
        <v>18745369.758386899</v>
      </c>
      <c r="H22" s="11">
        <f t="shared" si="0"/>
        <v>19471769.126076497</v>
      </c>
      <c r="I22" s="11">
        <f t="shared" si="1"/>
        <v>18698140.050462417</v>
      </c>
      <c r="J22" s="10">
        <v>48690.420540703002</v>
      </c>
      <c r="K22" s="10">
        <v>47229.707924481903</v>
      </c>
      <c r="L22" s="11">
        <f t="shared" si="2"/>
        <v>773629.07561407983</v>
      </c>
      <c r="M22" s="11">
        <f t="shared" si="3"/>
        <v>1460.7126162210989</v>
      </c>
      <c r="N22" s="11">
        <v>4037675.8373522698</v>
      </c>
      <c r="O22" s="18">
        <v>99073334.555400699</v>
      </c>
      <c r="P22" s="9"/>
      <c r="Q22" s="11">
        <f t="shared" si="5"/>
        <v>102871649.71442805</v>
      </c>
      <c r="R22" s="11">
        <v>20777922.971770301</v>
      </c>
      <c r="S22" s="11">
        <v>3586454.71090551</v>
      </c>
      <c r="T22" s="18">
        <v>25889654.834212899</v>
      </c>
      <c r="U22" s="9">
        <f t="shared" si="20"/>
        <v>5.1460106776168413</v>
      </c>
      <c r="V22" s="11">
        <f t="shared" si="17"/>
        <v>259843.91798380463</v>
      </c>
      <c r="W22" s="11">
        <f t="shared" si="14"/>
        <v>8036.4098345507091</v>
      </c>
      <c r="X22" s="11">
        <f t="shared" si="15"/>
        <v>25207798.030873578</v>
      </c>
      <c r="Y22" s="11">
        <f t="shared" si="16"/>
        <v>20951519.114324324</v>
      </c>
      <c r="Z22" s="11">
        <f t="shared" si="13"/>
        <v>4256278.9165492542</v>
      </c>
    </row>
    <row r="23" spans="1:26" s="12" customFormat="1">
      <c r="C23" s="12">
        <f t="shared" si="18"/>
        <v>2017</v>
      </c>
      <c r="D23" s="12">
        <f t="shared" si="19"/>
        <v>2</v>
      </c>
      <c r="E23" s="12">
        <v>170</v>
      </c>
      <c r="F23" s="14">
        <v>20887889.423653599</v>
      </c>
      <c r="G23" s="14">
        <v>20056047.156482901</v>
      </c>
      <c r="H23" s="14">
        <f t="shared" si="0"/>
        <v>20807066.927895039</v>
      </c>
      <c r="I23" s="14">
        <f t="shared" si="1"/>
        <v>19977649.335597098</v>
      </c>
      <c r="J23" s="13">
        <v>80822.495758559395</v>
      </c>
      <c r="K23" s="13">
        <v>78397.820885802605</v>
      </c>
      <c r="L23" s="14">
        <f t="shared" si="2"/>
        <v>829417.59229794145</v>
      </c>
      <c r="M23" s="14">
        <f t="shared" si="3"/>
        <v>2424.6748727567901</v>
      </c>
      <c r="N23" s="14">
        <v>3667429.0871864199</v>
      </c>
      <c r="O23" s="17">
        <v>118311548.494431</v>
      </c>
      <c r="Q23" s="14">
        <f t="shared" si="5"/>
        <v>109911132.28496736</v>
      </c>
      <c r="R23" s="14">
        <v>18535352.961221799</v>
      </c>
      <c r="S23" s="14">
        <v>4282878.0554983998</v>
      </c>
      <c r="T23" s="17">
        <v>24020927.786342502</v>
      </c>
      <c r="U23" s="12">
        <f t="shared" si="20"/>
        <v>5.0540453599995194</v>
      </c>
      <c r="V23" s="14">
        <f t="shared" si="17"/>
        <v>431321.67941694858</v>
      </c>
      <c r="W23" s="14">
        <f t="shared" si="14"/>
        <v>13339.845755163404</v>
      </c>
      <c r="X23" s="14">
        <f t="shared" si="15"/>
        <v>23593517.842705052</v>
      </c>
      <c r="Y23" s="14">
        <f t="shared" si="16"/>
        <v>19030306.967634726</v>
      </c>
      <c r="Z23" s="14">
        <f t="shared" si="13"/>
        <v>4563210.875070327</v>
      </c>
    </row>
    <row r="24" spans="1:26" s="12" customFormat="1">
      <c r="C24" s="12">
        <f t="shared" si="18"/>
        <v>2017</v>
      </c>
      <c r="D24" s="12">
        <f t="shared" si="19"/>
        <v>3</v>
      </c>
      <c r="E24" s="12">
        <v>171</v>
      </c>
      <c r="F24" s="14">
        <v>20095133.477622699</v>
      </c>
      <c r="G24" s="14">
        <v>19294277.811195999</v>
      </c>
      <c r="H24" s="14">
        <f t="shared" si="0"/>
        <v>19983022.001637518</v>
      </c>
      <c r="I24" s="14">
        <f t="shared" si="1"/>
        <v>19185529.679490373</v>
      </c>
      <c r="J24" s="13">
        <v>112111.475985182</v>
      </c>
      <c r="K24" s="13">
        <v>108748.131705626</v>
      </c>
      <c r="L24" s="14">
        <f t="shared" si="2"/>
        <v>797492.32214714587</v>
      </c>
      <c r="M24" s="14">
        <f t="shared" si="3"/>
        <v>3363.3442795559968</v>
      </c>
      <c r="N24" s="14">
        <v>3367924.4025037899</v>
      </c>
      <c r="O24" s="17">
        <v>103254577.73677801</v>
      </c>
      <c r="Q24" s="14">
        <f t="shared" si="5"/>
        <v>105553123.65015081</v>
      </c>
      <c r="R24" s="14">
        <v>18516776.210226402</v>
      </c>
      <c r="S24" s="14">
        <v>3737815.71407136</v>
      </c>
      <c r="T24" s="17">
        <v>24278813.710319798</v>
      </c>
      <c r="U24" s="12">
        <f t="shared" si="20"/>
        <v>5.4979785759028967</v>
      </c>
      <c r="V24" s="14">
        <f t="shared" si="17"/>
        <v>598300.13475821516</v>
      </c>
      <c r="W24" s="14">
        <f t="shared" si="14"/>
        <v>18504.127879123102</v>
      </c>
      <c r="X24" s="14">
        <f t="shared" si="15"/>
        <v>21863743.193209372</v>
      </c>
      <c r="Y24" s="14">
        <f t="shared" si="16"/>
        <v>17476175.735031191</v>
      </c>
      <c r="Z24" s="14">
        <f t="shared" si="13"/>
        <v>4387567.4581781793</v>
      </c>
    </row>
    <row r="25" spans="1:26">
      <c r="A25" s="12"/>
      <c r="B25" s="12"/>
      <c r="C25" s="12">
        <f t="shared" si="18"/>
        <v>2017</v>
      </c>
      <c r="D25" s="12">
        <f t="shared" si="19"/>
        <v>4</v>
      </c>
      <c r="E25" s="12">
        <v>172</v>
      </c>
      <c r="F25" s="14">
        <v>21833384.336586501</v>
      </c>
      <c r="G25" s="14">
        <v>20962360.359708</v>
      </c>
      <c r="H25" s="14">
        <f t="shared" si="0"/>
        <v>21693488.128992606</v>
      </c>
      <c r="I25" s="14">
        <f t="shared" si="1"/>
        <v>20826661.038341921</v>
      </c>
      <c r="J25" s="13">
        <v>139896.20759389701</v>
      </c>
      <c r="K25" s="13">
        <v>135699.32136608</v>
      </c>
      <c r="L25" s="14">
        <f t="shared" si="2"/>
        <v>866827.09065068513</v>
      </c>
      <c r="M25" s="14">
        <f t="shared" si="3"/>
        <v>4196.8862278170127</v>
      </c>
      <c r="N25" s="14">
        <v>3822697.5216994099</v>
      </c>
      <c r="O25" s="19">
        <v>124728426.72428501</v>
      </c>
      <c r="Q25" s="14">
        <f t="shared" si="5"/>
        <v>114582144.17451921</v>
      </c>
      <c r="R25" s="14">
        <v>18747481.398794301</v>
      </c>
      <c r="S25" s="14">
        <v>4515169.0474191196</v>
      </c>
      <c r="T25" s="19">
        <v>24785174.047673602</v>
      </c>
      <c r="V25" s="14">
        <f t="shared" si="17"/>
        <v>746577.62838351144</v>
      </c>
      <c r="W25" s="14">
        <f t="shared" si="14"/>
        <v>23090.029743820523</v>
      </c>
      <c r="X25" s="14">
        <f t="shared" si="15"/>
        <v>24605022.509858392</v>
      </c>
      <c r="Y25" s="14">
        <f t="shared" si="16"/>
        <v>19835995.612437718</v>
      </c>
      <c r="Z25" s="14">
        <f t="shared" si="13"/>
        <v>4769026.8974206755</v>
      </c>
    </row>
    <row r="26" spans="1:26" s="8" customFormat="1">
      <c r="B26" s="9"/>
      <c r="C26" s="8">
        <f t="shared" si="18"/>
        <v>2018</v>
      </c>
      <c r="D26" s="8">
        <f t="shared" si="19"/>
        <v>1</v>
      </c>
      <c r="E26" s="8">
        <v>173</v>
      </c>
      <c r="F26" s="11">
        <v>20592233.074365899</v>
      </c>
      <c r="G26" s="11">
        <v>19767767.366910901</v>
      </c>
      <c r="H26" s="11">
        <f t="shared" si="0"/>
        <v>20419669.263344031</v>
      </c>
      <c r="I26" s="11">
        <f t="shared" si="1"/>
        <v>19600380.47021969</v>
      </c>
      <c r="J26" s="10">
        <v>172563.811021867</v>
      </c>
      <c r="K26" s="10">
        <v>167386.896691211</v>
      </c>
      <c r="L26" s="11">
        <f t="shared" si="2"/>
        <v>819288.79312434047</v>
      </c>
      <c r="M26" s="11">
        <f t="shared" si="3"/>
        <v>5176.9143306559999</v>
      </c>
      <c r="N26" s="11">
        <v>4015273.0073211999</v>
      </c>
      <c r="O26" s="9"/>
      <c r="P26" s="9"/>
      <c r="Q26" s="11">
        <f t="shared" si="5"/>
        <v>107835510.29997186</v>
      </c>
      <c r="R26" s="11"/>
      <c r="S26" s="11"/>
      <c r="T26" s="9"/>
      <c r="U26" s="9"/>
      <c r="V26" s="11">
        <f t="shared" si="17"/>
        <v>920913.31847616402</v>
      </c>
      <c r="W26" s="11">
        <f t="shared" si="14"/>
        <v>28481.855210602953</v>
      </c>
      <c r="X26" s="11">
        <f t="shared" si="15"/>
        <v>25342755.933290605</v>
      </c>
      <c r="Y26" s="11">
        <f t="shared" si="16"/>
        <v>20835270.722794529</v>
      </c>
      <c r="Z26" s="11">
        <f t="shared" si="13"/>
        <v>4507485.2104960745</v>
      </c>
    </row>
    <row r="27" spans="1:26" s="12" customFormat="1">
      <c r="C27" s="12">
        <f t="shared" si="18"/>
        <v>2018</v>
      </c>
      <c r="D27" s="12">
        <f t="shared" si="19"/>
        <v>2</v>
      </c>
      <c r="E27" s="12">
        <v>174</v>
      </c>
      <c r="F27" s="14">
        <v>20421186.401703998</v>
      </c>
      <c r="G27" s="14">
        <v>19603062.296163499</v>
      </c>
      <c r="H27" s="14">
        <f t="shared" si="0"/>
        <v>20213390.073296349</v>
      </c>
      <c r="I27" s="14">
        <f t="shared" si="1"/>
        <v>19401499.85760808</v>
      </c>
      <c r="J27" s="13">
        <v>207796.32840764799</v>
      </c>
      <c r="K27" s="13">
        <v>201562.43855541799</v>
      </c>
      <c r="L27" s="14">
        <f t="shared" si="2"/>
        <v>811890.21568826959</v>
      </c>
      <c r="M27" s="14">
        <f t="shared" si="3"/>
        <v>6233.8898522300005</v>
      </c>
      <c r="N27" s="14">
        <v>3090152.0426731501</v>
      </c>
      <c r="Q27" s="14">
        <f t="shared" si="5"/>
        <v>106741327.84865011</v>
      </c>
      <c r="R27" s="14"/>
      <c r="S27" s="14"/>
      <c r="V27" s="14">
        <f t="shared" si="17"/>
        <v>1108937.0663980076</v>
      </c>
      <c r="W27" s="14">
        <f t="shared" si="14"/>
        <v>34297.022672106512</v>
      </c>
      <c r="X27" s="14">
        <f t="shared" si="15"/>
        <v>20501594.059771825</v>
      </c>
      <c r="Y27" s="14">
        <f t="shared" si="16"/>
        <v>16034813.639395757</v>
      </c>
      <c r="Z27" s="14">
        <f t="shared" si="13"/>
        <v>4466780.420376068</v>
      </c>
    </row>
    <row r="28" spans="1:26" s="12" customFormat="1">
      <c r="C28" s="12">
        <f t="shared" si="18"/>
        <v>2018</v>
      </c>
      <c r="D28" s="12">
        <f t="shared" si="19"/>
        <v>3</v>
      </c>
      <c r="E28" s="12">
        <v>175</v>
      </c>
      <c r="F28" s="14">
        <v>20260687.1871229</v>
      </c>
      <c r="G28" s="14">
        <v>19448645.531068198</v>
      </c>
      <c r="H28" s="14">
        <f t="shared" si="0"/>
        <v>20024538.574521653</v>
      </c>
      <c r="I28" s="14">
        <f t="shared" si="1"/>
        <v>19219581.376844987</v>
      </c>
      <c r="J28" s="13">
        <v>236148.61260124799</v>
      </c>
      <c r="K28" s="13">
        <v>229064.15422321</v>
      </c>
      <c r="L28" s="14">
        <f t="shared" si="2"/>
        <v>804957.19767666608</v>
      </c>
      <c r="M28" s="14">
        <f t="shared" si="3"/>
        <v>7084.4583780379908</v>
      </c>
      <c r="N28" s="14">
        <v>2839771.4772595698</v>
      </c>
      <c r="Q28" s="14">
        <f t="shared" si="5"/>
        <v>105740466.04212092</v>
      </c>
      <c r="R28" s="14"/>
      <c r="S28" s="14"/>
      <c r="V28" s="14">
        <f t="shared" si="17"/>
        <v>1260243.3916842453</v>
      </c>
      <c r="W28" s="14">
        <f t="shared" si="14"/>
        <v>38976.59974281484</v>
      </c>
      <c r="X28" s="14">
        <f t="shared" si="15"/>
        <v>19164224.696052801</v>
      </c>
      <c r="Y28" s="14">
        <f t="shared" si="16"/>
        <v>14735587.695205556</v>
      </c>
      <c r="Z28" s="14">
        <f t="shared" si="13"/>
        <v>4428637.0008472437</v>
      </c>
    </row>
    <row r="29" spans="1:26" s="12" customFormat="1">
      <c r="C29" s="12">
        <f t="shared" si="18"/>
        <v>2018</v>
      </c>
      <c r="D29" s="12">
        <f t="shared" si="19"/>
        <v>4</v>
      </c>
      <c r="E29" s="12">
        <v>176</v>
      </c>
      <c r="F29" s="14">
        <v>20409846.177046899</v>
      </c>
      <c r="G29" s="14">
        <v>19590154.460239999</v>
      </c>
      <c r="H29" s="14">
        <f t="shared" si="0"/>
        <v>20157252.118049078</v>
      </c>
      <c r="I29" s="14">
        <f t="shared" si="1"/>
        <v>19345138.223012112</v>
      </c>
      <c r="J29" s="13">
        <v>252594.058997821</v>
      </c>
      <c r="K29" s="13">
        <v>245016.237227887</v>
      </c>
      <c r="L29" s="14">
        <f t="shared" si="2"/>
        <v>812113.89503696561</v>
      </c>
      <c r="M29" s="14">
        <f t="shared" si="3"/>
        <v>7577.8217699340021</v>
      </c>
      <c r="N29" s="14">
        <v>2886949.16485892</v>
      </c>
      <c r="Q29" s="14">
        <f t="shared" si="5"/>
        <v>106431242.76447375</v>
      </c>
      <c r="R29" s="14"/>
      <c r="S29" s="14"/>
      <c r="V29" s="14">
        <f t="shared" si="17"/>
        <v>1348007.0457505775</v>
      </c>
      <c r="W29" s="14">
        <f t="shared" si="14"/>
        <v>41690.939559292652</v>
      </c>
      <c r="X29" s="14">
        <f t="shared" si="15"/>
        <v>19448403.978588391</v>
      </c>
      <c r="Y29" s="14">
        <f t="shared" si="16"/>
        <v>14980392.940431876</v>
      </c>
      <c r="Z29" s="14">
        <f t="shared" si="13"/>
        <v>4468011.0381565159</v>
      </c>
    </row>
    <row r="30" spans="1:26" s="8" customFormat="1">
      <c r="B30" s="9"/>
      <c r="C30" s="8">
        <f t="shared" si="18"/>
        <v>2019</v>
      </c>
      <c r="D30" s="8">
        <f t="shared" si="19"/>
        <v>1</v>
      </c>
      <c r="E30" s="8">
        <v>177</v>
      </c>
      <c r="F30" s="11">
        <v>20538446.200382799</v>
      </c>
      <c r="G30" s="11">
        <v>19712840.755226299</v>
      </c>
      <c r="H30" s="11">
        <f t="shared" si="0"/>
        <v>20256587.669242267</v>
      </c>
      <c r="I30" s="11">
        <f t="shared" si="1"/>
        <v>19439437.980019983</v>
      </c>
      <c r="J30" s="10">
        <v>281858.53114053298</v>
      </c>
      <c r="K30" s="10">
        <v>273402.77520631702</v>
      </c>
      <c r="L30" s="11">
        <f t="shared" si="2"/>
        <v>817149.68922228366</v>
      </c>
      <c r="M30" s="11">
        <f t="shared" si="3"/>
        <v>8455.7559342159657</v>
      </c>
      <c r="N30" s="11">
        <v>3454183.5024036001</v>
      </c>
      <c r="O30" s="9"/>
      <c r="P30" s="9"/>
      <c r="Q30" s="11">
        <f t="shared" si="5"/>
        <v>106950052.20460464</v>
      </c>
      <c r="R30" s="11"/>
      <c r="S30" s="11"/>
      <c r="T30" s="9"/>
      <c r="U30" s="9"/>
      <c r="V30" s="11">
        <f t="shared" si="17"/>
        <v>1504181.402325158</v>
      </c>
      <c r="W30" s="11">
        <f t="shared" si="14"/>
        <v>46521.074298716092</v>
      </c>
      <c r="X30" s="11">
        <f t="shared" si="15"/>
        <v>22419491.106434457</v>
      </c>
      <c r="Y30" s="11">
        <f t="shared" si="16"/>
        <v>17923774.614469815</v>
      </c>
      <c r="Z30" s="11">
        <f t="shared" si="13"/>
        <v>4495716.4919646438</v>
      </c>
    </row>
    <row r="31" spans="1:26" s="12" customFormat="1">
      <c r="C31" s="12">
        <f t="shared" si="18"/>
        <v>2019</v>
      </c>
      <c r="D31" s="12">
        <f t="shared" si="19"/>
        <v>2</v>
      </c>
      <c r="E31" s="12">
        <v>178</v>
      </c>
      <c r="F31" s="14">
        <v>20663838.9499145</v>
      </c>
      <c r="G31" s="14">
        <v>19832649.116596099</v>
      </c>
      <c r="H31" s="14">
        <f t="shared" si="0"/>
        <v>20348499.812115744</v>
      </c>
      <c r="I31" s="14">
        <f t="shared" si="1"/>
        <v>19526770.152931307</v>
      </c>
      <c r="J31" s="13">
        <v>315339.13779875502</v>
      </c>
      <c r="K31" s="13">
        <v>305878.96366479201</v>
      </c>
      <c r="L31" s="14">
        <f t="shared" si="2"/>
        <v>821729.65918443725</v>
      </c>
      <c r="M31" s="14">
        <f t="shared" si="3"/>
        <v>9460.1741339630098</v>
      </c>
      <c r="N31" s="14">
        <v>2850239.91590267</v>
      </c>
      <c r="Q31" s="14">
        <f t="shared" si="5"/>
        <v>107430528.05280599</v>
      </c>
      <c r="R31" s="14"/>
      <c r="S31" s="14"/>
      <c r="V31" s="14">
        <f t="shared" si="17"/>
        <v>1682855.8091989779</v>
      </c>
      <c r="W31" s="14">
        <f t="shared" si="14"/>
        <v>52047.086882444652</v>
      </c>
      <c r="X31" s="14">
        <f t="shared" si="15"/>
        <v>19310822.608476274</v>
      </c>
      <c r="Y31" s="14">
        <f t="shared" si="16"/>
        <v>14789908.473089466</v>
      </c>
      <c r="Z31" s="14">
        <f t="shared" si="13"/>
        <v>4520914.1353868097</v>
      </c>
    </row>
    <row r="32" spans="1:26" s="12" customFormat="1">
      <c r="C32" s="12">
        <f t="shared" si="18"/>
        <v>2019</v>
      </c>
      <c r="D32" s="12">
        <f t="shared" si="19"/>
        <v>3</v>
      </c>
      <c r="E32" s="12">
        <v>179</v>
      </c>
      <c r="F32" s="14">
        <v>20811472.799641699</v>
      </c>
      <c r="G32" s="14">
        <v>19974209.240759399</v>
      </c>
      <c r="H32" s="14">
        <f t="shared" si="0"/>
        <v>20431827.148609158</v>
      </c>
      <c r="I32" s="14">
        <f t="shared" si="1"/>
        <v>19605952.959257834</v>
      </c>
      <c r="J32" s="13">
        <v>379645.65103254199</v>
      </c>
      <c r="K32" s="13">
        <v>368256.281501566</v>
      </c>
      <c r="L32" s="14">
        <f t="shared" si="2"/>
        <v>825874.18935132399</v>
      </c>
      <c r="M32" s="14">
        <f t="shared" si="3"/>
        <v>11389.369530975993</v>
      </c>
      <c r="N32" s="14">
        <v>2759647.07386073</v>
      </c>
      <c r="Q32" s="14">
        <f t="shared" si="5"/>
        <v>107866168.49050966</v>
      </c>
      <c r="R32" s="14"/>
      <c r="S32" s="14"/>
      <c r="V32" s="14">
        <f t="shared" si="17"/>
        <v>2026037.4076527485</v>
      </c>
      <c r="W32" s="14">
        <f t="shared" si="14"/>
        <v>62660.950752145349</v>
      </c>
      <c r="X32" s="14">
        <f t="shared" si="15"/>
        <v>18863537.902604513</v>
      </c>
      <c r="Y32" s="14">
        <f t="shared" si="16"/>
        <v>14319821.785073588</v>
      </c>
      <c r="Z32" s="14">
        <f t="shared" si="13"/>
        <v>4543716.1175309271</v>
      </c>
    </row>
    <row r="33" spans="2:26" s="12" customFormat="1">
      <c r="C33" s="12">
        <f t="shared" si="18"/>
        <v>2019</v>
      </c>
      <c r="D33" s="12">
        <f t="shared" si="19"/>
        <v>4</v>
      </c>
      <c r="E33" s="12">
        <v>180</v>
      </c>
      <c r="F33" s="14">
        <v>21210613.453381099</v>
      </c>
      <c r="G33" s="14">
        <v>20357690.8306484</v>
      </c>
      <c r="H33" s="14">
        <f t="shared" si="0"/>
        <v>20806034.545316074</v>
      </c>
      <c r="I33" s="14">
        <f t="shared" si="1"/>
        <v>19965249.289825324</v>
      </c>
      <c r="J33" s="13">
        <v>404578.90806502599</v>
      </c>
      <c r="K33" s="13">
        <v>392441.54082307499</v>
      </c>
      <c r="L33" s="14">
        <f t="shared" si="2"/>
        <v>840785.25549075007</v>
      </c>
      <c r="M33" s="14">
        <f t="shared" si="3"/>
        <v>12137.367241950997</v>
      </c>
      <c r="N33" s="14">
        <v>2757110.68944252</v>
      </c>
      <c r="Q33" s="14">
        <f t="shared" si="5"/>
        <v>109842910.89173605</v>
      </c>
      <c r="R33" s="14"/>
      <c r="S33" s="14"/>
      <c r="V33" s="14">
        <f t="shared" si="17"/>
        <v>2159097.5686345543</v>
      </c>
      <c r="W33" s="14">
        <f t="shared" si="14"/>
        <v>66776.213462925589</v>
      </c>
      <c r="X33" s="14">
        <f t="shared" si="15"/>
        <v>18932412.878224313</v>
      </c>
      <c r="Y33" s="14">
        <f t="shared" si="16"/>
        <v>14306660.474270031</v>
      </c>
      <c r="Z33" s="14">
        <f t="shared" si="13"/>
        <v>4625752.4039542805</v>
      </c>
    </row>
    <row r="34" spans="2:26" s="8" customFormat="1">
      <c r="B34" s="9"/>
      <c r="C34" s="8">
        <f t="shared" si="18"/>
        <v>2020</v>
      </c>
      <c r="D34" s="8">
        <f t="shared" si="19"/>
        <v>1</v>
      </c>
      <c r="E34" s="8">
        <v>181</v>
      </c>
      <c r="F34" s="11">
        <v>21281812.221795399</v>
      </c>
      <c r="G34" s="11">
        <v>20423754.882213399</v>
      </c>
      <c r="H34" s="11">
        <f t="shared" si="0"/>
        <v>20860120.306202464</v>
      </c>
      <c r="I34" s="11">
        <f t="shared" si="1"/>
        <v>20014713.724088252</v>
      </c>
      <c r="J34" s="10">
        <v>421691.915592934</v>
      </c>
      <c r="K34" s="10">
        <v>409041.158125146</v>
      </c>
      <c r="L34" s="11">
        <f t="shared" si="2"/>
        <v>845406.58211421221</v>
      </c>
      <c r="M34" s="11">
        <f t="shared" si="3"/>
        <v>12650.757467788004</v>
      </c>
      <c r="N34" s="11">
        <v>3258038.7655355101</v>
      </c>
      <c r="O34" s="9"/>
      <c r="P34" s="9"/>
      <c r="Q34" s="11">
        <f t="shared" si="5"/>
        <v>110115049.61468311</v>
      </c>
      <c r="R34" s="11"/>
      <c r="S34" s="11"/>
      <c r="T34" s="9"/>
      <c r="U34" s="9"/>
      <c r="V34" s="11">
        <f t="shared" si="17"/>
        <v>2250423.7653516433</v>
      </c>
      <c r="W34" s="11">
        <f t="shared" si="14"/>
        <v>69600.735010875462</v>
      </c>
      <c r="X34" s="11">
        <f t="shared" si="15"/>
        <v>21557156.221953224</v>
      </c>
      <c r="Y34" s="11">
        <f t="shared" si="16"/>
        <v>16905978.642428447</v>
      </c>
      <c r="Z34" s="11">
        <f t="shared" si="13"/>
        <v>4651177.5795247778</v>
      </c>
    </row>
    <row r="35" spans="2:26" s="12" customFormat="1">
      <c r="C35" s="12">
        <f t="shared" si="18"/>
        <v>2020</v>
      </c>
      <c r="D35" s="12">
        <f t="shared" si="19"/>
        <v>2</v>
      </c>
      <c r="E35" s="12">
        <v>182</v>
      </c>
      <c r="F35" s="14">
        <v>21405688.916164</v>
      </c>
      <c r="G35" s="14">
        <v>20540198.235815901</v>
      </c>
      <c r="H35" s="14">
        <f t="shared" si="0"/>
        <v>20943017.84697986</v>
      </c>
      <c r="I35" s="14">
        <f t="shared" si="1"/>
        <v>20091407.298707288</v>
      </c>
      <c r="J35" s="13">
        <v>462671.06918413902</v>
      </c>
      <c r="K35" s="13">
        <v>448790.93710861501</v>
      </c>
      <c r="L35" s="14">
        <f t="shared" si="2"/>
        <v>851610.54827257246</v>
      </c>
      <c r="M35" s="14">
        <f t="shared" si="3"/>
        <v>13880.132075524016</v>
      </c>
      <c r="N35" s="14">
        <v>2751190.7501302199</v>
      </c>
      <c r="Q35" s="14">
        <f t="shared" si="5"/>
        <v>110536995.03397425</v>
      </c>
      <c r="R35" s="14"/>
      <c r="S35" s="14"/>
      <c r="V35" s="14">
        <f t="shared" si="17"/>
        <v>2469115.3212378249</v>
      </c>
      <c r="W35" s="14">
        <f t="shared" si="14"/>
        <v>76364.391378488552</v>
      </c>
      <c r="X35" s="14">
        <f t="shared" si="15"/>
        <v>18961251.851898428</v>
      </c>
      <c r="Y35" s="14">
        <f t="shared" si="16"/>
        <v>14275941.881036298</v>
      </c>
      <c r="Z35" s="14">
        <f t="shared" si="13"/>
        <v>4685309.9708621297</v>
      </c>
    </row>
    <row r="36" spans="2:26" s="12" customFormat="1">
      <c r="C36" s="12">
        <f t="shared" si="18"/>
        <v>2020</v>
      </c>
      <c r="D36" s="12">
        <f t="shared" si="19"/>
        <v>3</v>
      </c>
      <c r="E36" s="12">
        <v>183</v>
      </c>
      <c r="F36" s="14">
        <v>21419610.256489299</v>
      </c>
      <c r="G36" s="14">
        <v>20552968.468044002</v>
      </c>
      <c r="H36" s="14">
        <f t="shared" ref="H36:H67" si="21">F36-J36</f>
        <v>20915863.26139567</v>
      </c>
      <c r="I36" s="14">
        <f t="shared" ref="I36:I67" si="22">G36-K36</f>
        <v>20064333.882803183</v>
      </c>
      <c r="J36" s="13">
        <v>503746.995093629</v>
      </c>
      <c r="K36" s="13">
        <v>488634.58524082002</v>
      </c>
      <c r="L36" s="14">
        <f t="shared" ref="L36:L67" si="23">H36-I36</f>
        <v>851529.37859248742</v>
      </c>
      <c r="M36" s="14">
        <f t="shared" ref="M36:M67" si="24">J36-K36</f>
        <v>15112.409852808982</v>
      </c>
      <c r="N36" s="14">
        <v>2656077.3079589899</v>
      </c>
      <c r="Q36" s="14">
        <f t="shared" ref="Q36:Q67" si="25">I36*5.5017049523</f>
        <v>110388045.08761896</v>
      </c>
      <c r="R36" s="14"/>
      <c r="S36" s="14"/>
      <c r="V36" s="14">
        <f t="shared" si="17"/>
        <v>2688323.3174844761</v>
      </c>
      <c r="W36" s="14">
        <f t="shared" si="14"/>
        <v>83144.020128386488</v>
      </c>
      <c r="X36" s="14">
        <f t="shared" si="15"/>
        <v>18467261.176690735</v>
      </c>
      <c r="Y36" s="14">
        <f t="shared" si="16"/>
        <v>13782397.777459504</v>
      </c>
      <c r="Z36" s="14">
        <f t="shared" si="13"/>
        <v>4684863.3992312299</v>
      </c>
    </row>
    <row r="37" spans="2:26" s="12" customFormat="1">
      <c r="C37" s="12">
        <f t="shared" si="18"/>
        <v>2020</v>
      </c>
      <c r="D37" s="12">
        <f t="shared" si="19"/>
        <v>4</v>
      </c>
      <c r="E37" s="12">
        <v>184</v>
      </c>
      <c r="F37" s="14">
        <v>21520232.6699345</v>
      </c>
      <c r="G37" s="14">
        <v>20647539.136585802</v>
      </c>
      <c r="H37" s="14">
        <f t="shared" si="21"/>
        <v>20978093.219162717</v>
      </c>
      <c r="I37" s="14">
        <f t="shared" si="22"/>
        <v>20121663.869337171</v>
      </c>
      <c r="J37" s="13">
        <v>542139.45077178301</v>
      </c>
      <c r="K37" s="13">
        <v>525875.26724862901</v>
      </c>
      <c r="L37" s="14">
        <f t="shared" si="23"/>
        <v>856429.34982554615</v>
      </c>
      <c r="M37" s="14">
        <f t="shared" si="24"/>
        <v>16264.183523154003</v>
      </c>
      <c r="N37" s="14">
        <v>2724252.9219148401</v>
      </c>
      <c r="Q37" s="14">
        <f t="shared" si="25"/>
        <v>110703457.75844829</v>
      </c>
      <c r="R37" s="14"/>
      <c r="S37" s="14"/>
      <c r="V37" s="14">
        <f t="shared" si="17"/>
        <v>2893210.5621138681</v>
      </c>
      <c r="W37" s="14">
        <f t="shared" si="14"/>
        <v>89480.739034452432</v>
      </c>
      <c r="X37" s="14">
        <f t="shared" si="15"/>
        <v>18847982.957599923</v>
      </c>
      <c r="Y37" s="14">
        <f t="shared" si="16"/>
        <v>14136161.362369645</v>
      </c>
      <c r="Z37" s="14">
        <f t="shared" si="13"/>
        <v>4711821.5952302767</v>
      </c>
    </row>
    <row r="38" spans="2:26" s="8" customFormat="1">
      <c r="B38" s="9"/>
      <c r="C38" s="8">
        <f t="shared" si="18"/>
        <v>2021</v>
      </c>
      <c r="D38" s="8">
        <f t="shared" si="19"/>
        <v>1</v>
      </c>
      <c r="E38" s="8">
        <v>185</v>
      </c>
      <c r="F38" s="11">
        <v>21551075.578508001</v>
      </c>
      <c r="G38" s="11">
        <v>20675589.611266799</v>
      </c>
      <c r="H38" s="11">
        <f t="shared" si="21"/>
        <v>20960884.748506092</v>
      </c>
      <c r="I38" s="11">
        <f t="shared" si="22"/>
        <v>20103104.506164946</v>
      </c>
      <c r="J38" s="10">
        <v>590190.83000190998</v>
      </c>
      <c r="K38" s="10">
        <v>572485.10510185303</v>
      </c>
      <c r="L38" s="11">
        <f t="shared" si="23"/>
        <v>857780.24234114587</v>
      </c>
      <c r="M38" s="11">
        <f t="shared" si="24"/>
        <v>17705.724900056957</v>
      </c>
      <c r="N38" s="11">
        <v>3263153.64756261</v>
      </c>
      <c r="O38" s="9"/>
      <c r="P38" s="9"/>
      <c r="Q38" s="11">
        <f t="shared" si="25"/>
        <v>110601349.61817212</v>
      </c>
      <c r="R38" s="11"/>
      <c r="S38" s="11"/>
      <c r="T38" s="9"/>
      <c r="U38" s="9"/>
      <c r="V38" s="11">
        <f t="shared" si="17"/>
        <v>3149644.1378568509</v>
      </c>
      <c r="W38" s="11">
        <f t="shared" si="14"/>
        <v>97411.674366704785</v>
      </c>
      <c r="X38" s="11">
        <f t="shared" si="15"/>
        <v>21651773.59685557</v>
      </c>
      <c r="Y38" s="11">
        <f t="shared" si="16"/>
        <v>16932519.789582193</v>
      </c>
      <c r="Z38" s="11">
        <f t="shared" si="13"/>
        <v>4719253.8072733767</v>
      </c>
    </row>
    <row r="39" spans="2:26" s="12" customFormat="1">
      <c r="C39" s="12">
        <f t="shared" si="18"/>
        <v>2021</v>
      </c>
      <c r="D39" s="12">
        <f t="shared" si="19"/>
        <v>2</v>
      </c>
      <c r="E39" s="12">
        <v>186</v>
      </c>
      <c r="F39" s="14">
        <v>21606957.999891602</v>
      </c>
      <c r="G39" s="14">
        <v>20727055.626311101</v>
      </c>
      <c r="H39" s="14">
        <f t="shared" si="21"/>
        <v>20982219.452262282</v>
      </c>
      <c r="I39" s="14">
        <f t="shared" si="22"/>
        <v>20121059.235110663</v>
      </c>
      <c r="J39" s="13">
        <v>624738.54762931797</v>
      </c>
      <c r="K39" s="13">
        <v>605996.39120043896</v>
      </c>
      <c r="L39" s="14">
        <f t="shared" si="23"/>
        <v>861160.21715161949</v>
      </c>
      <c r="M39" s="14">
        <f t="shared" si="24"/>
        <v>18742.15642887901</v>
      </c>
      <c r="N39" s="14">
        <v>2704077.1225062101</v>
      </c>
      <c r="Q39" s="14">
        <f t="shared" si="25"/>
        <v>110700131.23932998</v>
      </c>
      <c r="R39" s="14"/>
      <c r="S39" s="14"/>
      <c r="V39" s="14">
        <f t="shared" si="17"/>
        <v>3334013.3465433833</v>
      </c>
      <c r="W39" s="14">
        <f t="shared" si="14"/>
        <v>103113.81484154494</v>
      </c>
      <c r="X39" s="14">
        <f t="shared" si="15"/>
        <v>18769318.474753357</v>
      </c>
      <c r="Y39" s="14">
        <f t="shared" si="16"/>
        <v>14031469.043326549</v>
      </c>
      <c r="Z39" s="14">
        <f t="shared" si="13"/>
        <v>4737849.4314268082</v>
      </c>
    </row>
    <row r="40" spans="2:26" s="12" customFormat="1">
      <c r="C40" s="12">
        <f t="shared" si="18"/>
        <v>2021</v>
      </c>
      <c r="D40" s="12">
        <f t="shared" si="19"/>
        <v>3</v>
      </c>
      <c r="E40" s="12">
        <v>187</v>
      </c>
      <c r="F40" s="14">
        <v>21671730.4078115</v>
      </c>
      <c r="G40" s="14">
        <v>20787538.3259653</v>
      </c>
      <c r="H40" s="14">
        <f t="shared" si="21"/>
        <v>21014387.435324639</v>
      </c>
      <c r="I40" s="14">
        <f t="shared" si="22"/>
        <v>20149915.642653044</v>
      </c>
      <c r="J40" s="13">
        <v>657342.97248686</v>
      </c>
      <c r="K40" s="13">
        <v>637622.68331225496</v>
      </c>
      <c r="L40" s="14">
        <f t="shared" si="23"/>
        <v>864471.79267159477</v>
      </c>
      <c r="M40" s="14">
        <f t="shared" si="24"/>
        <v>19720.289174605045</v>
      </c>
      <c r="N40" s="14">
        <v>2622668.25422956</v>
      </c>
      <c r="Q40" s="14">
        <f t="shared" si="25"/>
        <v>110858890.67961149</v>
      </c>
      <c r="R40" s="14"/>
      <c r="S40" s="14"/>
      <c r="V40" s="14">
        <f t="shared" si="17"/>
        <v>3508011.8744778475</v>
      </c>
      <c r="W40" s="14">
        <f t="shared" si="14"/>
        <v>108495.21261271265</v>
      </c>
      <c r="X40" s="14">
        <f t="shared" si="15"/>
        <v>18365106.781702504</v>
      </c>
      <c r="Y40" s="14">
        <f t="shared" si="16"/>
        <v>13609038.038837533</v>
      </c>
      <c r="Z40" s="14">
        <f t="shared" si="13"/>
        <v>4756068.742864972</v>
      </c>
    </row>
    <row r="41" spans="2:26" s="12" customFormat="1">
      <c r="C41" s="12">
        <f t="shared" si="18"/>
        <v>2021</v>
      </c>
      <c r="D41" s="12">
        <f t="shared" si="19"/>
        <v>4</v>
      </c>
      <c r="E41" s="12">
        <v>188</v>
      </c>
      <c r="F41" s="14">
        <v>21751074.632291202</v>
      </c>
      <c r="G41" s="14">
        <v>20861774.195974901</v>
      </c>
      <c r="H41" s="14">
        <f t="shared" si="21"/>
        <v>21036497.372209474</v>
      </c>
      <c r="I41" s="14">
        <f t="shared" si="22"/>
        <v>20168634.253695626</v>
      </c>
      <c r="J41" s="13">
        <v>714577.26008172601</v>
      </c>
      <c r="K41" s="13">
        <v>693139.94227927399</v>
      </c>
      <c r="L41" s="14">
        <f t="shared" si="23"/>
        <v>867863.11851384863</v>
      </c>
      <c r="M41" s="14">
        <f t="shared" si="24"/>
        <v>21437.317802452017</v>
      </c>
      <c r="N41" s="14">
        <v>2643725.8231378701</v>
      </c>
      <c r="Q41" s="14">
        <f t="shared" si="25"/>
        <v>110961874.95468463</v>
      </c>
      <c r="R41" s="14"/>
      <c r="S41" s="14"/>
      <c r="V41" s="14">
        <f t="shared" si="17"/>
        <v>3813451.453074818</v>
      </c>
      <c r="W41" s="14">
        <f t="shared" si="14"/>
        <v>117941.79751777921</v>
      </c>
      <c r="X41" s="14">
        <f t="shared" si="15"/>
        <v>18493032.681052387</v>
      </c>
      <c r="Y41" s="14">
        <f t="shared" si="16"/>
        <v>13718305.864006225</v>
      </c>
      <c r="Z41" s="14">
        <f t="shared" si="13"/>
        <v>4774726.8170461627</v>
      </c>
    </row>
    <row r="42" spans="2:26" s="8" customFormat="1">
      <c r="B42" s="9"/>
      <c r="C42" s="8">
        <f t="shared" si="18"/>
        <v>2022</v>
      </c>
      <c r="D42" s="8">
        <f t="shared" si="19"/>
        <v>1</v>
      </c>
      <c r="E42" s="8">
        <v>189</v>
      </c>
      <c r="F42" s="11">
        <v>21784215.8800226</v>
      </c>
      <c r="G42" s="11">
        <v>20891952.646965899</v>
      </c>
      <c r="H42" s="11">
        <f t="shared" si="21"/>
        <v>21035239.983992983</v>
      </c>
      <c r="I42" s="11">
        <f t="shared" si="22"/>
        <v>20165446.027817171</v>
      </c>
      <c r="J42" s="10">
        <v>748975.89602961601</v>
      </c>
      <c r="K42" s="10">
        <v>726506.61914872704</v>
      </c>
      <c r="L42" s="11">
        <f t="shared" si="23"/>
        <v>869793.95617581159</v>
      </c>
      <c r="M42" s="11">
        <f t="shared" si="24"/>
        <v>22469.276880888967</v>
      </c>
      <c r="N42" s="11">
        <v>3181090.3801362701</v>
      </c>
      <c r="O42" s="9"/>
      <c r="P42" s="9"/>
      <c r="Q42" s="11">
        <f t="shared" si="25"/>
        <v>110944334.2765801</v>
      </c>
      <c r="R42" s="11"/>
      <c r="S42" s="11"/>
      <c r="T42" s="9"/>
      <c r="U42" s="9"/>
      <c r="V42" s="11">
        <f t="shared" si="17"/>
        <v>3997025.0644492814</v>
      </c>
      <c r="W42" s="11">
        <f t="shared" si="14"/>
        <v>123619.33189018672</v>
      </c>
      <c r="X42" s="11">
        <f t="shared" si="15"/>
        <v>21292042.820967626</v>
      </c>
      <c r="Y42" s="11">
        <f t="shared" si="16"/>
        <v>16506693.104794554</v>
      </c>
      <c r="Z42" s="11">
        <f t="shared" si="13"/>
        <v>4785349.7161730714</v>
      </c>
    </row>
    <row r="43" spans="2:26" s="12" customFormat="1">
      <c r="C43" s="12">
        <f t="shared" si="18"/>
        <v>2022</v>
      </c>
      <c r="D43" s="12">
        <f t="shared" si="19"/>
        <v>2</v>
      </c>
      <c r="E43" s="12">
        <v>190</v>
      </c>
      <c r="F43" s="14">
        <v>21941322.910540499</v>
      </c>
      <c r="G43" s="14">
        <v>21039780.819445401</v>
      </c>
      <c r="H43" s="14">
        <f t="shared" si="21"/>
        <v>21177480.694048002</v>
      </c>
      <c r="I43" s="14">
        <f t="shared" si="22"/>
        <v>20298853.869447678</v>
      </c>
      <c r="J43" s="13">
        <v>763842.21649249597</v>
      </c>
      <c r="K43" s="13">
        <v>740926.94999772205</v>
      </c>
      <c r="L43" s="14">
        <f t="shared" si="23"/>
        <v>878626.82460032403</v>
      </c>
      <c r="M43" s="14">
        <f t="shared" si="24"/>
        <v>22915.26649477391</v>
      </c>
      <c r="N43" s="14">
        <v>2605055.5839930102</v>
      </c>
      <c r="Q43" s="14">
        <f t="shared" si="25"/>
        <v>111678304.85955431</v>
      </c>
      <c r="R43" s="14"/>
      <c r="S43" s="14"/>
      <c r="V43" s="14">
        <f t="shared" si="17"/>
        <v>4076361.4700950016</v>
      </c>
      <c r="W43" s="14">
        <f t="shared" si="14"/>
        <v>126073.03515757188</v>
      </c>
      <c r="X43" s="14">
        <f t="shared" si="15"/>
        <v>18351591.36138019</v>
      </c>
      <c r="Y43" s="14">
        <f t="shared" si="16"/>
        <v>13517645.809252964</v>
      </c>
      <c r="Z43" s="14">
        <f t="shared" si="13"/>
        <v>4833945.5521272263</v>
      </c>
    </row>
    <row r="44" spans="2:26" s="12" customFormat="1">
      <c r="C44" s="12">
        <f t="shared" si="18"/>
        <v>2022</v>
      </c>
      <c r="D44" s="12">
        <f t="shared" si="19"/>
        <v>3</v>
      </c>
      <c r="E44" s="12">
        <v>191</v>
      </c>
      <c r="F44" s="14">
        <v>22011606.441888601</v>
      </c>
      <c r="G44" s="14">
        <v>21105587.029148199</v>
      </c>
      <c r="H44" s="14">
        <f t="shared" si="21"/>
        <v>21221868.476116903</v>
      </c>
      <c r="I44" s="14">
        <f t="shared" si="22"/>
        <v>20339541.202349652</v>
      </c>
      <c r="J44" s="13">
        <v>789737.96577169804</v>
      </c>
      <c r="K44" s="13">
        <v>766045.82679854694</v>
      </c>
      <c r="L44" s="14">
        <f t="shared" si="23"/>
        <v>882327.27376725152</v>
      </c>
      <c r="M44" s="14">
        <f t="shared" si="24"/>
        <v>23692.138973151101</v>
      </c>
      <c r="N44" s="14">
        <v>2586388.2364368499</v>
      </c>
      <c r="Q44" s="14">
        <f t="shared" si="25"/>
        <v>111902154.56047697</v>
      </c>
      <c r="R44" s="14"/>
      <c r="S44" s="14"/>
      <c r="V44" s="14">
        <f t="shared" si="17"/>
        <v>4214558.1189863132</v>
      </c>
      <c r="W44" s="14">
        <f t="shared" si="14"/>
        <v>130347.15831916525</v>
      </c>
      <c r="X44" s="14">
        <f t="shared" si="15"/>
        <v>18275085.185677856</v>
      </c>
      <c r="Y44" s="14">
        <f t="shared" si="16"/>
        <v>13420780.854043212</v>
      </c>
      <c r="Z44" s="14">
        <f t="shared" si="13"/>
        <v>4854304.3316346454</v>
      </c>
    </row>
    <row r="45" spans="2:26" s="12" customFormat="1">
      <c r="C45" s="12">
        <f t="shared" si="18"/>
        <v>2022</v>
      </c>
      <c r="D45" s="12">
        <f t="shared" si="19"/>
        <v>4</v>
      </c>
      <c r="E45" s="12">
        <v>192</v>
      </c>
      <c r="F45" s="14">
        <v>22040601.750430498</v>
      </c>
      <c r="G45" s="14">
        <v>21131899.793503098</v>
      </c>
      <c r="H45" s="14">
        <f t="shared" si="21"/>
        <v>21229006.318066914</v>
      </c>
      <c r="I45" s="14">
        <f t="shared" si="22"/>
        <v>20344652.224110421</v>
      </c>
      <c r="J45" s="13">
        <v>811595.43236358603</v>
      </c>
      <c r="K45" s="13">
        <v>787247.56939267903</v>
      </c>
      <c r="L45" s="14">
        <f t="shared" si="23"/>
        <v>884354.09395649284</v>
      </c>
      <c r="M45" s="14">
        <f t="shared" si="24"/>
        <v>24347.862970907008</v>
      </c>
      <c r="N45" s="14">
        <v>2626685.51136749</v>
      </c>
      <c r="Q45" s="14">
        <f t="shared" si="25"/>
        <v>111930273.8942095</v>
      </c>
      <c r="R45" s="14"/>
      <c r="S45" s="14"/>
      <c r="V45" s="14">
        <f t="shared" si="17"/>
        <v>4331203.8512138398</v>
      </c>
      <c r="W45" s="14">
        <f t="shared" si="14"/>
        <v>133954.75828496087</v>
      </c>
      <c r="X45" s="14">
        <f t="shared" si="15"/>
        <v>18495338.903530706</v>
      </c>
      <c r="Y45" s="14">
        <f t="shared" si="16"/>
        <v>13629883.60522349</v>
      </c>
      <c r="Z45" s="14">
        <f t="shared" si="13"/>
        <v>4865455.2983072158</v>
      </c>
    </row>
    <row r="46" spans="2:26" s="8" customFormat="1">
      <c r="B46" s="9"/>
      <c r="C46" s="8">
        <f t="shared" si="18"/>
        <v>2023</v>
      </c>
      <c r="D46" s="8">
        <f t="shared" si="19"/>
        <v>1</v>
      </c>
      <c r="E46" s="8">
        <v>193</v>
      </c>
      <c r="F46" s="11">
        <v>22207361.767972801</v>
      </c>
      <c r="G46" s="11">
        <v>21290361.505561002</v>
      </c>
      <c r="H46" s="11">
        <f t="shared" si="21"/>
        <v>21349857.024721645</v>
      </c>
      <c r="I46" s="11">
        <f t="shared" si="22"/>
        <v>20458581.904607382</v>
      </c>
      <c r="J46" s="10">
        <v>857504.74325115501</v>
      </c>
      <c r="K46" s="10">
        <v>831779.60095362097</v>
      </c>
      <c r="L46" s="11">
        <f t="shared" si="23"/>
        <v>891275.12011426315</v>
      </c>
      <c r="M46" s="11">
        <f t="shared" si="24"/>
        <v>25725.142297534039</v>
      </c>
      <c r="N46" s="11">
        <v>3168191.9812084902</v>
      </c>
      <c r="O46" s="9"/>
      <c r="P46" s="9"/>
      <c r="Q46" s="11">
        <f t="shared" si="25"/>
        <v>112557081.3816136</v>
      </c>
      <c r="R46" s="11"/>
      <c r="S46" s="11"/>
      <c r="T46" s="9"/>
      <c r="U46" s="9"/>
      <c r="V46" s="11">
        <f t="shared" si="17"/>
        <v>4576205.9497886542</v>
      </c>
      <c r="W46" s="11">
        <f t="shared" ref="W46:W77" si="26">M46*5.5017049523</f>
        <v>141532.14277696522</v>
      </c>
      <c r="X46" s="11">
        <f t="shared" ref="X46:X77" si="27">N46*5.1890047538+L46*5.5017049523</f>
        <v>21343295.993636314</v>
      </c>
      <c r="Y46" s="11">
        <f t="shared" ref="Y46:Y77" si="28">N46*5.1890047538</f>
        <v>16439763.251441896</v>
      </c>
      <c r="Z46" s="11">
        <f t="shared" ref="Z46:Z77" si="29">L46*5.5017049523</f>
        <v>4903532.7421944188</v>
      </c>
    </row>
    <row r="47" spans="2:26" s="12" customFormat="1">
      <c r="C47" s="12">
        <f t="shared" si="18"/>
        <v>2023</v>
      </c>
      <c r="D47" s="12">
        <f t="shared" si="19"/>
        <v>2</v>
      </c>
      <c r="E47" s="12">
        <v>194</v>
      </c>
      <c r="F47" s="14">
        <v>22367206.021492898</v>
      </c>
      <c r="G47" s="14">
        <v>21441012.846384998</v>
      </c>
      <c r="H47" s="14">
        <f t="shared" si="21"/>
        <v>21478556.284562647</v>
      </c>
      <c r="I47" s="14">
        <f t="shared" si="22"/>
        <v>20579022.601562653</v>
      </c>
      <c r="J47" s="13">
        <v>888649.73693025101</v>
      </c>
      <c r="K47" s="13">
        <v>861990.24482234404</v>
      </c>
      <c r="L47" s="14">
        <f t="shared" si="23"/>
        <v>899533.68299999461</v>
      </c>
      <c r="M47" s="14">
        <f t="shared" si="24"/>
        <v>26659.492107906961</v>
      </c>
      <c r="N47" s="14">
        <v>2507757.52729662</v>
      </c>
      <c r="Q47" s="14">
        <f t="shared" si="25"/>
        <v>113219710.56051087</v>
      </c>
      <c r="R47" s="14"/>
      <c r="S47" s="14"/>
      <c r="V47" s="14">
        <f t="shared" ref="V47:V78" si="30">K47*5.5017049523</f>
        <v>4742415.9987733793</v>
      </c>
      <c r="W47" s="14">
        <f t="shared" si="26"/>
        <v>146672.65975587448</v>
      </c>
      <c r="X47" s="14">
        <f t="shared" si="27"/>
        <v>17961734.649041623</v>
      </c>
      <c r="Y47" s="14">
        <f t="shared" si="28"/>
        <v>13012765.730519895</v>
      </c>
      <c r="Z47" s="14">
        <f t="shared" si="29"/>
        <v>4948968.9185217284</v>
      </c>
    </row>
    <row r="48" spans="2:26" s="12" customFormat="1">
      <c r="C48" s="12">
        <f t="shared" si="18"/>
        <v>2023</v>
      </c>
      <c r="D48" s="12">
        <f t="shared" si="19"/>
        <v>3</v>
      </c>
      <c r="E48" s="12">
        <v>195</v>
      </c>
      <c r="F48" s="14">
        <v>22377294.935577001</v>
      </c>
      <c r="G48" s="14">
        <v>21449329.834086999</v>
      </c>
      <c r="H48" s="14">
        <f t="shared" si="21"/>
        <v>21464130.416504141</v>
      </c>
      <c r="I48" s="14">
        <f t="shared" si="22"/>
        <v>20563560.250586327</v>
      </c>
      <c r="J48" s="13">
        <v>913164.51907285897</v>
      </c>
      <c r="K48" s="13">
        <v>885769.58350067295</v>
      </c>
      <c r="L48" s="14">
        <f t="shared" si="23"/>
        <v>900570.16591781378</v>
      </c>
      <c r="M48" s="14">
        <f t="shared" si="24"/>
        <v>27394.935572186019</v>
      </c>
      <c r="N48" s="14">
        <v>2519426.5395595198</v>
      </c>
      <c r="Q48" s="14">
        <f t="shared" si="25"/>
        <v>113134641.26757023</v>
      </c>
      <c r="R48" s="14"/>
      <c r="S48" s="14"/>
      <c r="V48" s="14">
        <f t="shared" si="30"/>
        <v>4873242.9041423602</v>
      </c>
      <c r="W48" s="14">
        <f t="shared" si="26"/>
        <v>150718.85270543525</v>
      </c>
      <c r="X48" s="14">
        <f t="shared" si="27"/>
        <v>18027987.6323479</v>
      </c>
      <c r="Y48" s="14">
        <f t="shared" si="28"/>
        <v>13073316.290624233</v>
      </c>
      <c r="Z48" s="14">
        <f t="shared" si="29"/>
        <v>4954671.3417236684</v>
      </c>
    </row>
    <row r="49" spans="2:26" s="12" customFormat="1">
      <c r="C49" s="12">
        <f t="shared" si="18"/>
        <v>2023</v>
      </c>
      <c r="D49" s="12">
        <f t="shared" si="19"/>
        <v>4</v>
      </c>
      <c r="E49" s="12">
        <v>196</v>
      </c>
      <c r="F49" s="14">
        <v>22377328.480611801</v>
      </c>
      <c r="G49" s="14">
        <v>21447778.410286501</v>
      </c>
      <c r="H49" s="14">
        <f t="shared" si="21"/>
        <v>21425311.183481924</v>
      </c>
      <c r="I49" s="14">
        <f t="shared" si="22"/>
        <v>20524321.632070519</v>
      </c>
      <c r="J49" s="13">
        <v>952017.29712987703</v>
      </c>
      <c r="K49" s="13">
        <v>923456.77821598097</v>
      </c>
      <c r="L49" s="14">
        <f t="shared" si="23"/>
        <v>900989.55141140521</v>
      </c>
      <c r="M49" s="14">
        <f t="shared" si="24"/>
        <v>28560.518913896056</v>
      </c>
      <c r="N49" s="14">
        <v>2456397.1064929599</v>
      </c>
      <c r="Q49" s="14">
        <f t="shared" si="25"/>
        <v>112918761.96576039</v>
      </c>
      <c r="R49" s="14"/>
      <c r="S49" s="14"/>
      <c r="V49" s="14">
        <f t="shared" si="30"/>
        <v>5080586.7299458655</v>
      </c>
      <c r="W49" s="14">
        <f t="shared" si="26"/>
        <v>157131.54834883974</v>
      </c>
      <c r="X49" s="14">
        <f t="shared" si="27"/>
        <v>17703234.939783216</v>
      </c>
      <c r="Y49" s="14">
        <f t="shared" si="28"/>
        <v>12746256.262812534</v>
      </c>
      <c r="Z49" s="14">
        <f t="shared" si="29"/>
        <v>4956978.676970683</v>
      </c>
    </row>
    <row r="50" spans="2:26" s="8" customFormat="1">
      <c r="B50" s="9"/>
      <c r="C50" s="8">
        <f t="shared" ref="C50:C81" si="31">C46+1</f>
        <v>2024</v>
      </c>
      <c r="D50" s="8">
        <f t="shared" ref="D50:D81" si="32">D46</f>
        <v>1</v>
      </c>
      <c r="E50" s="8">
        <v>197</v>
      </c>
      <c r="F50" s="11">
        <v>22450784.192126099</v>
      </c>
      <c r="G50" s="11">
        <v>21515985.601586699</v>
      </c>
      <c r="H50" s="11">
        <f t="shared" si="21"/>
        <v>21478293.011008989</v>
      </c>
      <c r="I50" s="11">
        <f t="shared" si="22"/>
        <v>20572669.155903105</v>
      </c>
      <c r="J50" s="10">
        <v>972491.18111710902</v>
      </c>
      <c r="K50" s="10">
        <v>943316.44568359596</v>
      </c>
      <c r="L50" s="11">
        <f t="shared" si="23"/>
        <v>905623.85510588437</v>
      </c>
      <c r="M50" s="11">
        <f t="shared" si="24"/>
        <v>29174.735433513066</v>
      </c>
      <c r="N50" s="11">
        <v>3048406.6386771002</v>
      </c>
      <c r="O50" s="9"/>
      <c r="P50" s="9"/>
      <c r="Q50" s="11">
        <f t="shared" si="25"/>
        <v>113184755.77706157</v>
      </c>
      <c r="R50" s="11"/>
      <c r="S50" s="11"/>
      <c r="T50" s="9"/>
      <c r="U50" s="9"/>
      <c r="V50" s="11">
        <f t="shared" si="30"/>
        <v>5189848.7608034741</v>
      </c>
      <c r="W50" s="11">
        <f t="shared" si="26"/>
        <v>160510.78641660113</v>
      </c>
      <c r="X50" s="11">
        <f t="shared" si="27"/>
        <v>20800671.788168013</v>
      </c>
      <c r="Y50" s="11">
        <f t="shared" si="28"/>
        <v>15818196.539610952</v>
      </c>
      <c r="Z50" s="11">
        <f t="shared" si="29"/>
        <v>4982475.2485570619</v>
      </c>
    </row>
    <row r="51" spans="2:26" s="12" customFormat="1">
      <c r="C51" s="12">
        <f t="shared" si="31"/>
        <v>2024</v>
      </c>
      <c r="D51" s="12">
        <f t="shared" si="32"/>
        <v>2</v>
      </c>
      <c r="E51" s="12">
        <v>198</v>
      </c>
      <c r="F51" s="14">
        <v>22506768.178112201</v>
      </c>
      <c r="G51" s="14">
        <v>21568069.952501498</v>
      </c>
      <c r="H51" s="14">
        <f t="shared" si="21"/>
        <v>21527706.941224024</v>
      </c>
      <c r="I51" s="14">
        <f t="shared" si="22"/>
        <v>20618380.552719966</v>
      </c>
      <c r="J51" s="13">
        <v>979061.23688817804</v>
      </c>
      <c r="K51" s="13">
        <v>949689.39978153305</v>
      </c>
      <c r="L51" s="14">
        <f t="shared" si="23"/>
        <v>909326.38850405812</v>
      </c>
      <c r="M51" s="14">
        <f t="shared" si="24"/>
        <v>29371.837106644991</v>
      </c>
      <c r="N51" s="14">
        <v>2473074.21958974</v>
      </c>
      <c r="Q51" s="14">
        <f t="shared" si="25"/>
        <v>113436246.39530544</v>
      </c>
      <c r="R51" s="14"/>
      <c r="S51" s="14"/>
      <c r="V51" s="14">
        <f t="shared" si="30"/>
        <v>5224910.8739248747</v>
      </c>
      <c r="W51" s="14">
        <f t="shared" si="26"/>
        <v>161595.18166777765</v>
      </c>
      <c r="X51" s="14">
        <f t="shared" si="27"/>
        <v>17835639.376841236</v>
      </c>
      <c r="Y51" s="14">
        <f t="shared" si="28"/>
        <v>12832793.881951386</v>
      </c>
      <c r="Z51" s="14">
        <f t="shared" si="29"/>
        <v>5002845.4948898507</v>
      </c>
    </row>
    <row r="52" spans="2:26" s="12" customFormat="1">
      <c r="C52" s="12">
        <f t="shared" si="31"/>
        <v>2024</v>
      </c>
      <c r="D52" s="12">
        <f t="shared" si="32"/>
        <v>3</v>
      </c>
      <c r="E52" s="12">
        <v>199</v>
      </c>
      <c r="F52" s="14">
        <v>22536886.720244501</v>
      </c>
      <c r="G52" s="14">
        <v>21596538.1754543</v>
      </c>
      <c r="H52" s="14">
        <f t="shared" si="21"/>
        <v>21527164.351268649</v>
      </c>
      <c r="I52" s="14">
        <f t="shared" si="22"/>
        <v>20617107.47754772</v>
      </c>
      <c r="J52" s="13">
        <v>1009722.3689758501</v>
      </c>
      <c r="K52" s="13">
        <v>979430.69790657796</v>
      </c>
      <c r="L52" s="14">
        <f t="shared" si="23"/>
        <v>910056.87372092903</v>
      </c>
      <c r="M52" s="14">
        <f t="shared" si="24"/>
        <v>30291.671069272095</v>
      </c>
      <c r="N52" s="14">
        <v>2452210.6490930002</v>
      </c>
      <c r="Q52" s="14">
        <f t="shared" si="25"/>
        <v>113429242.31132565</v>
      </c>
      <c r="R52" s="14"/>
      <c r="S52" s="14"/>
      <c r="V52" s="14">
        <f t="shared" si="30"/>
        <v>5388538.721107265</v>
      </c>
      <c r="W52" s="14">
        <f t="shared" si="26"/>
        <v>166655.83673525692</v>
      </c>
      <c r="X52" s="14">
        <f t="shared" si="27"/>
        <v>17731397.124487653</v>
      </c>
      <c r="Y52" s="14">
        <f t="shared" si="28"/>
        <v>12724532.715462562</v>
      </c>
      <c r="Z52" s="14">
        <f t="shared" si="29"/>
        <v>5006864.4090250907</v>
      </c>
    </row>
    <row r="53" spans="2:26" s="12" customFormat="1">
      <c r="C53" s="12">
        <f t="shared" si="31"/>
        <v>2024</v>
      </c>
      <c r="D53" s="12">
        <f t="shared" si="32"/>
        <v>4</v>
      </c>
      <c r="E53" s="12">
        <v>200</v>
      </c>
      <c r="F53" s="14">
        <v>22594201.188430101</v>
      </c>
      <c r="G53" s="14">
        <v>21651148.135368198</v>
      </c>
      <c r="H53" s="14">
        <f t="shared" si="21"/>
        <v>21481683.078224029</v>
      </c>
      <c r="I53" s="14">
        <f t="shared" si="22"/>
        <v>20572005.56846831</v>
      </c>
      <c r="J53" s="13">
        <v>1112518.1102060699</v>
      </c>
      <c r="K53" s="13">
        <v>1079142.5668998901</v>
      </c>
      <c r="L53" s="14">
        <f t="shared" si="23"/>
        <v>909677.50975571945</v>
      </c>
      <c r="M53" s="14">
        <f t="shared" si="24"/>
        <v>33375.54330617981</v>
      </c>
      <c r="N53" s="14">
        <v>2506658.4078283398</v>
      </c>
      <c r="Q53" s="14">
        <f t="shared" si="25"/>
        <v>113181104.91478528</v>
      </c>
      <c r="R53" s="14"/>
      <c r="S53" s="14"/>
      <c r="V53" s="14">
        <f t="shared" si="30"/>
        <v>5937124.0045508593</v>
      </c>
      <c r="W53" s="14">
        <f t="shared" si="26"/>
        <v>183622.39189331257</v>
      </c>
      <c r="X53" s="14">
        <f t="shared" si="27"/>
        <v>18011839.654792968</v>
      </c>
      <c r="Y53" s="14">
        <f t="shared" si="28"/>
        <v>13007062.394373994</v>
      </c>
      <c r="Z53" s="14">
        <f t="shared" si="29"/>
        <v>5004777.2604189729</v>
      </c>
    </row>
    <row r="54" spans="2:26" s="8" customFormat="1">
      <c r="B54" s="9"/>
      <c r="C54" s="8">
        <f t="shared" si="31"/>
        <v>2025</v>
      </c>
      <c r="D54" s="8">
        <f t="shared" si="32"/>
        <v>1</v>
      </c>
      <c r="E54" s="8">
        <v>201</v>
      </c>
      <c r="F54" s="11">
        <v>22779786.914980099</v>
      </c>
      <c r="G54" s="11">
        <v>21827516.4728835</v>
      </c>
      <c r="H54" s="11">
        <f t="shared" si="21"/>
        <v>21583681.06098916</v>
      </c>
      <c r="I54" s="11">
        <f t="shared" si="22"/>
        <v>20667293.794512279</v>
      </c>
      <c r="J54" s="10">
        <v>1196105.8539909399</v>
      </c>
      <c r="K54" s="10">
        <v>1160222.6783712199</v>
      </c>
      <c r="L54" s="11">
        <f t="shared" si="23"/>
        <v>916387.26647688076</v>
      </c>
      <c r="M54" s="11">
        <f t="shared" si="24"/>
        <v>35883.175619720016</v>
      </c>
      <c r="N54" s="11">
        <v>3050803.0619100099</v>
      </c>
      <c r="O54" s="9"/>
      <c r="P54" s="9"/>
      <c r="Q54" s="11">
        <f t="shared" si="25"/>
        <v>113705352.61990726</v>
      </c>
      <c r="R54" s="11"/>
      <c r="S54" s="11"/>
      <c r="T54" s="9"/>
      <c r="U54" s="9"/>
      <c r="V54" s="11">
        <f t="shared" si="30"/>
        <v>6383202.8553657103</v>
      </c>
      <c r="W54" s="11">
        <f t="shared" si="26"/>
        <v>197418.64501126422</v>
      </c>
      <c r="X54" s="11">
        <f t="shared" si="27"/>
        <v>20872323.953359153</v>
      </c>
      <c r="Y54" s="11">
        <f t="shared" si="28"/>
        <v>15830631.591158638</v>
      </c>
      <c r="Z54" s="11">
        <f t="shared" si="29"/>
        <v>5041692.3622005144</v>
      </c>
    </row>
    <row r="55" spans="2:26" s="12" customFormat="1">
      <c r="C55" s="12">
        <f t="shared" si="31"/>
        <v>2025</v>
      </c>
      <c r="D55" s="12">
        <f t="shared" si="32"/>
        <v>2</v>
      </c>
      <c r="E55" s="12">
        <v>202</v>
      </c>
      <c r="F55" s="14">
        <v>22885588.790875301</v>
      </c>
      <c r="G55" s="14">
        <v>21927814.084387399</v>
      </c>
      <c r="H55" s="14">
        <f t="shared" si="21"/>
        <v>21595059.308919732</v>
      </c>
      <c r="I55" s="14">
        <f t="shared" si="22"/>
        <v>20676000.486890499</v>
      </c>
      <c r="J55" s="13">
        <v>1290529.4819555699</v>
      </c>
      <c r="K55" s="13">
        <v>1251813.5974969</v>
      </c>
      <c r="L55" s="14">
        <f t="shared" si="23"/>
        <v>919058.82202923298</v>
      </c>
      <c r="M55" s="14">
        <f t="shared" si="24"/>
        <v>38715.884458669927</v>
      </c>
      <c r="N55" s="14">
        <v>2465527.9756224798</v>
      </c>
      <c r="Q55" s="14">
        <f t="shared" si="25"/>
        <v>113753254.27248266</v>
      </c>
      <c r="R55" s="14"/>
      <c r="S55" s="14"/>
      <c r="V55" s="14">
        <f t="shared" si="30"/>
        <v>6887109.0687051732</v>
      </c>
      <c r="W55" s="14">
        <f t="shared" si="26"/>
        <v>213003.37325893893</v>
      </c>
      <c r="X55" s="14">
        <f t="shared" si="27"/>
        <v>17850026.858745173</v>
      </c>
      <c r="Y55" s="14">
        <f t="shared" si="28"/>
        <v>12793636.386131939</v>
      </c>
      <c r="Z55" s="14">
        <f t="shared" si="29"/>
        <v>5056390.472613235</v>
      </c>
    </row>
    <row r="56" spans="2:26" s="12" customFormat="1">
      <c r="C56" s="12">
        <f t="shared" si="31"/>
        <v>2025</v>
      </c>
      <c r="D56" s="12">
        <f t="shared" si="32"/>
        <v>3</v>
      </c>
      <c r="E56" s="12">
        <v>203</v>
      </c>
      <c r="F56" s="14">
        <v>23051917.564688802</v>
      </c>
      <c r="G56" s="14">
        <v>22086094.182440098</v>
      </c>
      <c r="H56" s="14">
        <f t="shared" si="21"/>
        <v>21672501.400655303</v>
      </c>
      <c r="I56" s="14">
        <f t="shared" si="22"/>
        <v>20748060.503327597</v>
      </c>
      <c r="J56" s="13">
        <v>1379416.1640335</v>
      </c>
      <c r="K56" s="13">
        <v>1338033.6791125</v>
      </c>
      <c r="L56" s="14">
        <f t="shared" si="23"/>
        <v>924440.89732770622</v>
      </c>
      <c r="M56" s="14">
        <f t="shared" si="24"/>
        <v>41382.484920999967</v>
      </c>
      <c r="N56" s="14">
        <v>2455448.55086587</v>
      </c>
      <c r="Q56" s="14">
        <f t="shared" si="25"/>
        <v>114149707.22177747</v>
      </c>
      <c r="R56" s="14"/>
      <c r="S56" s="14"/>
      <c r="V56" s="14">
        <f t="shared" si="30"/>
        <v>7361466.5187174305</v>
      </c>
      <c r="W56" s="14">
        <f t="shared" si="26"/>
        <v>227674.22222834558</v>
      </c>
      <c r="X56" s="14">
        <f t="shared" si="27"/>
        <v>17827335.266090818</v>
      </c>
      <c r="Y56" s="14">
        <f t="shared" si="28"/>
        <v>12741334.20315432</v>
      </c>
      <c r="Z56" s="14">
        <f t="shared" si="29"/>
        <v>5086001.0629364969</v>
      </c>
    </row>
    <row r="57" spans="2:26" s="12" customFormat="1">
      <c r="C57" s="12">
        <f t="shared" si="31"/>
        <v>2025</v>
      </c>
      <c r="D57" s="12">
        <f t="shared" si="32"/>
        <v>4</v>
      </c>
      <c r="E57" s="12">
        <v>204</v>
      </c>
      <c r="F57" s="14">
        <v>23210258.743622299</v>
      </c>
      <c r="G57" s="14">
        <v>22236446.221178599</v>
      </c>
      <c r="H57" s="14">
        <f t="shared" si="21"/>
        <v>21745444.93190521</v>
      </c>
      <c r="I57" s="14">
        <f t="shared" si="22"/>
        <v>20815576.823813017</v>
      </c>
      <c r="J57" s="13">
        <v>1464813.81171709</v>
      </c>
      <c r="K57" s="13">
        <v>1420869.3973655801</v>
      </c>
      <c r="L57" s="14">
        <f t="shared" si="23"/>
        <v>929868.10809219256</v>
      </c>
      <c r="M57" s="14">
        <f t="shared" si="24"/>
        <v>43944.414351509884</v>
      </c>
      <c r="N57" s="14">
        <v>2427075.2292867401</v>
      </c>
      <c r="Q57" s="14">
        <f t="shared" si="25"/>
        <v>114521162.09655318</v>
      </c>
      <c r="R57" s="14"/>
      <c r="S57" s="14"/>
      <c r="V57" s="14">
        <f t="shared" si="30"/>
        <v>7817204.2000577282</v>
      </c>
      <c r="W57" s="14">
        <f t="shared" si="26"/>
        <v>241769.20206362513</v>
      </c>
      <c r="X57" s="14">
        <f t="shared" si="27"/>
        <v>17709964.877875768</v>
      </c>
      <c r="Y57" s="14">
        <f t="shared" si="28"/>
        <v>12594104.902599119</v>
      </c>
      <c r="Z57" s="14">
        <f t="shared" si="29"/>
        <v>5115859.9752766471</v>
      </c>
    </row>
    <row r="58" spans="2:26" s="8" customFormat="1">
      <c r="B58" s="9"/>
      <c r="C58" s="8">
        <f t="shared" si="31"/>
        <v>2026</v>
      </c>
      <c r="D58" s="8">
        <f t="shared" si="32"/>
        <v>1</v>
      </c>
      <c r="E58" s="8">
        <v>205</v>
      </c>
      <c r="F58" s="11">
        <v>23240902.6333437</v>
      </c>
      <c r="G58" s="11">
        <v>22265646.815945901</v>
      </c>
      <c r="H58" s="11">
        <f t="shared" si="21"/>
        <v>21696594.285358351</v>
      </c>
      <c r="I58" s="11">
        <f t="shared" si="22"/>
        <v>20767667.71840011</v>
      </c>
      <c r="J58" s="10">
        <v>1544308.3479853501</v>
      </c>
      <c r="K58" s="10">
        <v>1497979.09754579</v>
      </c>
      <c r="L58" s="11">
        <f t="shared" si="23"/>
        <v>928926.56695824116</v>
      </c>
      <c r="M58" s="11">
        <f t="shared" si="24"/>
        <v>46329.250439560041</v>
      </c>
      <c r="N58" s="11">
        <v>2957784.0746147898</v>
      </c>
      <c r="O58" s="9"/>
      <c r="P58" s="9"/>
      <c r="Q58" s="11">
        <f t="shared" si="25"/>
        <v>114257580.33404273</v>
      </c>
      <c r="R58" s="11"/>
      <c r="S58" s="11"/>
      <c r="T58" s="9"/>
      <c r="U58" s="9"/>
      <c r="V58" s="11">
        <f t="shared" si="30"/>
        <v>8241439.0194095578</v>
      </c>
      <c r="W58" s="11">
        <f t="shared" si="26"/>
        <v>254889.86657967442</v>
      </c>
      <c r="X58" s="11">
        <f t="shared" si="27"/>
        <v>20458635.51764727</v>
      </c>
      <c r="Y58" s="11">
        <f t="shared" si="28"/>
        <v>15347955.623890078</v>
      </c>
      <c r="Z58" s="11">
        <f t="shared" si="29"/>
        <v>5110679.8937571924</v>
      </c>
    </row>
    <row r="59" spans="2:26" s="12" customFormat="1">
      <c r="C59" s="12">
        <f t="shared" si="31"/>
        <v>2026</v>
      </c>
      <c r="D59" s="12">
        <f t="shared" si="32"/>
        <v>2</v>
      </c>
      <c r="E59" s="12">
        <v>206</v>
      </c>
      <c r="F59" s="14">
        <v>23424519.458551101</v>
      </c>
      <c r="G59" s="14">
        <v>22439873.869793098</v>
      </c>
      <c r="H59" s="14">
        <f t="shared" si="21"/>
        <v>21785240.849776223</v>
      </c>
      <c r="I59" s="14">
        <f t="shared" si="22"/>
        <v>20849773.619281467</v>
      </c>
      <c r="J59" s="13">
        <v>1639278.6087748799</v>
      </c>
      <c r="K59" s="13">
        <v>1590100.25051163</v>
      </c>
      <c r="L59" s="14">
        <f t="shared" si="23"/>
        <v>935467.23049475625</v>
      </c>
      <c r="M59" s="14">
        <f t="shared" si="24"/>
        <v>49178.358263249975</v>
      </c>
      <c r="N59" s="14">
        <v>2367792.3866614499</v>
      </c>
      <c r="Q59" s="14">
        <f t="shared" si="25"/>
        <v>114709302.77553473</v>
      </c>
      <c r="R59" s="14"/>
      <c r="S59" s="14"/>
      <c r="V59" s="14">
        <f t="shared" si="30"/>
        <v>8748262.4228933044</v>
      </c>
      <c r="W59" s="14">
        <f t="shared" si="26"/>
        <v>270564.81720290601</v>
      </c>
      <c r="X59" s="14">
        <f t="shared" si="27"/>
        <v>17433150.645125076</v>
      </c>
      <c r="Y59" s="14">
        <f t="shared" si="28"/>
        <v>12286485.950397711</v>
      </c>
      <c r="Z59" s="14">
        <f t="shared" si="29"/>
        <v>5146664.6947273659</v>
      </c>
    </row>
    <row r="60" spans="2:26" s="12" customFormat="1">
      <c r="C60" s="12">
        <f t="shared" si="31"/>
        <v>2026</v>
      </c>
      <c r="D60" s="12">
        <f t="shared" si="32"/>
        <v>3</v>
      </c>
      <c r="E60" s="12">
        <v>207</v>
      </c>
      <c r="F60" s="14">
        <v>23597600.572877102</v>
      </c>
      <c r="G60" s="14">
        <v>22604908.616499301</v>
      </c>
      <c r="H60" s="14">
        <f t="shared" si="21"/>
        <v>21865336.843571551</v>
      </c>
      <c r="I60" s="14">
        <f t="shared" si="22"/>
        <v>20924612.799072921</v>
      </c>
      <c r="J60" s="13">
        <v>1732263.72930555</v>
      </c>
      <c r="K60" s="13">
        <v>1680295.81742638</v>
      </c>
      <c r="L60" s="14">
        <f t="shared" si="23"/>
        <v>940724.04449862987</v>
      </c>
      <c r="M60" s="14">
        <f t="shared" si="24"/>
        <v>51967.911879169988</v>
      </c>
      <c r="N60" s="14">
        <v>2372429.4616928701</v>
      </c>
      <c r="Q60" s="14">
        <f t="shared" si="25"/>
        <v>115121045.86161946</v>
      </c>
      <c r="R60" s="14"/>
      <c r="S60" s="14"/>
      <c r="V60" s="14">
        <f t="shared" si="30"/>
        <v>9244491.8200636916</v>
      </c>
      <c r="W60" s="14">
        <f t="shared" si="26"/>
        <v>285912.11814631952</v>
      </c>
      <c r="X60" s="14">
        <f t="shared" si="27"/>
        <v>17486133.889145277</v>
      </c>
      <c r="Y60" s="14">
        <f t="shared" si="28"/>
        <v>12310547.754779479</v>
      </c>
      <c r="Z60" s="14">
        <f t="shared" si="29"/>
        <v>5175586.134365797</v>
      </c>
    </row>
    <row r="61" spans="2:26" s="12" customFormat="1">
      <c r="C61" s="12">
        <f t="shared" si="31"/>
        <v>2026</v>
      </c>
      <c r="D61" s="12">
        <f t="shared" si="32"/>
        <v>4</v>
      </c>
      <c r="E61" s="12">
        <v>208</v>
      </c>
      <c r="F61" s="14">
        <v>23712723.435026001</v>
      </c>
      <c r="G61" s="14">
        <v>22714248.714504</v>
      </c>
      <c r="H61" s="14">
        <f t="shared" si="21"/>
        <v>21860608.49725968</v>
      </c>
      <c r="I61" s="14">
        <f t="shared" si="22"/>
        <v>20917697.224870671</v>
      </c>
      <c r="J61" s="13">
        <v>1852114.9377663201</v>
      </c>
      <c r="K61" s="13">
        <v>1796551.4896333299</v>
      </c>
      <c r="L61" s="14">
        <f t="shared" si="23"/>
        <v>942911.27238900959</v>
      </c>
      <c r="M61" s="14">
        <f t="shared" si="24"/>
        <v>55563.448132990161</v>
      </c>
      <c r="N61" s="14">
        <v>2396937.4871821799</v>
      </c>
      <c r="Q61" s="14">
        <f t="shared" si="25"/>
        <v>115082998.41278294</v>
      </c>
      <c r="R61" s="14"/>
      <c r="S61" s="14"/>
      <c r="V61" s="14">
        <f t="shared" si="30"/>
        <v>9884096.2275776323</v>
      </c>
      <c r="W61" s="14">
        <f t="shared" si="26"/>
        <v>305693.69776013616</v>
      </c>
      <c r="X61" s="14">
        <f t="shared" si="27"/>
        <v>17625339.632431865</v>
      </c>
      <c r="Y61" s="14">
        <f t="shared" si="28"/>
        <v>12437720.015549758</v>
      </c>
      <c r="Z61" s="14">
        <f t="shared" si="29"/>
        <v>5187619.6168821082</v>
      </c>
    </row>
    <row r="62" spans="2:26" s="8" customFormat="1">
      <c r="B62" s="9"/>
      <c r="C62" s="8">
        <f t="shared" si="31"/>
        <v>2027</v>
      </c>
      <c r="D62" s="8">
        <f t="shared" si="32"/>
        <v>1</v>
      </c>
      <c r="E62" s="8">
        <v>209</v>
      </c>
      <c r="F62" s="11">
        <v>23828539.971923899</v>
      </c>
      <c r="G62" s="11">
        <v>22824620.905133199</v>
      </c>
      <c r="H62" s="11">
        <f t="shared" si="21"/>
        <v>21888236.682052121</v>
      </c>
      <c r="I62" s="11">
        <f t="shared" si="22"/>
        <v>20942526.713957578</v>
      </c>
      <c r="J62" s="10">
        <v>1940303.28987178</v>
      </c>
      <c r="K62" s="10">
        <v>1882094.1911756201</v>
      </c>
      <c r="L62" s="11">
        <f t="shared" si="23"/>
        <v>945709.96809454262</v>
      </c>
      <c r="M62" s="11">
        <f t="shared" si="24"/>
        <v>58209.098696159897</v>
      </c>
      <c r="N62" s="11">
        <v>2910273.7042986099</v>
      </c>
      <c r="O62" s="9"/>
      <c r="P62" s="9"/>
      <c r="Q62" s="11">
        <f t="shared" si="25"/>
        <v>115219602.93585545</v>
      </c>
      <c r="R62" s="11"/>
      <c r="S62" s="11"/>
      <c r="T62" s="9"/>
      <c r="U62" s="9"/>
      <c r="V62" s="11">
        <f t="shared" si="30"/>
        <v>10354726.932285972</v>
      </c>
      <c r="W62" s="11">
        <f t="shared" si="26"/>
        <v>320249.28656558238</v>
      </c>
      <c r="X62" s="11">
        <f t="shared" si="27"/>
        <v>20304441.301369842</v>
      </c>
      <c r="Y62" s="11">
        <f t="shared" si="28"/>
        <v>15101424.086464621</v>
      </c>
      <c r="Z62" s="11">
        <f t="shared" si="29"/>
        <v>5203017.2149052201</v>
      </c>
    </row>
    <row r="63" spans="2:26" s="12" customFormat="1">
      <c r="C63" s="12">
        <f t="shared" si="31"/>
        <v>2027</v>
      </c>
      <c r="D63" s="12">
        <f t="shared" si="32"/>
        <v>2</v>
      </c>
      <c r="E63" s="12">
        <v>210</v>
      </c>
      <c r="F63" s="14">
        <v>23916345.680554401</v>
      </c>
      <c r="G63" s="14">
        <v>22907328.8827627</v>
      </c>
      <c r="H63" s="14">
        <f t="shared" si="21"/>
        <v>21937809.478556231</v>
      </c>
      <c r="I63" s="14">
        <f t="shared" si="22"/>
        <v>20988148.76682448</v>
      </c>
      <c r="J63" s="13">
        <v>1978536.20199817</v>
      </c>
      <c r="K63" s="13">
        <v>1919180.1159382199</v>
      </c>
      <c r="L63" s="14">
        <f t="shared" si="23"/>
        <v>949660.71173175052</v>
      </c>
      <c r="M63" s="14">
        <f t="shared" si="24"/>
        <v>59356.086059950059</v>
      </c>
      <c r="N63" s="14">
        <v>2415376.89344597</v>
      </c>
      <c r="Q63" s="14">
        <f t="shared" si="25"/>
        <v>115470602.01004738</v>
      </c>
      <c r="R63" s="14"/>
      <c r="S63" s="14"/>
      <c r="V63" s="14">
        <f t="shared" si="30"/>
        <v>10558762.748212993</v>
      </c>
      <c r="W63" s="14">
        <f t="shared" si="26"/>
        <v>326559.67262517224</v>
      </c>
      <c r="X63" s="14">
        <f t="shared" si="27"/>
        <v>17758155.223049127</v>
      </c>
      <c r="Y63" s="14">
        <f t="shared" si="28"/>
        <v>12533402.182309814</v>
      </c>
      <c r="Z63" s="14">
        <f t="shared" si="29"/>
        <v>5224753.0407393146</v>
      </c>
    </row>
    <row r="64" spans="2:26" s="12" customFormat="1">
      <c r="C64" s="12">
        <f t="shared" si="31"/>
        <v>2027</v>
      </c>
      <c r="D64" s="12">
        <f t="shared" si="32"/>
        <v>3</v>
      </c>
      <c r="E64" s="12">
        <v>211</v>
      </c>
      <c r="F64" s="14">
        <v>24013110.075692799</v>
      </c>
      <c r="G64" s="14">
        <v>22999051.592637699</v>
      </c>
      <c r="H64" s="14">
        <f t="shared" si="21"/>
        <v>21960155.960934188</v>
      </c>
      <c r="I64" s="14">
        <f t="shared" si="22"/>
        <v>21007686.10132185</v>
      </c>
      <c r="J64" s="13">
        <v>2052954.11475861</v>
      </c>
      <c r="K64" s="13">
        <v>1991365.4913158501</v>
      </c>
      <c r="L64" s="14">
        <f t="shared" si="23"/>
        <v>952469.85961233824</v>
      </c>
      <c r="M64" s="14">
        <f t="shared" si="24"/>
        <v>61588.62344275997</v>
      </c>
      <c r="N64" s="14">
        <v>2373383.4963241499</v>
      </c>
      <c r="Q64" s="14">
        <f t="shared" si="25"/>
        <v>115578090.6600063</v>
      </c>
      <c r="R64" s="14"/>
      <c r="S64" s="14"/>
      <c r="V64" s="14">
        <f t="shared" si="30"/>
        <v>10955905.385411734</v>
      </c>
      <c r="W64" s="14">
        <f t="shared" si="26"/>
        <v>338842.43460037239</v>
      </c>
      <c r="X64" s="14">
        <f t="shared" si="27"/>
        <v>17555706.388562165</v>
      </c>
      <c r="Y64" s="14">
        <f t="shared" si="28"/>
        <v>12315498.245016478</v>
      </c>
      <c r="Z64" s="14">
        <f t="shared" si="29"/>
        <v>5240208.1435456872</v>
      </c>
    </row>
    <row r="65" spans="2:26" s="12" customFormat="1">
      <c r="C65" s="12">
        <f t="shared" si="31"/>
        <v>2027</v>
      </c>
      <c r="D65" s="12">
        <f t="shared" si="32"/>
        <v>4</v>
      </c>
      <c r="E65" s="12">
        <v>212</v>
      </c>
      <c r="F65" s="14">
        <v>24137791.703114498</v>
      </c>
      <c r="G65" s="14">
        <v>23117134.5729637</v>
      </c>
      <c r="H65" s="14">
        <f t="shared" si="21"/>
        <v>21991964.932951879</v>
      </c>
      <c r="I65" s="14">
        <f t="shared" si="22"/>
        <v>21035682.605905961</v>
      </c>
      <c r="J65" s="13">
        <v>2145826.7701626201</v>
      </c>
      <c r="K65" s="13">
        <v>2081451.9670577401</v>
      </c>
      <c r="L65" s="14">
        <f t="shared" si="23"/>
        <v>956282.32704591751</v>
      </c>
      <c r="M65" s="14">
        <f t="shared" si="24"/>
        <v>64374.803104880033</v>
      </c>
      <c r="N65" s="14">
        <v>2393564.803417</v>
      </c>
      <c r="Q65" s="14">
        <f t="shared" si="25"/>
        <v>115732119.16792379</v>
      </c>
      <c r="R65" s="14"/>
      <c r="S65" s="14"/>
      <c r="V65" s="14">
        <f t="shared" si="30"/>
        <v>11451534.595136145</v>
      </c>
      <c r="W65" s="14">
        <f t="shared" si="26"/>
        <v>354171.17304545589</v>
      </c>
      <c r="X65" s="14">
        <f t="shared" si="27"/>
        <v>17681402.357964668</v>
      </c>
      <c r="Y65" s="14">
        <f t="shared" si="28"/>
        <v>12420219.143459175</v>
      </c>
      <c r="Z65" s="14">
        <f t="shared" si="29"/>
        <v>5261183.2145054927</v>
      </c>
    </row>
    <row r="66" spans="2:26" s="8" customFormat="1">
      <c r="B66" s="9"/>
      <c r="C66" s="8">
        <f t="shared" si="31"/>
        <v>2028</v>
      </c>
      <c r="D66" s="8">
        <f t="shared" si="32"/>
        <v>1</v>
      </c>
      <c r="E66" s="8">
        <v>213</v>
      </c>
      <c r="F66" s="11">
        <v>24213742.8375488</v>
      </c>
      <c r="G66" s="11">
        <v>23189773.893677302</v>
      </c>
      <c r="H66" s="11">
        <f t="shared" si="21"/>
        <v>21985662.212312788</v>
      </c>
      <c r="I66" s="11">
        <f t="shared" si="22"/>
        <v>21028535.687198371</v>
      </c>
      <c r="J66" s="10">
        <v>2228080.6252360102</v>
      </c>
      <c r="K66" s="10">
        <v>2161238.2064789301</v>
      </c>
      <c r="L66" s="11">
        <f t="shared" si="23"/>
        <v>957126.52511441708</v>
      </c>
      <c r="M66" s="11">
        <f t="shared" si="24"/>
        <v>66842.4187570801</v>
      </c>
      <c r="N66" s="11">
        <v>2888934.1070663398</v>
      </c>
      <c r="O66" s="9"/>
      <c r="P66" s="9"/>
      <c r="Q66" s="11">
        <f t="shared" si="25"/>
        <v>115692798.92987655</v>
      </c>
      <c r="R66" s="11"/>
      <c r="S66" s="11"/>
      <c r="T66" s="9"/>
      <c r="U66" s="9"/>
      <c r="V66" s="11">
        <f t="shared" si="30"/>
        <v>11890494.943685099</v>
      </c>
      <c r="W66" s="11">
        <f t="shared" si="26"/>
        <v>367747.26629953797</v>
      </c>
      <c r="X66" s="11">
        <f t="shared" si="27"/>
        <v>20256520.558181874</v>
      </c>
      <c r="Y66" s="11">
        <f t="shared" si="28"/>
        <v>14990692.814982194</v>
      </c>
      <c r="Z66" s="11">
        <f t="shared" si="29"/>
        <v>5265827.7431996791</v>
      </c>
    </row>
    <row r="67" spans="2:26" s="12" customFormat="1">
      <c r="C67" s="12">
        <f t="shared" si="31"/>
        <v>2028</v>
      </c>
      <c r="D67" s="12">
        <f t="shared" si="32"/>
        <v>2</v>
      </c>
      <c r="E67" s="12">
        <v>214</v>
      </c>
      <c r="F67" s="14">
        <v>24387411.392687999</v>
      </c>
      <c r="G67" s="14">
        <v>23354358.0472969</v>
      </c>
      <c r="H67" s="14">
        <f t="shared" si="21"/>
        <v>22110936.761905778</v>
      </c>
      <c r="I67" s="14">
        <f t="shared" si="22"/>
        <v>21146177.65543814</v>
      </c>
      <c r="J67" s="13">
        <v>2276474.63078222</v>
      </c>
      <c r="K67" s="13">
        <v>2208180.3918587598</v>
      </c>
      <c r="L67" s="14">
        <f t="shared" si="23"/>
        <v>964759.10646763816</v>
      </c>
      <c r="M67" s="14">
        <f t="shared" si="24"/>
        <v>68294.238923460245</v>
      </c>
      <c r="N67" s="14">
        <v>2418961.4648239501</v>
      </c>
      <c r="Q67" s="14">
        <f t="shared" si="25"/>
        <v>116340030.32913962</v>
      </c>
      <c r="R67" s="14"/>
      <c r="S67" s="14"/>
      <c r="V67" s="14">
        <f t="shared" si="30"/>
        <v>12148756.997461094</v>
      </c>
      <c r="W67" s="14">
        <f t="shared" si="26"/>
        <v>375734.75249876064</v>
      </c>
      <c r="X67" s="14">
        <f t="shared" si="27"/>
        <v>17859822.494060017</v>
      </c>
      <c r="Y67" s="14">
        <f t="shared" si="28"/>
        <v>12552002.540230488</v>
      </c>
      <c r="Z67" s="14">
        <f t="shared" si="29"/>
        <v>5307819.9538295278</v>
      </c>
    </row>
    <row r="68" spans="2:26" s="12" customFormat="1">
      <c r="C68" s="12">
        <f t="shared" si="31"/>
        <v>2028</v>
      </c>
      <c r="D68" s="12">
        <f t="shared" si="32"/>
        <v>3</v>
      </c>
      <c r="E68" s="12">
        <v>215</v>
      </c>
      <c r="F68" s="14">
        <v>24517220.868452601</v>
      </c>
      <c r="G68" s="14">
        <v>23477018.810205001</v>
      </c>
      <c r="H68" s="14">
        <f t="shared" ref="H68:H99" si="33">F68-J68</f>
        <v>22162834.059579462</v>
      </c>
      <c r="I68" s="14">
        <f t="shared" ref="I68:I99" si="34">G68-K68</f>
        <v>21193263.605598062</v>
      </c>
      <c r="J68" s="13">
        <v>2354386.8088731398</v>
      </c>
      <c r="K68" s="13">
        <v>2283755.20460694</v>
      </c>
      <c r="L68" s="14">
        <f t="shared" ref="L68:L99" si="35">H68-I68</f>
        <v>969570.45398139954</v>
      </c>
      <c r="M68" s="14">
        <f t="shared" ref="M68:M99" si="36">J68-K68</f>
        <v>70631.604266199749</v>
      </c>
      <c r="N68" s="14">
        <v>2397339.2539153998</v>
      </c>
      <c r="Q68" s="14">
        <f t="shared" ref="Q68:Q99" si="37">I68*5.5017049523</f>
        <v>116599083.33431821</v>
      </c>
      <c r="R68" s="14"/>
      <c r="S68" s="14"/>
      <c r="V68" s="14">
        <f t="shared" si="30"/>
        <v>12564547.319026902</v>
      </c>
      <c r="W68" s="14">
        <f t="shared" si="26"/>
        <v>388594.24698024493</v>
      </c>
      <c r="X68" s="14">
        <f t="shared" si="27"/>
        <v>17774095.35331158</v>
      </c>
      <c r="Y68" s="14">
        <f t="shared" si="28"/>
        <v>12439804.785038354</v>
      </c>
      <c r="Z68" s="14">
        <f t="shared" si="29"/>
        <v>5334290.5682732249</v>
      </c>
    </row>
    <row r="69" spans="2:26" s="12" customFormat="1">
      <c r="C69" s="12">
        <f t="shared" si="31"/>
        <v>2028</v>
      </c>
      <c r="D69" s="12">
        <f t="shared" si="32"/>
        <v>4</v>
      </c>
      <c r="E69" s="12">
        <v>216</v>
      </c>
      <c r="F69" s="14">
        <v>24582523.9176047</v>
      </c>
      <c r="G69" s="14">
        <v>23539453.324133702</v>
      </c>
      <c r="H69" s="14">
        <f t="shared" si="33"/>
        <v>22145600.783107512</v>
      </c>
      <c r="I69" s="14">
        <f t="shared" si="34"/>
        <v>21175637.883671433</v>
      </c>
      <c r="J69" s="13">
        <v>2436923.1344971899</v>
      </c>
      <c r="K69" s="13">
        <v>2363815.4404622698</v>
      </c>
      <c r="L69" s="14">
        <f t="shared" si="35"/>
        <v>969962.89943607897</v>
      </c>
      <c r="M69" s="14">
        <f t="shared" si="36"/>
        <v>73107.694034920074</v>
      </c>
      <c r="N69" s="14">
        <v>2412691.3274239199</v>
      </c>
      <c r="Q69" s="14">
        <f t="shared" si="37"/>
        <v>116502111.8127066</v>
      </c>
      <c r="R69" s="14"/>
      <c r="S69" s="14"/>
      <c r="V69" s="14">
        <f t="shared" si="30"/>
        <v>13005015.115114475</v>
      </c>
      <c r="W69" s="14">
        <f t="shared" si="26"/>
        <v>402216.96232315293</v>
      </c>
      <c r="X69" s="14">
        <f t="shared" si="27"/>
        <v>17855916.454829495</v>
      </c>
      <c r="Y69" s="14">
        <f t="shared" si="28"/>
        <v>12519466.767454753</v>
      </c>
      <c r="Z69" s="14">
        <f t="shared" si="29"/>
        <v>5336449.6873747427</v>
      </c>
    </row>
    <row r="70" spans="2:26" s="8" customFormat="1">
      <c r="B70" s="9"/>
      <c r="C70" s="8">
        <f t="shared" si="31"/>
        <v>2029</v>
      </c>
      <c r="D70" s="8">
        <f t="shared" si="32"/>
        <v>1</v>
      </c>
      <c r="E70" s="8">
        <v>217</v>
      </c>
      <c r="F70" s="11">
        <v>24721894.982492302</v>
      </c>
      <c r="G70" s="11">
        <v>23672019.049287599</v>
      </c>
      <c r="H70" s="11">
        <f t="shared" si="33"/>
        <v>22202003.970140871</v>
      </c>
      <c r="I70" s="11">
        <f t="shared" si="34"/>
        <v>21227724.767306708</v>
      </c>
      <c r="J70" s="10">
        <v>2519891.01235143</v>
      </c>
      <c r="K70" s="10">
        <v>2444294.2819808898</v>
      </c>
      <c r="L70" s="11">
        <f t="shared" si="35"/>
        <v>974279.20283416286</v>
      </c>
      <c r="M70" s="11">
        <f t="shared" si="36"/>
        <v>75596.730370540172</v>
      </c>
      <c r="N70" s="11">
        <v>2947905.2848277902</v>
      </c>
      <c r="O70" s="9"/>
      <c r="P70" s="9"/>
      <c r="Q70" s="11">
        <f t="shared" si="37"/>
        <v>116788678.47835268</v>
      </c>
      <c r="R70" s="11"/>
      <c r="S70" s="11"/>
      <c r="T70" s="9"/>
      <c r="U70" s="9"/>
      <c r="V70" s="11">
        <f t="shared" si="30"/>
        <v>13447785.956052834</v>
      </c>
      <c r="W70" s="11">
        <f t="shared" si="26"/>
        <v>415910.90585728869</v>
      </c>
      <c r="X70" s="11">
        <f t="shared" si="27"/>
        <v>20656891.251879156</v>
      </c>
      <c r="Y70" s="11">
        <f t="shared" si="28"/>
        <v>15296694.536723547</v>
      </c>
      <c r="Z70" s="11">
        <f t="shared" si="29"/>
        <v>5360196.7151556099</v>
      </c>
    </row>
    <row r="71" spans="2:26" s="12" customFormat="1">
      <c r="C71" s="12">
        <f t="shared" si="31"/>
        <v>2029</v>
      </c>
      <c r="D71" s="12">
        <f t="shared" si="32"/>
        <v>2</v>
      </c>
      <c r="E71" s="12">
        <v>218</v>
      </c>
      <c r="F71" s="14">
        <v>24839650.325840399</v>
      </c>
      <c r="G71" s="14">
        <v>23783817.279579502</v>
      </c>
      <c r="H71" s="14">
        <f t="shared" si="33"/>
        <v>22230802.013773367</v>
      </c>
      <c r="I71" s="14">
        <f t="shared" si="34"/>
        <v>21253234.416874483</v>
      </c>
      <c r="J71" s="13">
        <v>2608848.31206703</v>
      </c>
      <c r="K71" s="13">
        <v>2530582.8627050198</v>
      </c>
      <c r="L71" s="14">
        <f t="shared" si="35"/>
        <v>977567.59689888358</v>
      </c>
      <c r="M71" s="14">
        <f t="shared" si="36"/>
        <v>78265.449362010229</v>
      </c>
      <c r="N71" s="14">
        <v>2372830.0677943998</v>
      </c>
      <c r="Q71" s="14">
        <f t="shared" si="37"/>
        <v>116929025.04371114</v>
      </c>
      <c r="R71" s="14"/>
      <c r="S71" s="14"/>
      <c r="V71" s="14">
        <f t="shared" si="30"/>
        <v>13922520.267949717</v>
      </c>
      <c r="W71" s="14">
        <f t="shared" si="26"/>
        <v>430593.41034895653</v>
      </c>
      <c r="X71" s="14">
        <f t="shared" si="27"/>
        <v>17690914.990811314</v>
      </c>
      <c r="Y71" s="14">
        <f t="shared" si="28"/>
        <v>12312626.501744717</v>
      </c>
      <c r="Z71" s="14">
        <f t="shared" si="29"/>
        <v>5378288.489066598</v>
      </c>
    </row>
    <row r="72" spans="2:26" s="12" customFormat="1">
      <c r="C72" s="12">
        <f t="shared" si="31"/>
        <v>2029</v>
      </c>
      <c r="D72" s="12">
        <f t="shared" si="32"/>
        <v>3</v>
      </c>
      <c r="E72" s="12">
        <v>219</v>
      </c>
      <c r="F72" s="14">
        <v>24918152.746614698</v>
      </c>
      <c r="G72" s="14">
        <v>23858995.158417199</v>
      </c>
      <c r="H72" s="14">
        <f t="shared" si="33"/>
        <v>22242416.454336949</v>
      </c>
      <c r="I72" s="14">
        <f t="shared" si="34"/>
        <v>21263530.954907779</v>
      </c>
      <c r="J72" s="13">
        <v>2675736.2922777501</v>
      </c>
      <c r="K72" s="13">
        <v>2595464.2035094202</v>
      </c>
      <c r="L72" s="14">
        <f t="shared" si="35"/>
        <v>978885.49942917004</v>
      </c>
      <c r="M72" s="14">
        <f t="shared" si="36"/>
        <v>80272.088768329937</v>
      </c>
      <c r="N72" s="14">
        <v>2327043.8663565302</v>
      </c>
      <c r="Q72" s="14">
        <f t="shared" si="37"/>
        <v>116985673.55800048</v>
      </c>
      <c r="R72" s="14"/>
      <c r="S72" s="14"/>
      <c r="V72" s="14">
        <f t="shared" si="30"/>
        <v>14279478.261965152</v>
      </c>
      <c r="W72" s="14">
        <f t="shared" si="26"/>
        <v>441633.34830818599</v>
      </c>
      <c r="X72" s="14">
        <f t="shared" si="27"/>
        <v>17460580.884769291</v>
      </c>
      <c r="Y72" s="14">
        <f t="shared" si="28"/>
        <v>12075041.684825167</v>
      </c>
      <c r="Z72" s="14">
        <f t="shared" si="29"/>
        <v>5385539.1999441236</v>
      </c>
    </row>
    <row r="73" spans="2:26" s="12" customFormat="1">
      <c r="C73" s="12">
        <f t="shared" si="31"/>
        <v>2029</v>
      </c>
      <c r="D73" s="12">
        <f t="shared" si="32"/>
        <v>4</v>
      </c>
      <c r="E73" s="12">
        <v>220</v>
      </c>
      <c r="F73" s="14">
        <v>24981660.251606699</v>
      </c>
      <c r="G73" s="14">
        <v>23918595.643483501</v>
      </c>
      <c r="H73" s="14">
        <f t="shared" si="33"/>
        <v>22227658.693049699</v>
      </c>
      <c r="I73" s="14">
        <f t="shared" si="34"/>
        <v>21247214.131683212</v>
      </c>
      <c r="J73" s="13">
        <v>2754001.558557</v>
      </c>
      <c r="K73" s="13">
        <v>2671381.5118002901</v>
      </c>
      <c r="L73" s="14">
        <f t="shared" si="35"/>
        <v>980444.56136648729</v>
      </c>
      <c r="M73" s="14">
        <f t="shared" si="36"/>
        <v>82620.046756709926</v>
      </c>
      <c r="N73" s="14">
        <v>2332977.3408223898</v>
      </c>
      <c r="Q73" s="14">
        <f t="shared" si="37"/>
        <v>116895903.21086007</v>
      </c>
      <c r="R73" s="14"/>
      <c r="S73" s="14"/>
      <c r="V73" s="14">
        <f t="shared" si="30"/>
        <v>14697152.892954316</v>
      </c>
      <c r="W73" s="14">
        <f t="shared" si="26"/>
        <v>454551.12040064856</v>
      </c>
      <c r="X73" s="14">
        <f t="shared" si="27"/>
        <v>17499947.210760668</v>
      </c>
      <c r="Y73" s="14">
        <f t="shared" si="28"/>
        <v>12105830.512035063</v>
      </c>
      <c r="Z73" s="14">
        <f t="shared" si="29"/>
        <v>5394116.6987256045</v>
      </c>
    </row>
    <row r="74" spans="2:26" s="8" customFormat="1">
      <c r="B74" s="9"/>
      <c r="C74" s="8">
        <f t="shared" si="31"/>
        <v>2030</v>
      </c>
      <c r="D74" s="8">
        <f t="shared" si="32"/>
        <v>1</v>
      </c>
      <c r="E74" s="8">
        <v>221</v>
      </c>
      <c r="F74" s="11">
        <v>25066088.0140526</v>
      </c>
      <c r="G74" s="11">
        <v>23998750.690356798</v>
      </c>
      <c r="H74" s="11">
        <f t="shared" si="33"/>
        <v>22211506.015713669</v>
      </c>
      <c r="I74" s="11">
        <f t="shared" si="34"/>
        <v>21229806.151968028</v>
      </c>
      <c r="J74" s="10">
        <v>2854581.9983389298</v>
      </c>
      <c r="K74" s="10">
        <v>2768944.5383887701</v>
      </c>
      <c r="L74" s="11">
        <f t="shared" si="35"/>
        <v>981699.86374564096</v>
      </c>
      <c r="M74" s="11">
        <f t="shared" si="36"/>
        <v>85637.45995015977</v>
      </c>
      <c r="N74" s="11">
        <v>2813898.7027688702</v>
      </c>
      <c r="O74" s="9"/>
      <c r="P74" s="9"/>
      <c r="Q74" s="11">
        <f t="shared" si="37"/>
        <v>116800129.64265151</v>
      </c>
      <c r="R74" s="11"/>
      <c r="S74" s="11"/>
      <c r="T74" s="9"/>
      <c r="U74" s="9"/>
      <c r="V74" s="11">
        <f t="shared" si="30"/>
        <v>15233915.879497534</v>
      </c>
      <c r="W74" s="11">
        <f t="shared" si="26"/>
        <v>471152.0375101869</v>
      </c>
      <c r="X74" s="11">
        <f t="shared" si="27"/>
        <v>20002356.747420948</v>
      </c>
      <c r="Y74" s="11">
        <f t="shared" si="28"/>
        <v>14601333.745379319</v>
      </c>
      <c r="Z74" s="11">
        <f t="shared" si="29"/>
        <v>5401023.0020416277</v>
      </c>
    </row>
    <row r="75" spans="2:26" s="12" customFormat="1">
      <c r="C75" s="12">
        <f t="shared" si="31"/>
        <v>2030</v>
      </c>
      <c r="D75" s="12">
        <f t="shared" si="32"/>
        <v>2</v>
      </c>
      <c r="E75" s="12">
        <v>222</v>
      </c>
      <c r="F75" s="14">
        <v>25153198.702211902</v>
      </c>
      <c r="G75" s="14">
        <v>24081629.2439918</v>
      </c>
      <c r="H75" s="14">
        <f t="shared" si="33"/>
        <v>22211519.001949251</v>
      </c>
      <c r="I75" s="14">
        <f t="shared" si="34"/>
        <v>21228199.93473703</v>
      </c>
      <c r="J75" s="13">
        <v>2941679.7002626499</v>
      </c>
      <c r="K75" s="13">
        <v>2853429.3092547702</v>
      </c>
      <c r="L75" s="14">
        <f t="shared" si="35"/>
        <v>983319.06721222028</v>
      </c>
      <c r="M75" s="14">
        <f t="shared" si="36"/>
        <v>88250.391007879749</v>
      </c>
      <c r="N75" s="14">
        <v>2307354.0786694698</v>
      </c>
      <c r="Q75" s="14">
        <f t="shared" si="37"/>
        <v>116791292.70935726</v>
      </c>
      <c r="R75" s="14"/>
      <c r="S75" s="14"/>
      <c r="V75" s="14">
        <f t="shared" si="30"/>
        <v>15698726.161764937</v>
      </c>
      <c r="W75" s="14">
        <f t="shared" si="26"/>
        <v>485527.61325046339</v>
      </c>
      <c r="X75" s="14">
        <f t="shared" si="27"/>
        <v>17382802.664688185</v>
      </c>
      <c r="Y75" s="14">
        <f t="shared" si="28"/>
        <v>11972871.282915698</v>
      </c>
      <c r="Z75" s="14">
        <f t="shared" si="29"/>
        <v>5409931.3817724884</v>
      </c>
    </row>
    <row r="76" spans="2:26" s="12" customFormat="1">
      <c r="C76" s="12">
        <f t="shared" si="31"/>
        <v>2030</v>
      </c>
      <c r="D76" s="12">
        <f t="shared" si="32"/>
        <v>3</v>
      </c>
      <c r="E76" s="12">
        <v>223</v>
      </c>
      <c r="F76" s="14">
        <v>25229379.2733653</v>
      </c>
      <c r="G76" s="14">
        <v>24153678.531886999</v>
      </c>
      <c r="H76" s="14">
        <f t="shared" si="33"/>
        <v>22210255.563794792</v>
      </c>
      <c r="I76" s="14">
        <f t="shared" si="34"/>
        <v>21225128.533603597</v>
      </c>
      <c r="J76" s="13">
        <v>3019123.7095705098</v>
      </c>
      <c r="K76" s="13">
        <v>2928549.9982834002</v>
      </c>
      <c r="L76" s="14">
        <f t="shared" si="35"/>
        <v>985127.03019119427</v>
      </c>
      <c r="M76" s="14">
        <f t="shared" si="36"/>
        <v>90573.711287109647</v>
      </c>
      <c r="N76" s="14">
        <v>2297652.5907621798</v>
      </c>
      <c r="Q76" s="14">
        <f t="shared" si="37"/>
        <v>116774394.76653095</v>
      </c>
      <c r="R76" s="14"/>
      <c r="S76" s="14"/>
      <c r="V76" s="14">
        <f t="shared" si="30"/>
        <v>16112018.02861394</v>
      </c>
      <c r="W76" s="14">
        <f t="shared" si="26"/>
        <v>498309.83593648154</v>
      </c>
      <c r="X76" s="14">
        <f t="shared" si="27"/>
        <v>17342408.476693321</v>
      </c>
      <c r="Y76" s="14">
        <f t="shared" si="28"/>
        <v>11922530.216045836</v>
      </c>
      <c r="Z76" s="14">
        <f t="shared" si="29"/>
        <v>5419878.260647485</v>
      </c>
    </row>
    <row r="77" spans="2:26" s="12" customFormat="1">
      <c r="C77" s="12">
        <f t="shared" si="31"/>
        <v>2030</v>
      </c>
      <c r="D77" s="12">
        <f t="shared" si="32"/>
        <v>4</v>
      </c>
      <c r="E77" s="12">
        <v>224</v>
      </c>
      <c r="F77" s="14">
        <v>25317616.852916401</v>
      </c>
      <c r="G77" s="14">
        <v>24237845.0409711</v>
      </c>
      <c r="H77" s="14">
        <f t="shared" si="33"/>
        <v>22210686.64957745</v>
      </c>
      <c r="I77" s="14">
        <f t="shared" si="34"/>
        <v>21224122.743732318</v>
      </c>
      <c r="J77" s="13">
        <v>3106930.2033389499</v>
      </c>
      <c r="K77" s="13">
        <v>3013722.2972387802</v>
      </c>
      <c r="L77" s="14">
        <f t="shared" si="35"/>
        <v>986563.90584513173</v>
      </c>
      <c r="M77" s="14">
        <f t="shared" si="36"/>
        <v>93207.906100169756</v>
      </c>
      <c r="N77" s="14">
        <v>2323428.1365785399</v>
      </c>
      <c r="Q77" s="14">
        <f t="shared" si="37"/>
        <v>116768861.20741516</v>
      </c>
      <c r="R77" s="14"/>
      <c r="S77" s="14"/>
      <c r="V77" s="14">
        <f t="shared" si="30"/>
        <v>16580610.88757553</v>
      </c>
      <c r="W77" s="14">
        <f t="shared" si="26"/>
        <v>512802.3985848173</v>
      </c>
      <c r="X77" s="14">
        <f t="shared" si="27"/>
        <v>17484063.172367312</v>
      </c>
      <c r="Y77" s="14">
        <f t="shared" si="28"/>
        <v>12056279.64581872</v>
      </c>
      <c r="Z77" s="14">
        <f t="shared" si="29"/>
        <v>5427783.5265485924</v>
      </c>
    </row>
    <row r="78" spans="2:26" s="8" customFormat="1">
      <c r="B78" s="9"/>
      <c r="C78" s="8">
        <f t="shared" si="31"/>
        <v>2031</v>
      </c>
      <c r="D78" s="8">
        <f t="shared" si="32"/>
        <v>1</v>
      </c>
      <c r="E78" s="8">
        <v>225</v>
      </c>
      <c r="F78" s="11">
        <v>25497175.174299501</v>
      </c>
      <c r="G78" s="11">
        <v>24408310.7890255</v>
      </c>
      <c r="H78" s="11">
        <f t="shared" si="33"/>
        <v>22329843.35154292</v>
      </c>
      <c r="I78" s="11">
        <f t="shared" si="34"/>
        <v>21335998.92095162</v>
      </c>
      <c r="J78" s="10">
        <v>3167331.8227565801</v>
      </c>
      <c r="K78" s="10">
        <v>3072311.8680738802</v>
      </c>
      <c r="L78" s="11">
        <f t="shared" si="35"/>
        <v>993844.43059130013</v>
      </c>
      <c r="M78" s="11">
        <f t="shared" si="36"/>
        <v>95019.95468269987</v>
      </c>
      <c r="N78" s="11">
        <v>2786491.7976178401</v>
      </c>
      <c r="O78" s="9"/>
      <c r="P78" s="9"/>
      <c r="Q78" s="11">
        <f t="shared" si="37"/>
        <v>117384370.92566697</v>
      </c>
      <c r="R78" s="11"/>
      <c r="S78" s="11"/>
      <c r="T78" s="9"/>
      <c r="U78" s="9"/>
      <c r="V78" s="11">
        <f t="shared" si="30"/>
        <v>16902953.419592131</v>
      </c>
      <c r="W78" s="11">
        <f t="shared" ref="W78:W109" si="38">M78*5.5017049523</f>
        <v>522771.75524513144</v>
      </c>
      <c r="X78" s="11">
        <f t="shared" ref="X78:X109" si="39">N78*5.1890047538+L78*5.5017049523</f>
        <v>19926958.009863608</v>
      </c>
      <c r="Y78" s="11">
        <f t="shared" ref="Y78:Y109" si="40">N78*5.1890047538</f>
        <v>14459119.18426368</v>
      </c>
      <c r="Z78" s="11">
        <f t="shared" ref="Z78:Z109" si="41">L78*5.5017049523</f>
        <v>5467838.8255999293</v>
      </c>
    </row>
    <row r="79" spans="2:26" s="12" customFormat="1">
      <c r="C79" s="12">
        <f t="shared" si="31"/>
        <v>2031</v>
      </c>
      <c r="D79" s="12">
        <f t="shared" si="32"/>
        <v>2</v>
      </c>
      <c r="E79" s="12">
        <v>226</v>
      </c>
      <c r="F79" s="14">
        <v>25589889.028211799</v>
      </c>
      <c r="G79" s="14">
        <v>24496333.887831401</v>
      </c>
      <c r="H79" s="14">
        <f t="shared" si="33"/>
        <v>22317635.08869081</v>
      </c>
      <c r="I79" s="14">
        <f t="shared" si="34"/>
        <v>21322247.566496041</v>
      </c>
      <c r="J79" s="13">
        <v>3272253.93952099</v>
      </c>
      <c r="K79" s="13">
        <v>3174086.3213353599</v>
      </c>
      <c r="L79" s="14">
        <f t="shared" si="35"/>
        <v>995387.52219476923</v>
      </c>
      <c r="M79" s="14">
        <f t="shared" si="36"/>
        <v>98167.618185630068</v>
      </c>
      <c r="N79" s="14">
        <v>2292793.0111920298</v>
      </c>
      <c r="Q79" s="14">
        <f t="shared" si="37"/>
        <v>117308715.03075789</v>
      </c>
      <c r="R79" s="14"/>
      <c r="S79" s="14"/>
      <c r="V79" s="14">
        <f t="shared" ref="V79:V110" si="42">K79*5.5017049523</f>
        <v>17462886.43311844</v>
      </c>
      <c r="W79" s="14">
        <f t="shared" si="38"/>
        <v>540089.27112737647</v>
      </c>
      <c r="X79" s="14">
        <f t="shared" si="39"/>
        <v>17373642.294871446</v>
      </c>
      <c r="Y79" s="14">
        <f t="shared" si="40"/>
        <v>11897313.834554859</v>
      </c>
      <c r="Z79" s="14">
        <f t="shared" si="41"/>
        <v>5476328.4603165882</v>
      </c>
    </row>
    <row r="80" spans="2:26" s="12" customFormat="1">
      <c r="C80" s="12">
        <f t="shared" si="31"/>
        <v>2031</v>
      </c>
      <c r="D80" s="12">
        <f t="shared" si="32"/>
        <v>3</v>
      </c>
      <c r="E80" s="12">
        <v>227</v>
      </c>
      <c r="F80" s="14">
        <v>25561616.251011699</v>
      </c>
      <c r="G80" s="14">
        <v>24469886.025263701</v>
      </c>
      <c r="H80" s="14">
        <f t="shared" si="33"/>
        <v>22222816.957596079</v>
      </c>
      <c r="I80" s="14">
        <f t="shared" si="34"/>
        <v>21231250.710650552</v>
      </c>
      <c r="J80" s="13">
        <v>3338799.29341562</v>
      </c>
      <c r="K80" s="13">
        <v>3238635.31461315</v>
      </c>
      <c r="L80" s="14">
        <f t="shared" si="35"/>
        <v>991566.24694552645</v>
      </c>
      <c r="M80" s="14">
        <f t="shared" si="36"/>
        <v>100163.97880247002</v>
      </c>
      <c r="N80" s="14">
        <v>2217766.5806648498</v>
      </c>
      <c r="Q80" s="14">
        <f t="shared" si="37"/>
        <v>116808077.17830904</v>
      </c>
      <c r="R80" s="14"/>
      <c r="S80" s="14"/>
      <c r="V80" s="14">
        <f t="shared" si="42"/>
        <v>17818015.949100837</v>
      </c>
      <c r="W80" s="14">
        <f t="shared" si="38"/>
        <v>551072.65821962152</v>
      </c>
      <c r="X80" s="14">
        <f t="shared" si="39"/>
        <v>16963306.261242405</v>
      </c>
      <c r="Y80" s="14">
        <f t="shared" si="40"/>
        <v>11508001.329888677</v>
      </c>
      <c r="Z80" s="14">
        <f t="shared" si="41"/>
        <v>5455304.9313537274</v>
      </c>
    </row>
    <row r="81" spans="2:26" s="12" customFormat="1">
      <c r="C81" s="12">
        <f t="shared" si="31"/>
        <v>2031</v>
      </c>
      <c r="D81" s="12">
        <f t="shared" si="32"/>
        <v>4</v>
      </c>
      <c r="E81" s="12">
        <v>228</v>
      </c>
      <c r="F81" s="14">
        <v>25609846.919118602</v>
      </c>
      <c r="G81" s="14">
        <v>24515439.053555399</v>
      </c>
      <c r="H81" s="14">
        <f t="shared" si="33"/>
        <v>22219109.660933122</v>
      </c>
      <c r="I81" s="14">
        <f t="shared" si="34"/>
        <v>21226423.91311549</v>
      </c>
      <c r="J81" s="13">
        <v>3390737.2581854798</v>
      </c>
      <c r="K81" s="13">
        <v>3289015.1404399099</v>
      </c>
      <c r="L81" s="14">
        <f t="shared" si="35"/>
        <v>992685.74781763181</v>
      </c>
      <c r="M81" s="14">
        <f t="shared" si="36"/>
        <v>101722.11774556991</v>
      </c>
      <c r="N81" s="14">
        <v>2288963.4762966498</v>
      </c>
      <c r="Q81" s="14">
        <f t="shared" si="37"/>
        <v>116781521.56240663</v>
      </c>
      <c r="R81" s="14"/>
      <c r="S81" s="14"/>
      <c r="V81" s="14">
        <f t="shared" si="42"/>
        <v>18095190.886347931</v>
      </c>
      <c r="W81" s="14">
        <f t="shared" si="38"/>
        <v>559645.0789592457</v>
      </c>
      <c r="X81" s="14">
        <f t="shared" si="39"/>
        <v>17338906.454623781</v>
      </c>
      <c r="Y81" s="14">
        <f t="shared" si="40"/>
        <v>11877442.359777888</v>
      </c>
      <c r="Z81" s="14">
        <f t="shared" si="41"/>
        <v>5461464.0948458938</v>
      </c>
    </row>
    <row r="82" spans="2:26" s="8" customFormat="1">
      <c r="B82" s="9"/>
      <c r="C82" s="8">
        <f t="shared" ref="C82:C113" si="43">C78+1</f>
        <v>2032</v>
      </c>
      <c r="D82" s="8">
        <f t="shared" ref="D82:D113" si="44">D78</f>
        <v>1</v>
      </c>
      <c r="E82" s="8">
        <v>229</v>
      </c>
      <c r="F82" s="11">
        <v>25758770.718124501</v>
      </c>
      <c r="G82" s="11">
        <v>24656802.437265798</v>
      </c>
      <c r="H82" s="11">
        <f t="shared" si="33"/>
        <v>22289378.48891858</v>
      </c>
      <c r="I82" s="11">
        <f t="shared" si="34"/>
        <v>21291491.974936057</v>
      </c>
      <c r="J82" s="10">
        <v>3469392.2292059199</v>
      </c>
      <c r="K82" s="10">
        <v>3365310.4623297402</v>
      </c>
      <c r="L82" s="11">
        <f t="shared" si="35"/>
        <v>997886.51398252323</v>
      </c>
      <c r="M82" s="11">
        <f t="shared" si="36"/>
        <v>104081.76687617972</v>
      </c>
      <c r="N82" s="11">
        <v>2790494.6387756499</v>
      </c>
      <c r="O82" s="9"/>
      <c r="P82" s="9"/>
      <c r="Q82" s="11">
        <f t="shared" si="37"/>
        <v>117139506.84036142</v>
      </c>
      <c r="R82" s="11"/>
      <c r="S82" s="11"/>
      <c r="T82" s="9"/>
      <c r="U82" s="9"/>
      <c r="V82" s="11">
        <f t="shared" si="42"/>
        <v>18514945.236626532</v>
      </c>
      <c r="W82" s="11">
        <f t="shared" si="38"/>
        <v>572627.17226681206</v>
      </c>
      <c r="X82" s="11">
        <f t="shared" si="39"/>
        <v>19969967.121871293</v>
      </c>
      <c r="Y82" s="11">
        <f t="shared" si="40"/>
        <v>14479889.946060261</v>
      </c>
      <c r="Z82" s="11">
        <f t="shared" si="41"/>
        <v>5490077.1758110309</v>
      </c>
    </row>
    <row r="83" spans="2:26" s="12" customFormat="1">
      <c r="C83" s="12">
        <f t="shared" si="43"/>
        <v>2032</v>
      </c>
      <c r="D83" s="12">
        <f t="shared" si="44"/>
        <v>2</v>
      </c>
      <c r="E83" s="12">
        <v>230</v>
      </c>
      <c r="F83" s="14">
        <v>25877444.1778192</v>
      </c>
      <c r="G83" s="14">
        <v>24770484.379811902</v>
      </c>
      <c r="H83" s="14">
        <f t="shared" si="33"/>
        <v>22327576.611821871</v>
      </c>
      <c r="I83" s="14">
        <f t="shared" si="34"/>
        <v>21327112.840794493</v>
      </c>
      <c r="J83" s="13">
        <v>3549867.56599733</v>
      </c>
      <c r="K83" s="13">
        <v>3443371.53901741</v>
      </c>
      <c r="L83" s="14">
        <f t="shared" si="35"/>
        <v>1000463.7710273787</v>
      </c>
      <c r="M83" s="14">
        <f t="shared" si="36"/>
        <v>106496.02697991999</v>
      </c>
      <c r="N83" s="14">
        <v>2312378.89855952</v>
      </c>
      <c r="Q83" s="14">
        <f t="shared" si="37"/>
        <v>117335482.33445998</v>
      </c>
      <c r="R83" s="14"/>
      <c r="S83" s="14"/>
      <c r="V83" s="14">
        <f t="shared" si="42"/>
        <v>18944414.248820957</v>
      </c>
      <c r="W83" s="14">
        <f t="shared" si="38"/>
        <v>585909.7190357002</v>
      </c>
      <c r="X83" s="14">
        <f t="shared" si="39"/>
        <v>17503201.580870219</v>
      </c>
      <c r="Y83" s="14">
        <f t="shared" si="40"/>
        <v>11998945.097212156</v>
      </c>
      <c r="Z83" s="14">
        <f t="shared" si="41"/>
        <v>5504256.4836580623</v>
      </c>
    </row>
    <row r="84" spans="2:26" s="12" customFormat="1">
      <c r="C84" s="12">
        <f t="shared" si="43"/>
        <v>2032</v>
      </c>
      <c r="D84" s="12">
        <f t="shared" si="44"/>
        <v>3</v>
      </c>
      <c r="E84" s="12">
        <v>231</v>
      </c>
      <c r="F84" s="14">
        <v>25927379.3565805</v>
      </c>
      <c r="G84" s="14">
        <v>24818481.536903001</v>
      </c>
      <c r="H84" s="14">
        <f t="shared" si="33"/>
        <v>22277872.919303451</v>
      </c>
      <c r="I84" s="14">
        <f t="shared" si="34"/>
        <v>21278460.292744271</v>
      </c>
      <c r="J84" s="13">
        <v>3649506.4372770502</v>
      </c>
      <c r="K84" s="13">
        <v>3540021.2441587299</v>
      </c>
      <c r="L84" s="14">
        <f t="shared" si="35"/>
        <v>999412.62655917928</v>
      </c>
      <c r="M84" s="14">
        <f t="shared" si="36"/>
        <v>109485.19311832031</v>
      </c>
      <c r="N84" s="14">
        <v>2208717.85546694</v>
      </c>
      <c r="Q84" s="14">
        <f t="shared" si="37"/>
        <v>117067810.36991006</v>
      </c>
      <c r="R84" s="14"/>
      <c r="S84" s="14"/>
      <c r="V84" s="14">
        <f t="shared" si="42"/>
        <v>19476152.410235293</v>
      </c>
      <c r="W84" s="14">
        <f t="shared" si="38"/>
        <v>602355.22918258468</v>
      </c>
      <c r="X84" s="14">
        <f t="shared" si="39"/>
        <v>16959520.848752681</v>
      </c>
      <c r="Y84" s="14">
        <f t="shared" si="40"/>
        <v>11461047.451820893</v>
      </c>
      <c r="Z84" s="14">
        <f t="shared" si="41"/>
        <v>5498473.396931787</v>
      </c>
    </row>
    <row r="85" spans="2:26" s="12" customFormat="1">
      <c r="C85" s="12">
        <f t="shared" si="43"/>
        <v>2032</v>
      </c>
      <c r="D85" s="12">
        <f t="shared" si="44"/>
        <v>4</v>
      </c>
      <c r="E85" s="12">
        <v>232</v>
      </c>
      <c r="F85" s="14">
        <v>26040024.532067802</v>
      </c>
      <c r="G85" s="14">
        <v>24925786.550437599</v>
      </c>
      <c r="H85" s="14">
        <f t="shared" si="33"/>
        <v>22310110.760168951</v>
      </c>
      <c r="I85" s="14">
        <f t="shared" si="34"/>
        <v>21307770.191695709</v>
      </c>
      <c r="J85" s="13">
        <v>3729913.7718988499</v>
      </c>
      <c r="K85" s="13">
        <v>3618016.3587418902</v>
      </c>
      <c r="L85" s="14">
        <f t="shared" si="35"/>
        <v>1002340.5684732422</v>
      </c>
      <c r="M85" s="14">
        <f t="shared" si="36"/>
        <v>111897.41315695969</v>
      </c>
      <c r="N85" s="14">
        <v>2276813.9535608799</v>
      </c>
      <c r="Q85" s="14">
        <f t="shared" si="37"/>
        <v>117229064.78612261</v>
      </c>
      <c r="R85" s="14"/>
      <c r="S85" s="14"/>
      <c r="V85" s="14">
        <f t="shared" si="42"/>
        <v>19905258.518392671</v>
      </c>
      <c r="W85" s="14">
        <f t="shared" si="38"/>
        <v>615626.55211520428</v>
      </c>
      <c r="X85" s="14">
        <f t="shared" si="39"/>
        <v>17328980.498006012</v>
      </c>
      <c r="Y85" s="14">
        <f t="shared" si="40"/>
        <v>11814398.428545577</v>
      </c>
      <c r="Z85" s="14">
        <f t="shared" si="41"/>
        <v>5514582.0694604339</v>
      </c>
    </row>
    <row r="86" spans="2:26" s="8" customFormat="1">
      <c r="B86" s="9"/>
      <c r="C86" s="8">
        <f t="shared" si="43"/>
        <v>2033</v>
      </c>
      <c r="D86" s="8">
        <f t="shared" si="44"/>
        <v>1</v>
      </c>
      <c r="E86" s="8">
        <v>233</v>
      </c>
      <c r="F86" s="11">
        <v>26178568.120194402</v>
      </c>
      <c r="G86" s="11">
        <v>25057863.411880199</v>
      </c>
      <c r="H86" s="11">
        <f t="shared" si="33"/>
        <v>22352235.118199833</v>
      </c>
      <c r="I86" s="11">
        <f t="shared" si="34"/>
        <v>21346320.39994546</v>
      </c>
      <c r="J86" s="10">
        <v>3826333.0019945698</v>
      </c>
      <c r="K86" s="10">
        <v>3711543.01193474</v>
      </c>
      <c r="L86" s="11">
        <f t="shared" si="35"/>
        <v>1005914.7182543725</v>
      </c>
      <c r="M86" s="11">
        <f t="shared" si="36"/>
        <v>114789.99005982978</v>
      </c>
      <c r="N86" s="11">
        <v>2772219.2264397801</v>
      </c>
      <c r="O86" s="9"/>
      <c r="P86" s="9"/>
      <c r="Q86" s="11">
        <f t="shared" si="37"/>
        <v>117441156.65776245</v>
      </c>
      <c r="R86" s="11"/>
      <c r="S86" s="11"/>
      <c r="T86" s="9"/>
      <c r="U86" s="9"/>
      <c r="V86" s="11">
        <f t="shared" si="42"/>
        <v>20419814.569435816</v>
      </c>
      <c r="W86" s="11">
        <f t="shared" si="38"/>
        <v>631540.65678663331</v>
      </c>
      <c r="X86" s="11">
        <f t="shared" si="39"/>
        <v>19919304.731583316</v>
      </c>
      <c r="Y86" s="11">
        <f t="shared" si="40"/>
        <v>14385058.744571777</v>
      </c>
      <c r="Z86" s="11">
        <f t="shared" si="41"/>
        <v>5534245.9870115397</v>
      </c>
    </row>
    <row r="87" spans="2:26" s="12" customFormat="1">
      <c r="C87" s="12">
        <f t="shared" si="43"/>
        <v>2033</v>
      </c>
      <c r="D87" s="12">
        <f t="shared" si="44"/>
        <v>2</v>
      </c>
      <c r="E87" s="12">
        <v>234</v>
      </c>
      <c r="F87" s="14">
        <v>26162916.663035501</v>
      </c>
      <c r="G87" s="14">
        <v>25042285.5554436</v>
      </c>
      <c r="H87" s="14">
        <f t="shared" si="33"/>
        <v>22309809.114492983</v>
      </c>
      <c r="I87" s="14">
        <f t="shared" si="34"/>
        <v>21304771.233357359</v>
      </c>
      <c r="J87" s="13">
        <v>3853107.54854252</v>
      </c>
      <c r="K87" s="13">
        <v>3737514.3220862402</v>
      </c>
      <c r="L87" s="14">
        <f t="shared" si="35"/>
        <v>1005037.8811356239</v>
      </c>
      <c r="M87" s="14">
        <f t="shared" si="36"/>
        <v>115593.22645627987</v>
      </c>
      <c r="N87" s="14">
        <v>2275604.6023424999</v>
      </c>
      <c r="Q87" s="14">
        <f t="shared" si="37"/>
        <v>117212565.40218076</v>
      </c>
      <c r="R87" s="14"/>
      <c r="S87" s="14"/>
      <c r="V87" s="14">
        <f t="shared" si="42"/>
        <v>20562701.055114046</v>
      </c>
      <c r="W87" s="14">
        <f t="shared" si="38"/>
        <v>635959.82644685032</v>
      </c>
      <c r="X87" s="14">
        <f t="shared" si="39"/>
        <v>17337544.987217352</v>
      </c>
      <c r="Y87" s="14">
        <f t="shared" si="40"/>
        <v>11808123.09932439</v>
      </c>
      <c r="Z87" s="14">
        <f t="shared" si="41"/>
        <v>5529421.8878929606</v>
      </c>
    </row>
    <row r="88" spans="2:26" s="12" customFormat="1">
      <c r="C88" s="12">
        <f t="shared" si="43"/>
        <v>2033</v>
      </c>
      <c r="D88" s="12">
        <f t="shared" si="44"/>
        <v>3</v>
      </c>
      <c r="E88" s="12">
        <v>235</v>
      </c>
      <c r="F88" s="14">
        <v>26228968.581565801</v>
      </c>
      <c r="G88" s="14">
        <v>25105497.1344692</v>
      </c>
      <c r="H88" s="14">
        <f t="shared" si="33"/>
        <v>22289370.119689889</v>
      </c>
      <c r="I88" s="14">
        <f t="shared" si="34"/>
        <v>21284086.62644957</v>
      </c>
      <c r="J88" s="13">
        <v>3939598.4618759099</v>
      </c>
      <c r="K88" s="13">
        <v>3821410.5080196299</v>
      </c>
      <c r="L88" s="14">
        <f t="shared" si="35"/>
        <v>1005283.4932403192</v>
      </c>
      <c r="M88" s="14">
        <f t="shared" si="36"/>
        <v>118187.95385628007</v>
      </c>
      <c r="N88" s="14">
        <v>2255351.13126759</v>
      </c>
      <c r="Q88" s="14">
        <f t="shared" si="37"/>
        <v>117098764.79791979</v>
      </c>
      <c r="R88" s="14"/>
      <c r="S88" s="14"/>
      <c r="V88" s="14">
        <f t="shared" si="42"/>
        <v>21024273.116742857</v>
      </c>
      <c r="W88" s="14">
        <f t="shared" si="38"/>
        <v>650235.25103329995</v>
      </c>
      <c r="X88" s="14">
        <f t="shared" si="39"/>
        <v>17233800.914861441</v>
      </c>
      <c r="Y88" s="14">
        <f t="shared" si="40"/>
        <v>11703027.741635732</v>
      </c>
      <c r="Z88" s="14">
        <f t="shared" si="41"/>
        <v>5530773.1732257074</v>
      </c>
    </row>
    <row r="89" spans="2:26" s="12" customFormat="1">
      <c r="C89" s="12">
        <f t="shared" si="43"/>
        <v>2033</v>
      </c>
      <c r="D89" s="12">
        <f t="shared" si="44"/>
        <v>4</v>
      </c>
      <c r="E89" s="12">
        <v>236</v>
      </c>
      <c r="F89" s="14">
        <v>26329949.481716</v>
      </c>
      <c r="G89" s="14">
        <v>25202367.4547517</v>
      </c>
      <c r="H89" s="14">
        <f t="shared" si="33"/>
        <v>22292506.35965072</v>
      </c>
      <c r="I89" s="14">
        <f t="shared" si="34"/>
        <v>21286047.62634838</v>
      </c>
      <c r="J89" s="13">
        <v>4037443.1220652801</v>
      </c>
      <c r="K89" s="13">
        <v>3916319.8284033202</v>
      </c>
      <c r="L89" s="14">
        <f t="shared" si="35"/>
        <v>1006458.7333023399</v>
      </c>
      <c r="M89" s="14">
        <f t="shared" si="36"/>
        <v>121123.29366195993</v>
      </c>
      <c r="N89" s="14">
        <v>2223174.13144546</v>
      </c>
      <c r="Q89" s="14">
        <f t="shared" si="37"/>
        <v>117109553.64077453</v>
      </c>
      <c r="R89" s="14"/>
      <c r="S89" s="14"/>
      <c r="V89" s="14">
        <f t="shared" si="42"/>
        <v>21546436.194717232</v>
      </c>
      <c r="W89" s="14">
        <f t="shared" si="38"/>
        <v>666384.62457889214</v>
      </c>
      <c r="X89" s="14">
        <f t="shared" si="39"/>
        <v>17073300.133890748</v>
      </c>
      <c r="Y89" s="14">
        <f t="shared" si="40"/>
        <v>11536061.136595678</v>
      </c>
      <c r="Z89" s="14">
        <f t="shared" si="41"/>
        <v>5537238.9972950686</v>
      </c>
    </row>
    <row r="90" spans="2:26" s="8" customFormat="1">
      <c r="B90" s="9"/>
      <c r="C90" s="8">
        <f t="shared" si="43"/>
        <v>2034</v>
      </c>
      <c r="D90" s="8">
        <f t="shared" si="44"/>
        <v>1</v>
      </c>
      <c r="E90" s="8">
        <v>237</v>
      </c>
      <c r="F90" s="11">
        <v>26463186.128059302</v>
      </c>
      <c r="G90" s="11">
        <v>25329190.969684701</v>
      </c>
      <c r="H90" s="11">
        <f t="shared" si="33"/>
        <v>22361185.407826312</v>
      </c>
      <c r="I90" s="11">
        <f t="shared" si="34"/>
        <v>21350250.271058701</v>
      </c>
      <c r="J90" s="10">
        <v>4102000.7202329901</v>
      </c>
      <c r="K90" s="10">
        <v>3978940.698626</v>
      </c>
      <c r="L90" s="11">
        <f t="shared" si="35"/>
        <v>1010935.1367676109</v>
      </c>
      <c r="M90" s="11">
        <f t="shared" si="36"/>
        <v>123060.02160699014</v>
      </c>
      <c r="N90" s="11">
        <v>2711475.5367481001</v>
      </c>
      <c r="O90" s="9"/>
      <c r="P90" s="9"/>
      <c r="Q90" s="11">
        <f t="shared" si="37"/>
        <v>117462777.64912806</v>
      </c>
      <c r="R90" s="11"/>
      <c r="S90" s="11"/>
      <c r="T90" s="9"/>
      <c r="U90" s="9"/>
      <c r="V90" s="11">
        <f t="shared" si="42"/>
        <v>21890957.746538684</v>
      </c>
      <c r="W90" s="11">
        <f t="shared" si="38"/>
        <v>677039.93030532263</v>
      </c>
      <c r="X90" s="11">
        <f t="shared" si="39"/>
        <v>19631726.298406739</v>
      </c>
      <c r="Y90" s="11">
        <f t="shared" si="40"/>
        <v>14069859.449998297</v>
      </c>
      <c r="Z90" s="11">
        <f t="shared" si="41"/>
        <v>5561866.8484084429</v>
      </c>
    </row>
    <row r="91" spans="2:26" s="12" customFormat="1">
      <c r="C91" s="12">
        <f t="shared" si="43"/>
        <v>2034</v>
      </c>
      <c r="D91" s="12">
        <f t="shared" si="44"/>
        <v>2</v>
      </c>
      <c r="E91" s="12">
        <v>238</v>
      </c>
      <c r="F91" s="14">
        <v>26613980.746242899</v>
      </c>
      <c r="G91" s="14">
        <v>25471548.5790768</v>
      </c>
      <c r="H91" s="14">
        <f t="shared" si="33"/>
        <v>22466871.048349231</v>
      </c>
      <c r="I91" s="14">
        <f t="shared" si="34"/>
        <v>21448852.172119942</v>
      </c>
      <c r="J91" s="13">
        <v>4147109.6978936698</v>
      </c>
      <c r="K91" s="13">
        <v>4022696.4069568599</v>
      </c>
      <c r="L91" s="14">
        <f t="shared" si="35"/>
        <v>1018018.8762292899</v>
      </c>
      <c r="M91" s="14">
        <f t="shared" si="36"/>
        <v>124413.29093680996</v>
      </c>
      <c r="N91" s="14">
        <v>2172127.37457341</v>
      </c>
      <c r="Q91" s="14">
        <f t="shared" si="37"/>
        <v>118005256.21650289</v>
      </c>
      <c r="R91" s="14"/>
      <c r="S91" s="14"/>
      <c r="V91" s="14">
        <f t="shared" si="42"/>
        <v>22131688.743753973</v>
      </c>
      <c r="W91" s="14">
        <f t="shared" si="38"/>
        <v>684485.21887898806</v>
      </c>
      <c r="X91" s="14">
        <f t="shared" si="39"/>
        <v>16872018.765406102</v>
      </c>
      <c r="Y91" s="14">
        <f t="shared" si="40"/>
        <v>11271179.272520538</v>
      </c>
      <c r="Z91" s="14">
        <f t="shared" si="41"/>
        <v>5600839.4928855654</v>
      </c>
    </row>
    <row r="92" spans="2:26" s="12" customFormat="1">
      <c r="C92" s="12">
        <f t="shared" si="43"/>
        <v>2034</v>
      </c>
      <c r="D92" s="12">
        <f t="shared" si="44"/>
        <v>3</v>
      </c>
      <c r="E92" s="12">
        <v>239</v>
      </c>
      <c r="F92" s="14">
        <v>26638999.442896001</v>
      </c>
      <c r="G92" s="14">
        <v>25495693.797634799</v>
      </c>
      <c r="H92" s="14">
        <f t="shared" si="33"/>
        <v>22406635.94806214</v>
      </c>
      <c r="I92" s="14">
        <f t="shared" si="34"/>
        <v>21390301.20764596</v>
      </c>
      <c r="J92" s="13">
        <v>4232363.4948338596</v>
      </c>
      <c r="K92" s="13">
        <v>4105392.5899888398</v>
      </c>
      <c r="L92" s="14">
        <f t="shared" si="35"/>
        <v>1016334.7404161803</v>
      </c>
      <c r="M92" s="14">
        <f t="shared" si="36"/>
        <v>126970.9048450198</v>
      </c>
      <c r="N92" s="14">
        <v>2169575.8566148099</v>
      </c>
      <c r="Q92" s="14">
        <f t="shared" si="37"/>
        <v>117683126.08529444</v>
      </c>
      <c r="R92" s="14"/>
      <c r="S92" s="14"/>
      <c r="V92" s="14">
        <f t="shared" si="42"/>
        <v>22586658.743477322</v>
      </c>
      <c r="W92" s="14">
        <f t="shared" si="38"/>
        <v>698556.45598385751</v>
      </c>
      <c r="X92" s="14">
        <f t="shared" si="39"/>
        <v>16849513.308246188</v>
      </c>
      <c r="Y92" s="14">
        <f t="shared" si="40"/>
        <v>11257939.433703955</v>
      </c>
      <c r="Z92" s="14">
        <f t="shared" si="41"/>
        <v>5591573.8745422345</v>
      </c>
    </row>
    <row r="93" spans="2:26" s="12" customFormat="1">
      <c r="C93" s="12">
        <f t="shared" si="43"/>
        <v>2034</v>
      </c>
      <c r="D93" s="12">
        <f t="shared" si="44"/>
        <v>4</v>
      </c>
      <c r="E93" s="12">
        <v>240</v>
      </c>
      <c r="F93" s="14">
        <v>26707509.044776302</v>
      </c>
      <c r="G93" s="14">
        <v>25560775.599945098</v>
      </c>
      <c r="H93" s="14">
        <f t="shared" si="33"/>
        <v>22413454.504770383</v>
      </c>
      <c r="I93" s="14">
        <f t="shared" si="34"/>
        <v>21395542.696139358</v>
      </c>
      <c r="J93" s="13">
        <v>4294054.5400059205</v>
      </c>
      <c r="K93" s="13">
        <v>4165232.9038057402</v>
      </c>
      <c r="L93" s="14">
        <f t="shared" si="35"/>
        <v>1017911.8086310253</v>
      </c>
      <c r="M93" s="14">
        <f t="shared" si="36"/>
        <v>128821.63620018028</v>
      </c>
      <c r="N93" s="14">
        <v>2159417.2798828599</v>
      </c>
      <c r="Q93" s="14">
        <f t="shared" si="37"/>
        <v>117711963.208496</v>
      </c>
      <c r="R93" s="14"/>
      <c r="S93" s="14"/>
      <c r="V93" s="14">
        <f t="shared" si="42"/>
        <v>22915882.494350951</v>
      </c>
      <c r="W93" s="14">
        <f t="shared" si="38"/>
        <v>708738.63384592079</v>
      </c>
      <c r="X93" s="14">
        <f t="shared" si="39"/>
        <v>16805476.969299987</v>
      </c>
      <c r="Y93" s="14">
        <f t="shared" si="40"/>
        <v>11205226.530750025</v>
      </c>
      <c r="Z93" s="14">
        <f t="shared" si="41"/>
        <v>5600250.438549961</v>
      </c>
    </row>
    <row r="94" spans="2:26" s="8" customFormat="1">
      <c r="B94" s="9"/>
      <c r="C94" s="8">
        <f t="shared" si="43"/>
        <v>2035</v>
      </c>
      <c r="D94" s="8">
        <f t="shared" si="44"/>
        <v>1</v>
      </c>
      <c r="E94" s="8">
        <v>241</v>
      </c>
      <c r="F94" s="11">
        <v>26867357.1917377</v>
      </c>
      <c r="G94" s="11">
        <v>25713712.1136772</v>
      </c>
      <c r="H94" s="11">
        <f t="shared" si="33"/>
        <v>22472225.273018122</v>
      </c>
      <c r="I94" s="11">
        <f t="shared" si="34"/>
        <v>21450434.1525192</v>
      </c>
      <c r="J94" s="10">
        <v>4395131.9187195804</v>
      </c>
      <c r="K94" s="10">
        <v>4263277.9611579999</v>
      </c>
      <c r="L94" s="11">
        <f t="shared" si="35"/>
        <v>1021791.1204989217</v>
      </c>
      <c r="M94" s="11">
        <f t="shared" si="36"/>
        <v>131853.95756158046</v>
      </c>
      <c r="N94" s="11">
        <v>2598103.0642718798</v>
      </c>
      <c r="O94" s="9"/>
      <c r="P94" s="9"/>
      <c r="Q94" s="11">
        <f t="shared" si="37"/>
        <v>118013959.80589993</v>
      </c>
      <c r="R94" s="11"/>
      <c r="S94" s="11"/>
      <c r="T94" s="9"/>
      <c r="U94" s="9"/>
      <c r="V94" s="11">
        <f t="shared" si="42"/>
        <v>23455297.471934415</v>
      </c>
      <c r="W94" s="11">
        <f t="shared" si="38"/>
        <v>725421.57129690121</v>
      </c>
      <c r="X94" s="11">
        <f t="shared" si="39"/>
        <v>19103162.419234216</v>
      </c>
      <c r="Y94" s="11">
        <f t="shared" si="40"/>
        <v>13481569.151369132</v>
      </c>
      <c r="Z94" s="11">
        <f t="shared" si="41"/>
        <v>5621593.2678650832</v>
      </c>
    </row>
    <row r="95" spans="2:26" s="12" customFormat="1">
      <c r="C95" s="12">
        <f t="shared" si="43"/>
        <v>2035</v>
      </c>
      <c r="D95" s="12">
        <f t="shared" si="44"/>
        <v>2</v>
      </c>
      <c r="E95" s="12">
        <v>242</v>
      </c>
      <c r="F95" s="14">
        <v>26953422.197521001</v>
      </c>
      <c r="G95" s="14">
        <v>25795948.355375499</v>
      </c>
      <c r="H95" s="14">
        <f t="shared" si="33"/>
        <v>22457176.283534892</v>
      </c>
      <c r="I95" s="14">
        <f t="shared" si="34"/>
        <v>21434589.818808969</v>
      </c>
      <c r="J95" s="13">
        <v>4496245.9139861101</v>
      </c>
      <c r="K95" s="13">
        <v>4361358.5365665304</v>
      </c>
      <c r="L95" s="14">
        <f t="shared" si="35"/>
        <v>1022586.4647259228</v>
      </c>
      <c r="M95" s="14">
        <f t="shared" si="36"/>
        <v>134887.37741957977</v>
      </c>
      <c r="N95" s="14">
        <v>2193620.2675242699</v>
      </c>
      <c r="Q95" s="14">
        <f t="shared" si="37"/>
        <v>117926788.95666046</v>
      </c>
      <c r="R95" s="14"/>
      <c r="S95" s="14"/>
      <c r="V95" s="14">
        <f t="shared" si="42"/>
        <v>23994907.859383959</v>
      </c>
      <c r="W95" s="14">
        <f t="shared" si="38"/>
        <v>742110.55235206126</v>
      </c>
      <c r="X95" s="14">
        <f t="shared" si="39"/>
        <v>17008675.013353024</v>
      </c>
      <c r="Y95" s="14">
        <f t="shared" si="40"/>
        <v>11382705.996215465</v>
      </c>
      <c r="Z95" s="14">
        <f t="shared" si="41"/>
        <v>5625969.0171375582</v>
      </c>
    </row>
    <row r="96" spans="2:26" s="12" customFormat="1">
      <c r="C96" s="12">
        <f t="shared" si="43"/>
        <v>2035</v>
      </c>
      <c r="D96" s="12">
        <f t="shared" si="44"/>
        <v>3</v>
      </c>
      <c r="E96" s="12">
        <v>243</v>
      </c>
      <c r="F96" s="14">
        <v>26962739.975936599</v>
      </c>
      <c r="G96" s="14">
        <v>25804860.829582199</v>
      </c>
      <c r="H96" s="14">
        <f t="shared" si="33"/>
        <v>22388294.182372779</v>
      </c>
      <c r="I96" s="14">
        <f t="shared" si="34"/>
        <v>21367648.409825288</v>
      </c>
      <c r="J96" s="13">
        <v>4574445.7935638204</v>
      </c>
      <c r="K96" s="13">
        <v>4437212.4197569098</v>
      </c>
      <c r="L96" s="14">
        <f t="shared" si="35"/>
        <v>1020645.7725474909</v>
      </c>
      <c r="M96" s="14">
        <f t="shared" si="36"/>
        <v>137233.37380691059</v>
      </c>
      <c r="N96" s="14">
        <v>2191853.2529254602</v>
      </c>
      <c r="Q96" s="14">
        <f t="shared" si="37"/>
        <v>117558497.075341</v>
      </c>
      <c r="R96" s="14"/>
      <c r="S96" s="14"/>
      <c r="V96" s="14">
        <f t="shared" si="42"/>
        <v>24412233.544183657</v>
      </c>
      <c r="W96" s="14">
        <f t="shared" si="38"/>
        <v>755017.53229431703</v>
      </c>
      <c r="X96" s="14">
        <f t="shared" si="39"/>
        <v>16988828.850430794</v>
      </c>
      <c r="Y96" s="14">
        <f t="shared" si="40"/>
        <v>11373536.949062206</v>
      </c>
      <c r="Z96" s="14">
        <f t="shared" si="41"/>
        <v>5615291.9013685901</v>
      </c>
    </row>
    <row r="97" spans="2:26" s="12" customFormat="1">
      <c r="C97" s="12">
        <f t="shared" si="43"/>
        <v>2035</v>
      </c>
      <c r="D97" s="12">
        <f t="shared" si="44"/>
        <v>4</v>
      </c>
      <c r="E97" s="12">
        <v>244</v>
      </c>
      <c r="F97" s="14">
        <v>27010980.054486901</v>
      </c>
      <c r="G97" s="14">
        <v>25850344.7163243</v>
      </c>
      <c r="H97" s="14">
        <f t="shared" si="33"/>
        <v>22355820.916538052</v>
      </c>
      <c r="I97" s="14">
        <f t="shared" si="34"/>
        <v>21334840.352513921</v>
      </c>
      <c r="J97" s="13">
        <v>4655159.1379488502</v>
      </c>
      <c r="K97" s="13">
        <v>4515504.36381038</v>
      </c>
      <c r="L97" s="14">
        <f t="shared" si="35"/>
        <v>1020980.5640241317</v>
      </c>
      <c r="M97" s="14">
        <f t="shared" si="36"/>
        <v>139654.77413847018</v>
      </c>
      <c r="N97" s="14">
        <v>2158250.4244886599</v>
      </c>
      <c r="Q97" s="14">
        <f t="shared" si="37"/>
        <v>117377996.82395571</v>
      </c>
      <c r="R97" s="14"/>
      <c r="S97" s="14"/>
      <c r="V97" s="14">
        <f t="shared" si="42"/>
        <v>24842972.720507827</v>
      </c>
      <c r="W97" s="14">
        <f t="shared" si="38"/>
        <v>768339.36248995934</v>
      </c>
      <c r="X97" s="14">
        <f t="shared" si="39"/>
        <v>16816305.537856136</v>
      </c>
      <c r="Y97" s="14">
        <f t="shared" si="40"/>
        <v>11199171.712562524</v>
      </c>
      <c r="Z97" s="14">
        <f t="shared" si="41"/>
        <v>5617133.8252936127</v>
      </c>
    </row>
    <row r="98" spans="2:26" s="8" customFormat="1">
      <c r="B98" s="9"/>
      <c r="C98" s="8">
        <f t="shared" si="43"/>
        <v>2036</v>
      </c>
      <c r="D98" s="8">
        <f t="shared" si="44"/>
        <v>1</v>
      </c>
      <c r="E98" s="8">
        <v>245</v>
      </c>
      <c r="F98" s="11">
        <v>27143993.6463621</v>
      </c>
      <c r="G98" s="11">
        <v>25977380.312701501</v>
      </c>
      <c r="H98" s="11">
        <f t="shared" si="33"/>
        <v>22388785.008647852</v>
      </c>
      <c r="I98" s="11">
        <f t="shared" si="34"/>
        <v>21364827.934118673</v>
      </c>
      <c r="J98" s="10">
        <v>4755208.63771425</v>
      </c>
      <c r="K98" s="10">
        <v>4612552.3785828296</v>
      </c>
      <c r="L98" s="11">
        <f t="shared" si="35"/>
        <v>1023957.0745291784</v>
      </c>
      <c r="M98" s="11">
        <f t="shared" si="36"/>
        <v>142656.2591314204</v>
      </c>
      <c r="N98" s="11">
        <v>2606874.3710753098</v>
      </c>
      <c r="O98" s="9"/>
      <c r="P98" s="9"/>
      <c r="Q98" s="11">
        <f t="shared" si="37"/>
        <v>117542979.65017807</v>
      </c>
      <c r="R98" s="11"/>
      <c r="S98" s="11"/>
      <c r="T98" s="9"/>
      <c r="U98" s="9"/>
      <c r="V98" s="11">
        <f t="shared" si="42"/>
        <v>25376902.263992298</v>
      </c>
      <c r="W98" s="11">
        <f t="shared" si="38"/>
        <v>784852.64733992773</v>
      </c>
      <c r="X98" s="11">
        <f t="shared" si="39"/>
        <v>19160593.211948968</v>
      </c>
      <c r="Y98" s="11">
        <f t="shared" si="40"/>
        <v>13527083.504069168</v>
      </c>
      <c r="Z98" s="11">
        <f t="shared" si="41"/>
        <v>5633509.7078798013</v>
      </c>
    </row>
    <row r="99" spans="2:26" s="12" customFormat="1">
      <c r="C99" s="12">
        <f t="shared" si="43"/>
        <v>2036</v>
      </c>
      <c r="D99" s="12">
        <f t="shared" si="44"/>
        <v>2</v>
      </c>
      <c r="E99" s="12">
        <v>246</v>
      </c>
      <c r="F99" s="14">
        <v>27251131.797436502</v>
      </c>
      <c r="G99" s="14">
        <v>26080388.126709301</v>
      </c>
      <c r="H99" s="14">
        <f t="shared" si="33"/>
        <v>22397327.860199161</v>
      </c>
      <c r="I99" s="14">
        <f t="shared" si="34"/>
        <v>21372198.30758908</v>
      </c>
      <c r="J99" s="13">
        <v>4853803.93723734</v>
      </c>
      <c r="K99" s="13">
        <v>4708189.8191202199</v>
      </c>
      <c r="L99" s="14">
        <f t="shared" si="35"/>
        <v>1025129.5526100807</v>
      </c>
      <c r="M99" s="14">
        <f t="shared" si="36"/>
        <v>145614.11811712012</v>
      </c>
      <c r="N99" s="14">
        <v>2129127.88675428</v>
      </c>
      <c r="Q99" s="14">
        <f t="shared" si="37"/>
        <v>117583529.27040052</v>
      </c>
      <c r="R99" s="14"/>
      <c r="S99" s="14"/>
      <c r="V99" s="14">
        <f t="shared" si="42"/>
        <v>25903071.244222153</v>
      </c>
      <c r="W99" s="14">
        <f t="shared" si="38"/>
        <v>801125.91476975684</v>
      </c>
      <c r="X99" s="14">
        <f t="shared" si="39"/>
        <v>16688015.062160071</v>
      </c>
      <c r="Y99" s="14">
        <f t="shared" si="40"/>
        <v>11048054.725816106</v>
      </c>
      <c r="Z99" s="14">
        <f t="shared" si="41"/>
        <v>5639960.3363439646</v>
      </c>
    </row>
    <row r="100" spans="2:26" s="12" customFormat="1">
      <c r="C100" s="12">
        <f t="shared" si="43"/>
        <v>2036</v>
      </c>
      <c r="D100" s="12">
        <f t="shared" si="44"/>
        <v>3</v>
      </c>
      <c r="E100" s="12">
        <v>247</v>
      </c>
      <c r="F100" s="14">
        <v>27509887.515509699</v>
      </c>
      <c r="G100" s="14">
        <v>26327199.438108701</v>
      </c>
      <c r="H100" s="14">
        <f t="shared" ref="H100:H117" si="45">F100-J100</f>
        <v>22552369.807752468</v>
      </c>
      <c r="I100" s="14">
        <f t="shared" ref="I100:I117" si="46">G100-K100</f>
        <v>21518407.261584193</v>
      </c>
      <c r="J100" s="13">
        <v>4957517.7077572299</v>
      </c>
      <c r="K100" s="13">
        <v>4808792.1765245097</v>
      </c>
      <c r="L100" s="14">
        <f t="shared" ref="L100:L117" si="47">H100-I100</f>
        <v>1033962.5461682752</v>
      </c>
      <c r="M100" s="14">
        <f t="shared" ref="M100:M117" si="48">J100-K100</f>
        <v>148725.53123272024</v>
      </c>
      <c r="N100" s="14">
        <v>2096361.40369237</v>
      </c>
      <c r="Q100" s="14">
        <f t="shared" ref="Q100:Q117" si="49">I100*5.5017049523</f>
        <v>118387927.79666603</v>
      </c>
      <c r="R100" s="14"/>
      <c r="S100" s="14"/>
      <c r="V100" s="14">
        <f t="shared" si="42"/>
        <v>26456555.732166391</v>
      </c>
      <c r="W100" s="14">
        <f t="shared" si="38"/>
        <v>818243.99171650526</v>
      </c>
      <c r="X100" s="14">
        <f t="shared" si="39"/>
        <v>16566586.150189266</v>
      </c>
      <c r="Y100" s="14">
        <f t="shared" si="40"/>
        <v>10878029.289442549</v>
      </c>
      <c r="Z100" s="14">
        <f t="shared" si="41"/>
        <v>5688556.8607467171</v>
      </c>
    </row>
    <row r="101" spans="2:26" s="12" customFormat="1">
      <c r="C101" s="12">
        <f t="shared" si="43"/>
        <v>2036</v>
      </c>
      <c r="D101" s="12">
        <f t="shared" si="44"/>
        <v>4</v>
      </c>
      <c r="E101" s="12">
        <v>248</v>
      </c>
      <c r="F101" s="14">
        <v>27468749.715030901</v>
      </c>
      <c r="G101" s="14">
        <v>26288863.8801249</v>
      </c>
      <c r="H101" s="14">
        <f t="shared" si="45"/>
        <v>22415466.644193381</v>
      </c>
      <c r="I101" s="14">
        <f t="shared" si="46"/>
        <v>21387179.301412512</v>
      </c>
      <c r="J101" s="13">
        <v>5053283.0708375201</v>
      </c>
      <c r="K101" s="13">
        <v>4901684.5787123898</v>
      </c>
      <c r="L101" s="14">
        <f t="shared" si="47"/>
        <v>1028287.3427808695</v>
      </c>
      <c r="M101" s="14">
        <f t="shared" si="48"/>
        <v>151598.49212513026</v>
      </c>
      <c r="N101" s="14">
        <v>2108373.5761045199</v>
      </c>
      <c r="Q101" s="14">
        <f t="shared" si="49"/>
        <v>117665950.27830927</v>
      </c>
      <c r="R101" s="14"/>
      <c r="S101" s="14"/>
      <c r="V101" s="14">
        <f t="shared" si="42"/>
        <v>26967622.321314495</v>
      </c>
      <c r="W101" s="14">
        <f t="shared" si="38"/>
        <v>834050.17488604167</v>
      </c>
      <c r="X101" s="14">
        <f t="shared" si="39"/>
        <v>16597694.075357579</v>
      </c>
      <c r="Y101" s="14">
        <f t="shared" si="40"/>
        <v>10940360.50919266</v>
      </c>
      <c r="Z101" s="14">
        <f t="shared" si="41"/>
        <v>5657333.5661649173</v>
      </c>
    </row>
    <row r="102" spans="2:26" s="8" customFormat="1">
      <c r="B102" s="9"/>
      <c r="C102" s="8">
        <f t="shared" si="43"/>
        <v>2037</v>
      </c>
      <c r="D102" s="8">
        <f t="shared" si="44"/>
        <v>1</v>
      </c>
      <c r="E102" s="8">
        <v>249</v>
      </c>
      <c r="F102" s="11">
        <v>27700434.9362888</v>
      </c>
      <c r="G102" s="11">
        <v>26509985.454452001</v>
      </c>
      <c r="H102" s="11">
        <f t="shared" si="45"/>
        <v>22542425.908791501</v>
      </c>
      <c r="I102" s="11">
        <f t="shared" si="46"/>
        <v>21506716.697779622</v>
      </c>
      <c r="J102" s="10">
        <v>5158009.0274972999</v>
      </c>
      <c r="K102" s="10">
        <v>5003268.7566723796</v>
      </c>
      <c r="L102" s="11">
        <f t="shared" si="47"/>
        <v>1035709.2110118791</v>
      </c>
      <c r="M102" s="11">
        <f t="shared" si="48"/>
        <v>154740.27082492039</v>
      </c>
      <c r="N102" s="11">
        <v>2539909.81962603</v>
      </c>
      <c r="O102" s="9"/>
      <c r="P102" s="9"/>
      <c r="Q102" s="11">
        <f t="shared" si="49"/>
        <v>118323609.76388724</v>
      </c>
      <c r="R102" s="11"/>
      <c r="S102" s="11"/>
      <c r="T102" s="9"/>
      <c r="U102" s="9"/>
      <c r="V102" s="11">
        <f t="shared" si="42"/>
        <v>27526508.496272292</v>
      </c>
      <c r="W102" s="11">
        <f t="shared" si="38"/>
        <v>851335.31431770767</v>
      </c>
      <c r="X102" s="11">
        <f t="shared" si="39"/>
        <v>18877770.623629551</v>
      </c>
      <c r="Y102" s="11">
        <f t="shared" si="40"/>
        <v>13179604.128262769</v>
      </c>
      <c r="Z102" s="11">
        <f t="shared" si="41"/>
        <v>5698166.495366781</v>
      </c>
    </row>
    <row r="103" spans="2:26" s="12" customFormat="1">
      <c r="C103" s="12">
        <f t="shared" si="43"/>
        <v>2037</v>
      </c>
      <c r="D103" s="12">
        <f t="shared" si="44"/>
        <v>2</v>
      </c>
      <c r="E103" s="12">
        <v>250</v>
      </c>
      <c r="F103" s="14">
        <v>27881757.010234099</v>
      </c>
      <c r="G103" s="14">
        <v>26683633.855342198</v>
      </c>
      <c r="H103" s="14">
        <f t="shared" si="45"/>
        <v>22618088.30397898</v>
      </c>
      <c r="I103" s="14">
        <f t="shared" si="46"/>
        <v>21577875.210274726</v>
      </c>
      <c r="J103" s="13">
        <v>5263668.7062551202</v>
      </c>
      <c r="K103" s="13">
        <v>5105758.6450674701</v>
      </c>
      <c r="L103" s="14">
        <f t="shared" si="47"/>
        <v>1040213.0937042534</v>
      </c>
      <c r="M103" s="14">
        <f t="shared" si="48"/>
        <v>157910.06118765008</v>
      </c>
      <c r="N103" s="14">
        <v>2086899.5541910999</v>
      </c>
      <c r="Q103" s="14">
        <f t="shared" si="49"/>
        <v>118715102.90447986</v>
      </c>
      <c r="R103" s="14"/>
      <c r="S103" s="14"/>
      <c r="V103" s="14">
        <f t="shared" si="42"/>
        <v>28090377.622816239</v>
      </c>
      <c r="W103" s="14">
        <f t="shared" si="38"/>
        <v>868774.56565409049</v>
      </c>
      <c r="X103" s="14">
        <f t="shared" si="39"/>
        <v>16551877.236480713</v>
      </c>
      <c r="Y103" s="14">
        <f t="shared" si="40"/>
        <v>10828931.707400719</v>
      </c>
      <c r="Z103" s="14">
        <f t="shared" si="41"/>
        <v>5722945.5290799951</v>
      </c>
    </row>
    <row r="104" spans="2:26" s="12" customFormat="1">
      <c r="C104" s="12">
        <f t="shared" si="43"/>
        <v>2037</v>
      </c>
      <c r="D104" s="12">
        <f t="shared" si="44"/>
        <v>3</v>
      </c>
      <c r="E104" s="12">
        <v>251</v>
      </c>
      <c r="F104" s="14">
        <v>27949987.525407001</v>
      </c>
      <c r="G104" s="14">
        <v>26749638.155123401</v>
      </c>
      <c r="H104" s="14">
        <f t="shared" si="45"/>
        <v>22588667.70359908</v>
      </c>
      <c r="I104" s="14">
        <f t="shared" si="46"/>
        <v>21549157.92796972</v>
      </c>
      <c r="J104" s="13">
        <v>5361319.82180792</v>
      </c>
      <c r="K104" s="13">
        <v>5200480.2271536803</v>
      </c>
      <c r="L104" s="14">
        <f t="shared" si="47"/>
        <v>1039509.7756293602</v>
      </c>
      <c r="M104" s="14">
        <f t="shared" si="48"/>
        <v>160839.59465423971</v>
      </c>
      <c r="N104" s="14">
        <v>2080567.3336283199</v>
      </c>
      <c r="Q104" s="14">
        <f t="shared" si="49"/>
        <v>118557108.89020582</v>
      </c>
      <c r="R104" s="14"/>
      <c r="S104" s="14"/>
      <c r="V104" s="14">
        <f t="shared" si="42"/>
        <v>28611507.82006963</v>
      </c>
      <c r="W104" s="14">
        <f t="shared" si="38"/>
        <v>884891.99443515518</v>
      </c>
      <c r="X104" s="14">
        <f t="shared" si="39"/>
        <v>16515149.865342654</v>
      </c>
      <c r="Y104" s="14">
        <f t="shared" si="40"/>
        <v>10796073.784798343</v>
      </c>
      <c r="Z104" s="14">
        <f t="shared" si="41"/>
        <v>5719076.0805443125</v>
      </c>
    </row>
    <row r="105" spans="2:26" s="12" customFormat="1">
      <c r="C105" s="12">
        <f t="shared" si="43"/>
        <v>2037</v>
      </c>
      <c r="D105" s="12">
        <f t="shared" si="44"/>
        <v>4</v>
      </c>
      <c r="E105" s="12">
        <v>252</v>
      </c>
      <c r="F105" s="14">
        <v>28044290.9707743</v>
      </c>
      <c r="G105" s="14">
        <v>26840667.2139409</v>
      </c>
      <c r="H105" s="14">
        <f t="shared" si="45"/>
        <v>22545664.30666161</v>
      </c>
      <c r="I105" s="14">
        <f t="shared" si="46"/>
        <v>21506999.349751592</v>
      </c>
      <c r="J105" s="13">
        <v>5498626.6641126899</v>
      </c>
      <c r="K105" s="13">
        <v>5333667.86418931</v>
      </c>
      <c r="L105" s="14">
        <f t="shared" si="47"/>
        <v>1038664.9569100179</v>
      </c>
      <c r="M105" s="14">
        <f t="shared" si="48"/>
        <v>164958.79992337991</v>
      </c>
      <c r="N105" s="14">
        <v>2086280.42140048</v>
      </c>
      <c r="Q105" s="14">
        <f t="shared" si="49"/>
        <v>118325164.83164121</v>
      </c>
      <c r="R105" s="14"/>
      <c r="S105" s="14"/>
      <c r="V105" s="14">
        <f t="shared" si="42"/>
        <v>29344266.902333692</v>
      </c>
      <c r="W105" s="14">
        <f t="shared" si="38"/>
        <v>907554.64646392409</v>
      </c>
      <c r="X105" s="14">
        <f t="shared" si="39"/>
        <v>16540147.161619268</v>
      </c>
      <c r="Y105" s="14">
        <f t="shared" si="40"/>
        <v>10825719.024406958</v>
      </c>
      <c r="Z105" s="14">
        <f t="shared" si="41"/>
        <v>5714428.1372123109</v>
      </c>
    </row>
    <row r="106" spans="2:26" s="8" customFormat="1">
      <c r="B106" s="9"/>
      <c r="C106" s="8">
        <f t="shared" si="43"/>
        <v>2038</v>
      </c>
      <c r="D106" s="8">
        <f t="shared" si="44"/>
        <v>1</v>
      </c>
      <c r="E106" s="8">
        <v>253</v>
      </c>
      <c r="F106" s="11">
        <v>28154597.357438099</v>
      </c>
      <c r="G106" s="11">
        <v>26947078.262286201</v>
      </c>
      <c r="H106" s="11">
        <f t="shared" si="45"/>
        <v>22559826.08737617</v>
      </c>
      <c r="I106" s="11">
        <f t="shared" si="46"/>
        <v>21520150.130326129</v>
      </c>
      <c r="J106" s="10">
        <v>5594771.2700619297</v>
      </c>
      <c r="K106" s="10">
        <v>5426928.1319600698</v>
      </c>
      <c r="L106" s="11">
        <f t="shared" si="47"/>
        <v>1039675.9570500404</v>
      </c>
      <c r="M106" s="11">
        <f t="shared" si="48"/>
        <v>167843.13810185995</v>
      </c>
      <c r="N106" s="11">
        <v>2599083.3956890102</v>
      </c>
      <c r="O106" s="9"/>
      <c r="P106" s="9"/>
      <c r="Q106" s="11">
        <f t="shared" si="49"/>
        <v>118397516.54625475</v>
      </c>
      <c r="R106" s="11"/>
      <c r="S106" s="11"/>
      <c r="T106" s="9"/>
      <c r="U106" s="9"/>
      <c r="V106" s="11">
        <f t="shared" si="42"/>
        <v>29857357.379380904</v>
      </c>
      <c r="W106" s="11">
        <f t="shared" si="38"/>
        <v>923423.42410457565</v>
      </c>
      <c r="X106" s="11">
        <f t="shared" si="39"/>
        <v>19206646.457442369</v>
      </c>
      <c r="Y106" s="11">
        <f t="shared" si="40"/>
        <v>13486656.095752919</v>
      </c>
      <c r="Z106" s="11">
        <f t="shared" si="41"/>
        <v>5719990.3616894493</v>
      </c>
    </row>
    <row r="107" spans="2:26" s="12" customFormat="1">
      <c r="C107" s="12">
        <f t="shared" si="43"/>
        <v>2038</v>
      </c>
      <c r="D107" s="12">
        <f t="shared" si="44"/>
        <v>2</v>
      </c>
      <c r="E107" s="12">
        <v>254</v>
      </c>
      <c r="F107" s="14">
        <v>28227421.447148699</v>
      </c>
      <c r="G107" s="14">
        <v>27015722.376278602</v>
      </c>
      <c r="H107" s="14">
        <f t="shared" si="45"/>
        <v>22578902.308418188</v>
      </c>
      <c r="I107" s="14">
        <f t="shared" si="46"/>
        <v>21536658.811710011</v>
      </c>
      <c r="J107" s="13">
        <v>5648519.1387305101</v>
      </c>
      <c r="K107" s="13">
        <v>5479063.5645685904</v>
      </c>
      <c r="L107" s="14">
        <f t="shared" si="47"/>
        <v>1042243.496708177</v>
      </c>
      <c r="M107" s="14">
        <f t="shared" si="48"/>
        <v>169455.57416191977</v>
      </c>
      <c r="N107" s="14">
        <v>2090987.5645336099</v>
      </c>
      <c r="Q107" s="14">
        <f t="shared" si="49"/>
        <v>118488342.44038039</v>
      </c>
      <c r="R107" s="14"/>
      <c r="S107" s="14"/>
      <c r="V107" s="14">
        <f t="shared" si="42"/>
        <v>30144191.147153504</v>
      </c>
      <c r="W107" s="14">
        <f t="shared" si="38"/>
        <v>932294.57156147389</v>
      </c>
      <c r="X107" s="14">
        <f t="shared" si="39"/>
        <v>16584260.619843433</v>
      </c>
      <c r="Y107" s="14">
        <f t="shared" si="40"/>
        <v>10850144.412501587</v>
      </c>
      <c r="Z107" s="14">
        <f t="shared" si="41"/>
        <v>5734116.2073418461</v>
      </c>
    </row>
    <row r="108" spans="2:26" s="12" customFormat="1">
      <c r="C108" s="12">
        <f t="shared" si="43"/>
        <v>2038</v>
      </c>
      <c r="D108" s="12">
        <f t="shared" si="44"/>
        <v>3</v>
      </c>
      <c r="E108" s="12">
        <v>255</v>
      </c>
      <c r="F108" s="14">
        <v>28312110.356996</v>
      </c>
      <c r="G108" s="14">
        <v>27096909.492943902</v>
      </c>
      <c r="H108" s="14">
        <f t="shared" si="45"/>
        <v>22604845.190130942</v>
      </c>
      <c r="I108" s="14">
        <f t="shared" si="46"/>
        <v>21560862.281084802</v>
      </c>
      <c r="J108" s="13">
        <v>5707265.1668650601</v>
      </c>
      <c r="K108" s="13">
        <v>5536047.2118590996</v>
      </c>
      <c r="L108" s="14">
        <f t="shared" si="47"/>
        <v>1043982.9090461396</v>
      </c>
      <c r="M108" s="14">
        <f t="shared" si="48"/>
        <v>171217.95500596054</v>
      </c>
      <c r="N108" s="14">
        <v>2021238.4948166599</v>
      </c>
      <c r="Q108" s="14">
        <f t="shared" si="49"/>
        <v>118621502.78770253</v>
      </c>
      <c r="R108" s="14"/>
      <c r="S108" s="14"/>
      <c r="V108" s="14">
        <f t="shared" si="42"/>
        <v>30457698.361651815</v>
      </c>
      <c r="W108" s="14">
        <f t="shared" si="38"/>
        <v>941990.67097897164</v>
      </c>
      <c r="X108" s="14">
        <f t="shared" si="39"/>
        <v>16231902.098982912</v>
      </c>
      <c r="Y108" s="14">
        <f t="shared" si="40"/>
        <v>10488216.158167206</v>
      </c>
      <c r="Z108" s="14">
        <f t="shared" si="41"/>
        <v>5743685.9408157067</v>
      </c>
    </row>
    <row r="109" spans="2:26" s="12" customFormat="1">
      <c r="C109" s="12">
        <f t="shared" si="43"/>
        <v>2038</v>
      </c>
      <c r="D109" s="12">
        <f t="shared" si="44"/>
        <v>4</v>
      </c>
      <c r="E109" s="12">
        <v>256</v>
      </c>
      <c r="F109" s="14">
        <v>28338641.924278598</v>
      </c>
      <c r="G109" s="14">
        <v>27122731.962633099</v>
      </c>
      <c r="H109" s="14">
        <f t="shared" si="45"/>
        <v>22541796.976299249</v>
      </c>
      <c r="I109" s="14">
        <f t="shared" si="46"/>
        <v>21499792.36309313</v>
      </c>
      <c r="J109" s="13">
        <v>5796844.9479793496</v>
      </c>
      <c r="K109" s="13">
        <v>5622939.59953997</v>
      </c>
      <c r="L109" s="14">
        <f t="shared" si="47"/>
        <v>1042004.6132061183</v>
      </c>
      <c r="M109" s="14">
        <f t="shared" si="48"/>
        <v>173905.3484393796</v>
      </c>
      <c r="N109" s="14">
        <v>2058055.34911448</v>
      </c>
      <c r="Q109" s="14">
        <f t="shared" si="49"/>
        <v>118285514.11745119</v>
      </c>
      <c r="R109" s="14"/>
      <c r="S109" s="14"/>
      <c r="V109" s="14">
        <f t="shared" si="42"/>
        <v>30935754.641272832</v>
      </c>
      <c r="W109" s="14">
        <f t="shared" si="38"/>
        <v>956775.91674039175</v>
      </c>
      <c r="X109" s="14">
        <f t="shared" si="39"/>
        <v>16412060.930934101</v>
      </c>
      <c r="Y109" s="14">
        <f t="shared" si="40"/>
        <v>10679258.990138555</v>
      </c>
      <c r="Z109" s="14">
        <f t="shared" si="41"/>
        <v>5732801.9407955473</v>
      </c>
    </row>
    <row r="110" spans="2:26" s="8" customFormat="1">
      <c r="B110" s="9"/>
      <c r="C110" s="8">
        <f t="shared" si="43"/>
        <v>2039</v>
      </c>
      <c r="D110" s="8">
        <f t="shared" si="44"/>
        <v>1</v>
      </c>
      <c r="E110" s="8">
        <v>257</v>
      </c>
      <c r="F110" s="11">
        <v>28409596.497510299</v>
      </c>
      <c r="G110" s="11">
        <v>27190099.8127915</v>
      </c>
      <c r="H110" s="11">
        <f t="shared" si="45"/>
        <v>22526496.02832311</v>
      </c>
      <c r="I110" s="11">
        <f t="shared" si="46"/>
        <v>21483492.35767993</v>
      </c>
      <c r="J110" s="10">
        <v>5883100.4691871898</v>
      </c>
      <c r="K110" s="10">
        <v>5706607.4551115697</v>
      </c>
      <c r="L110" s="11">
        <f t="shared" si="47"/>
        <v>1043003.6706431806</v>
      </c>
      <c r="M110" s="11">
        <f t="shared" si="48"/>
        <v>176493.0140756201</v>
      </c>
      <c r="N110" s="11">
        <v>2582339.66196955</v>
      </c>
      <c r="O110" s="9"/>
      <c r="P110" s="9"/>
      <c r="Q110" s="11">
        <f t="shared" si="49"/>
        <v>118195836.29694687</v>
      </c>
      <c r="R110" s="11"/>
      <c r="S110" s="11"/>
      <c r="T110" s="9"/>
      <c r="U110" s="9"/>
      <c r="V110" s="11">
        <f t="shared" si="42"/>
        <v>31396070.496619422</v>
      </c>
      <c r="W110" s="11">
        <f t="shared" ref="W110:W117" si="50">M110*5.5017049523</f>
        <v>971012.48958619265</v>
      </c>
      <c r="X110" s="11">
        <f t="shared" ref="X110:X117" si="51">N110*5.1890047538+L110*5.5017049523</f>
        <v>19138071.241930943</v>
      </c>
      <c r="Y110" s="11">
        <f t="shared" ref="Y110:Y117" si="52">N110*5.1890047538</f>
        <v>13399772.78188628</v>
      </c>
      <c r="Z110" s="11">
        <f t="shared" ref="Z110:Z117" si="53">L110*5.5017049523</f>
        <v>5738298.4600446643</v>
      </c>
    </row>
    <row r="111" spans="2:26" s="12" customFormat="1">
      <c r="C111" s="12">
        <f t="shared" si="43"/>
        <v>2039</v>
      </c>
      <c r="D111" s="12">
        <f t="shared" si="44"/>
        <v>2</v>
      </c>
      <c r="E111" s="12">
        <v>258</v>
      </c>
      <c r="F111" s="14">
        <v>28548642.730767</v>
      </c>
      <c r="G111" s="14">
        <v>27322676.803943001</v>
      </c>
      <c r="H111" s="14">
        <f t="shared" si="45"/>
        <v>22593394.57509695</v>
      </c>
      <c r="I111" s="14">
        <f t="shared" si="46"/>
        <v>21546086.09294305</v>
      </c>
      <c r="J111" s="13">
        <v>5955248.1556700496</v>
      </c>
      <c r="K111" s="13">
        <v>5776590.7109999498</v>
      </c>
      <c r="L111" s="14">
        <f t="shared" si="47"/>
        <v>1047308.4821539</v>
      </c>
      <c r="M111" s="14">
        <f t="shared" si="48"/>
        <v>178657.44467009977</v>
      </c>
      <c r="N111" s="14">
        <v>2097494.4659015299</v>
      </c>
      <c r="Q111" s="14">
        <f t="shared" si="49"/>
        <v>118540208.56022693</v>
      </c>
      <c r="R111" s="14"/>
      <c r="S111" s="14"/>
      <c r="V111" s="14">
        <f t="shared" ref="V111:V117" si="54">K111*5.5017049523</f>
        <v>31781097.722118601</v>
      </c>
      <c r="W111" s="14">
        <f t="shared" si="50"/>
        <v>982920.54810675106</v>
      </c>
      <c r="X111" s="14">
        <f t="shared" si="51"/>
        <v>16645891.01748414</v>
      </c>
      <c r="Y111" s="14">
        <f t="shared" si="52"/>
        <v>10883908.754632231</v>
      </c>
      <c r="Z111" s="14">
        <f t="shared" si="53"/>
        <v>5761982.2628519079</v>
      </c>
    </row>
    <row r="112" spans="2:26" s="12" customFormat="1">
      <c r="C112" s="12">
        <f t="shared" si="43"/>
        <v>2039</v>
      </c>
      <c r="D112" s="12">
        <f t="shared" si="44"/>
        <v>3</v>
      </c>
      <c r="E112" s="12">
        <v>259</v>
      </c>
      <c r="F112" s="14">
        <v>28674724.841285098</v>
      </c>
      <c r="G112" s="14">
        <v>27443768.962004799</v>
      </c>
      <c r="H112" s="14">
        <f t="shared" si="45"/>
        <v>22617502.20135621</v>
      </c>
      <c r="I112" s="14">
        <f t="shared" si="46"/>
        <v>21568263.001273781</v>
      </c>
      <c r="J112" s="13">
        <v>6057222.6399288904</v>
      </c>
      <c r="K112" s="13">
        <v>5875505.9607310202</v>
      </c>
      <c r="L112" s="14">
        <f t="shared" si="47"/>
        <v>1049239.2000824288</v>
      </c>
      <c r="M112" s="14">
        <f t="shared" si="48"/>
        <v>181716.67919787019</v>
      </c>
      <c r="N112" s="14">
        <v>2068552.0829400099</v>
      </c>
      <c r="Q112" s="14">
        <f t="shared" si="49"/>
        <v>118662219.36661682</v>
      </c>
      <c r="R112" s="14"/>
      <c r="S112" s="14"/>
      <c r="V112" s="14">
        <f t="shared" si="54"/>
        <v>32325300.241422024</v>
      </c>
      <c r="W112" s="14">
        <f t="shared" si="50"/>
        <v>999751.5538584328</v>
      </c>
      <c r="X112" s="14">
        <f t="shared" si="51"/>
        <v>16506331.095099391</v>
      </c>
      <c r="Y112" s="14">
        <f t="shared" si="52"/>
        <v>10733726.591858603</v>
      </c>
      <c r="Z112" s="14">
        <f t="shared" si="53"/>
        <v>5772604.5032407884</v>
      </c>
    </row>
    <row r="113" spans="2:26" s="12" customFormat="1">
      <c r="C113" s="12">
        <f t="shared" si="43"/>
        <v>2039</v>
      </c>
      <c r="D113" s="12">
        <f t="shared" si="44"/>
        <v>4</v>
      </c>
      <c r="E113" s="12">
        <v>260</v>
      </c>
      <c r="F113" s="14">
        <v>28760453.024785701</v>
      </c>
      <c r="G113" s="14">
        <v>27525225.6979982</v>
      </c>
      <c r="H113" s="14">
        <f t="shared" si="45"/>
        <v>22627750.592063311</v>
      </c>
      <c r="I113" s="14">
        <f t="shared" si="46"/>
        <v>21576504.33825748</v>
      </c>
      <c r="J113" s="13">
        <v>6132702.4327223897</v>
      </c>
      <c r="K113" s="13">
        <v>5948721.3597407201</v>
      </c>
      <c r="L113" s="14">
        <f t="shared" si="47"/>
        <v>1051246.2538058311</v>
      </c>
      <c r="M113" s="14">
        <f t="shared" si="48"/>
        <v>183981.07298166957</v>
      </c>
      <c r="N113" s="14">
        <v>2074238.13873834</v>
      </c>
      <c r="Q113" s="14">
        <f t="shared" si="49"/>
        <v>118707560.77111362</v>
      </c>
      <c r="R113" s="14"/>
      <c r="S113" s="14"/>
      <c r="V113" s="14">
        <f t="shared" si="54"/>
        <v>32728109.76473831</v>
      </c>
      <c r="W113" s="14">
        <f t="shared" si="50"/>
        <v>1012209.5803527192</v>
      </c>
      <c r="X113" s="14">
        <f t="shared" si="51"/>
        <v>16546878.283076873</v>
      </c>
      <c r="Y113" s="14">
        <f t="shared" si="52"/>
        <v>10763231.562426509</v>
      </c>
      <c r="Z113" s="14">
        <f t="shared" si="53"/>
        <v>5783646.7206503637</v>
      </c>
    </row>
    <row r="114" spans="2:26" s="8" customFormat="1">
      <c r="B114" s="9"/>
      <c r="C114" s="8">
        <f t="shared" ref="C114:C117" si="55">C110+1</f>
        <v>2040</v>
      </c>
      <c r="D114" s="8">
        <f t="shared" ref="D114:D117" si="56">D110</f>
        <v>1</v>
      </c>
      <c r="E114" s="8">
        <v>261</v>
      </c>
      <c r="F114" s="11">
        <v>28886300.8486965</v>
      </c>
      <c r="G114" s="11">
        <v>27644952.706611399</v>
      </c>
      <c r="H114" s="11">
        <f t="shared" si="45"/>
        <v>22689150.66746499</v>
      </c>
      <c r="I114" s="11">
        <f t="shared" si="46"/>
        <v>21633717.030816831</v>
      </c>
      <c r="J114" s="10">
        <v>6197150.1812315099</v>
      </c>
      <c r="K114" s="10">
        <v>6011235.6757945698</v>
      </c>
      <c r="L114" s="11">
        <f t="shared" si="47"/>
        <v>1055433.6366481595</v>
      </c>
      <c r="M114" s="11">
        <f t="shared" si="48"/>
        <v>185914.50543694012</v>
      </c>
      <c r="N114" s="11">
        <v>2540262.6487214202</v>
      </c>
      <c r="O114" s="9"/>
      <c r="P114" s="9"/>
      <c r="Q114" s="11">
        <f t="shared" si="49"/>
        <v>119022328.1251018</v>
      </c>
      <c r="R114" s="11"/>
      <c r="S114" s="11"/>
      <c r="T114" s="9"/>
      <c r="U114" s="9"/>
      <c r="V114" s="11">
        <f t="shared" si="54"/>
        <v>33072045.086961422</v>
      </c>
      <c r="W114" s="11">
        <f t="shared" si="50"/>
        <v>1022846.7552668187</v>
      </c>
      <c r="X114" s="11">
        <f t="shared" si="51"/>
        <v>18988119.425687205</v>
      </c>
      <c r="Y114" s="11">
        <f t="shared" si="52"/>
        <v>13181434.960116029</v>
      </c>
      <c r="Z114" s="11">
        <f t="shared" si="53"/>
        <v>5806684.4655711772</v>
      </c>
    </row>
    <row r="115" spans="2:26" s="12" customFormat="1">
      <c r="C115" s="12">
        <f t="shared" si="55"/>
        <v>2040</v>
      </c>
      <c r="D115" s="12">
        <f t="shared" si="56"/>
        <v>2</v>
      </c>
      <c r="E115" s="12">
        <v>262</v>
      </c>
      <c r="F115" s="14">
        <v>29038902.4434531</v>
      </c>
      <c r="G115" s="14">
        <v>27790802.2251633</v>
      </c>
      <c r="H115" s="14">
        <f t="shared" si="45"/>
        <v>22735804.881976981</v>
      </c>
      <c r="I115" s="14">
        <f t="shared" si="46"/>
        <v>21676797.590531461</v>
      </c>
      <c r="J115" s="13">
        <v>6303097.5614761198</v>
      </c>
      <c r="K115" s="13">
        <v>6114004.6346318396</v>
      </c>
      <c r="L115" s="14">
        <f t="shared" si="47"/>
        <v>1059007.2914455198</v>
      </c>
      <c r="M115" s="14">
        <f t="shared" si="48"/>
        <v>189092.92684428021</v>
      </c>
      <c r="N115" s="14">
        <v>2022493.9906580399</v>
      </c>
      <c r="Q115" s="14">
        <f t="shared" si="49"/>
        <v>119259344.65383165</v>
      </c>
      <c r="R115" s="14"/>
      <c r="S115" s="14"/>
      <c r="V115" s="14">
        <f t="shared" si="54"/>
        <v>33637449.57673914</v>
      </c>
      <c r="W115" s="14">
        <f t="shared" si="50"/>
        <v>1040333.492064078</v>
      </c>
      <c r="X115" s="14">
        <f t="shared" si="51"/>
        <v>16321076.591924127</v>
      </c>
      <c r="Y115" s="14">
        <f t="shared" si="52"/>
        <v>10494730.932056502</v>
      </c>
      <c r="Z115" s="14">
        <f t="shared" si="53"/>
        <v>5826345.6598676257</v>
      </c>
    </row>
    <row r="116" spans="2:26" s="12" customFormat="1">
      <c r="C116" s="12">
        <f t="shared" si="55"/>
        <v>2040</v>
      </c>
      <c r="D116" s="12">
        <f t="shared" si="56"/>
        <v>3</v>
      </c>
      <c r="E116" s="12">
        <v>263</v>
      </c>
      <c r="F116" s="14">
        <v>29063072.450094</v>
      </c>
      <c r="G116" s="14">
        <v>27814947.504553799</v>
      </c>
      <c r="H116" s="14">
        <f t="shared" si="45"/>
        <v>22693531.537977658</v>
      </c>
      <c r="I116" s="14">
        <f t="shared" si="46"/>
        <v>21636492.819800951</v>
      </c>
      <c r="J116" s="13">
        <v>6369540.9121163404</v>
      </c>
      <c r="K116" s="13">
        <v>6178454.6847528499</v>
      </c>
      <c r="L116" s="14">
        <f t="shared" si="47"/>
        <v>1057038.7181767076</v>
      </c>
      <c r="M116" s="14">
        <f t="shared" si="48"/>
        <v>191086.2273634905</v>
      </c>
      <c r="N116" s="14">
        <v>2059679.2165268401</v>
      </c>
      <c r="Q116" s="14">
        <f t="shared" si="49"/>
        <v>119037599.69710228</v>
      </c>
      <c r="R116" s="14"/>
      <c r="S116" s="14"/>
      <c r="V116" s="14">
        <f t="shared" si="54"/>
        <v>33992034.73666589</v>
      </c>
      <c r="W116" s="14">
        <f t="shared" si="50"/>
        <v>1051300.0434020394</v>
      </c>
      <c r="X116" s="14">
        <f t="shared" si="51"/>
        <v>16503200.396426469</v>
      </c>
      <c r="Y116" s="14">
        <f t="shared" si="52"/>
        <v>10687685.245860832</v>
      </c>
      <c r="Z116" s="14">
        <f t="shared" si="53"/>
        <v>5815515.1505656363</v>
      </c>
    </row>
    <row r="117" spans="2:26" s="12" customFormat="1">
      <c r="C117" s="12">
        <f t="shared" si="55"/>
        <v>2040</v>
      </c>
      <c r="D117" s="12">
        <f t="shared" si="56"/>
        <v>4</v>
      </c>
      <c r="E117" s="12">
        <v>264</v>
      </c>
      <c r="F117" s="14">
        <v>29080971.3884307</v>
      </c>
      <c r="G117" s="14">
        <v>27832086.475140098</v>
      </c>
      <c r="H117" s="14">
        <f t="shared" si="45"/>
        <v>22670043.309705518</v>
      </c>
      <c r="I117" s="14">
        <f t="shared" si="46"/>
        <v>21613486.238776676</v>
      </c>
      <c r="J117" s="13">
        <v>6410928.0787251797</v>
      </c>
      <c r="K117" s="13">
        <v>6218600.2363634203</v>
      </c>
      <c r="L117" s="14">
        <f t="shared" si="47"/>
        <v>1056557.0709288418</v>
      </c>
      <c r="M117" s="14">
        <f t="shared" si="48"/>
        <v>192327.84236175939</v>
      </c>
      <c r="N117" s="14">
        <v>2045493.95882011</v>
      </c>
      <c r="Q117" s="14">
        <f t="shared" si="49"/>
        <v>118911024.27634554</v>
      </c>
      <c r="R117" s="14"/>
      <c r="S117" s="14"/>
      <c r="V117" s="14">
        <f t="shared" si="54"/>
        <v>34212903.716774583</v>
      </c>
      <c r="W117" s="14">
        <f t="shared" si="50"/>
        <v>1058131.0427868653</v>
      </c>
      <c r="X117" s="14">
        <f t="shared" si="51"/>
        <v>16426943.145703524</v>
      </c>
      <c r="Y117" s="14">
        <f t="shared" si="52"/>
        <v>10614077.876186732</v>
      </c>
      <c r="Z117" s="14">
        <f t="shared" si="53"/>
        <v>5812865.2695167912</v>
      </c>
    </row>
    <row r="122" spans="2:26">
      <c r="N122">
        <v>1000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topLeftCell="P1" zoomScale="125" zoomScaleNormal="125" zoomScalePageLayoutView="125" workbookViewId="0">
      <selection activeCell="Q12" sqref="Q12:Q117"/>
    </sheetView>
  </sheetViews>
  <sheetFormatPr baseColWidth="10" defaultColWidth="8.83203125" defaultRowHeight="12" x14ac:dyDescent="0"/>
  <cols>
    <col min="6" max="9" width="16" customWidth="1"/>
    <col min="15" max="18" width="13.83203125" customWidth="1"/>
    <col min="22" max="22" width="10.1640625" customWidth="1"/>
    <col min="24" max="25" width="20.5" customWidth="1"/>
    <col min="26" max="26" width="16.83203125" customWidth="1"/>
  </cols>
  <sheetData>
    <row r="1" spans="1:26" s="3" customFormat="1" ht="73.75" customHeight="1">
      <c r="A1" s="1" t="s">
        <v>2</v>
      </c>
      <c r="B1" s="15"/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5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5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s="4" customFormat="1">
      <c r="A2" s="4" t="s">
        <v>25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5" si="0">F2-J2</f>
        <v>13919743</v>
      </c>
      <c r="I2" s="7">
        <f t="shared" ref="I2:I35" si="1">G2-K2</f>
        <v>13367098</v>
      </c>
      <c r="J2" s="5"/>
      <c r="K2" s="5"/>
      <c r="L2" s="7">
        <f t="shared" ref="L2:L35" si="2">H2-I2</f>
        <v>552645</v>
      </c>
      <c r="M2" s="7">
        <f t="shared" ref="M2:M35" si="3">J2-K2</f>
        <v>0</v>
      </c>
      <c r="N2" s="4">
        <v>2431521</v>
      </c>
      <c r="O2" s="16">
        <v>68064666.118185595</v>
      </c>
      <c r="P2" s="4">
        <f t="shared" ref="P2:P7" si="4">O2/I2</f>
        <v>5.0919553457441245</v>
      </c>
      <c r="Q2" s="7">
        <f t="shared" ref="Q2:Q35" si="5">I2*5.5017049523</f>
        <v>73541829.264479429</v>
      </c>
      <c r="R2" s="7">
        <v>11018747.805427499</v>
      </c>
      <c r="S2" s="7">
        <v>2463940.91347832</v>
      </c>
      <c r="T2" s="16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4">
        <v>2156056</v>
      </c>
      <c r="O3" s="16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6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4">
        <v>2697106</v>
      </c>
      <c r="O4" s="16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6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4">
        <v>2598761</v>
      </c>
      <c r="O5" s="16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6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4">
        <v>3002195</v>
      </c>
      <c r="O6" s="16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6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4">
        <v>2371185</v>
      </c>
      <c r="O7" s="16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6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26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</row>
    <row r="12" spans="1:26" s="20" customFormat="1">
      <c r="B12" s="21"/>
      <c r="C12" s="22">
        <v>2014</v>
      </c>
      <c r="D12" s="22">
        <v>3</v>
      </c>
      <c r="E12" s="22">
        <v>159</v>
      </c>
      <c r="F12" s="23">
        <v>15797827.213225801</v>
      </c>
      <c r="G12" s="24">
        <v>15176827.0706363</v>
      </c>
      <c r="H12" s="14">
        <f t="shared" si="0"/>
        <v>15797827.213225801</v>
      </c>
      <c r="I12" s="14">
        <f t="shared" ref="I12:I13" si="9">G12-K12</f>
        <v>15176827.0706363</v>
      </c>
      <c r="J12" s="13">
        <v>0</v>
      </c>
      <c r="K12" s="13">
        <v>0</v>
      </c>
      <c r="L12" s="14">
        <f t="shared" ref="L12:L13" si="10">H12-I12</f>
        <v>621000.14258950017</v>
      </c>
      <c r="M12" s="14">
        <f t="shared" si="3"/>
        <v>0</v>
      </c>
      <c r="N12" s="14">
        <v>2446949.8921012501</v>
      </c>
      <c r="O12" s="21"/>
      <c r="P12" s="22"/>
      <c r="Q12" s="14">
        <f t="shared" si="5"/>
        <v>83498424.654720441</v>
      </c>
      <c r="R12" s="23"/>
      <c r="S12" s="23"/>
      <c r="T12" s="21"/>
      <c r="U12" s="21"/>
      <c r="V12" s="14">
        <f t="shared" ref="V12:V13" si="11">K12*5.5017049523</f>
        <v>0</v>
      </c>
      <c r="W12" s="14">
        <f t="shared" ref="W12:W13" si="12">M12*5.5017049523</f>
        <v>0</v>
      </c>
      <c r="X12" s="14">
        <f t="shared" ref="X12:X13" si="13">N12*5.1890047538+L12*5.5017049523</f>
        <v>16113794.182287442</v>
      </c>
      <c r="Y12" s="14">
        <f t="shared" ref="Y12:Y13" si="14">N12*5.1890047538</f>
        <v>12697234.622423783</v>
      </c>
      <c r="Z12" s="14">
        <f t="shared" ref="Z12:Z13" si="15">L12*5.5017049523</f>
        <v>3416559.5598636591</v>
      </c>
    </row>
    <row r="13" spans="1:26" s="20" customFormat="1">
      <c r="B13" s="21"/>
      <c r="C13" s="22">
        <v>2014</v>
      </c>
      <c r="D13" s="22">
        <v>4</v>
      </c>
      <c r="E13" s="22">
        <v>160</v>
      </c>
      <c r="F13" s="23">
        <v>18391287.391581099</v>
      </c>
      <c r="G13" s="24">
        <v>17667388.550650202</v>
      </c>
      <c r="H13" s="14">
        <f t="shared" si="0"/>
        <v>18391287.391581099</v>
      </c>
      <c r="I13" s="14">
        <f t="shared" si="9"/>
        <v>17667388.550650202</v>
      </c>
      <c r="J13" s="13">
        <v>0</v>
      </c>
      <c r="K13" s="13">
        <v>0</v>
      </c>
      <c r="L13" s="14">
        <f t="shared" si="10"/>
        <v>723898.84093089774</v>
      </c>
      <c r="M13" s="14">
        <f t="shared" si="3"/>
        <v>0</v>
      </c>
      <c r="N13" s="14">
        <v>2408704.1239999998</v>
      </c>
      <c r="O13" s="21"/>
      <c r="P13" s="22"/>
      <c r="Q13" s="14">
        <f t="shared" si="5"/>
        <v>97200759.083320528</v>
      </c>
      <c r="R13" s="23"/>
      <c r="S13" s="23"/>
      <c r="T13" s="21"/>
      <c r="U13" s="21"/>
      <c r="V13" s="14">
        <f t="shared" si="11"/>
        <v>0</v>
      </c>
      <c r="W13" s="14">
        <f t="shared" si="12"/>
        <v>0</v>
      </c>
      <c r="X13" s="14">
        <f t="shared" si="13"/>
        <v>16481454.988047414</v>
      </c>
      <c r="Y13" s="14">
        <f t="shared" si="14"/>
        <v>12498777.149933664</v>
      </c>
      <c r="Z13" s="14">
        <f t="shared" si="15"/>
        <v>3982677.8381137499</v>
      </c>
    </row>
    <row r="14" spans="1:26" s="8" customFormat="1">
      <c r="A14" s="8" t="s">
        <v>27</v>
      </c>
      <c r="B14" s="9"/>
      <c r="C14" s="8">
        <v>2015</v>
      </c>
      <c r="D14" s="8">
        <v>1</v>
      </c>
      <c r="E14" s="8">
        <v>161</v>
      </c>
      <c r="F14" s="11">
        <v>17886384.751584601</v>
      </c>
      <c r="G14" s="11">
        <v>17182241.368222699</v>
      </c>
      <c r="H14" s="11">
        <f t="shared" si="0"/>
        <v>17886384.751584601</v>
      </c>
      <c r="I14" s="11">
        <f t="shared" si="1"/>
        <v>17182241.368222699</v>
      </c>
      <c r="J14" s="10">
        <v>0</v>
      </c>
      <c r="K14" s="10">
        <v>0</v>
      </c>
      <c r="L14" s="11">
        <f t="shared" si="2"/>
        <v>704143.38336190209</v>
      </c>
      <c r="M14" s="11">
        <f t="shared" si="3"/>
        <v>0</v>
      </c>
      <c r="N14" s="11">
        <v>2477517.32661987</v>
      </c>
      <c r="O14" s="9"/>
      <c r="P14" s="9"/>
      <c r="Q14" s="11">
        <f t="shared" si="5"/>
        <v>94531622.427164748</v>
      </c>
      <c r="R14" s="11"/>
      <c r="S14" s="11"/>
      <c r="T14" s="9"/>
      <c r="U14" s="9"/>
      <c r="V14" s="11">
        <f>K14*P11</f>
        <v>0</v>
      </c>
      <c r="W14" s="11">
        <f t="shared" ref="W14:W45" si="16">M14*5.5017049523</f>
        <v>0</v>
      </c>
      <c r="X14" s="11">
        <f t="shared" ref="X14:X45" si="17">N14*5.1890047538+L14*5.5017049523</f>
        <v>16729838.324823827</v>
      </c>
      <c r="Y14" s="11">
        <f t="shared" ref="Y14:Y45" si="18">N14*5.1890047538</f>
        <v>12855849.185452372</v>
      </c>
      <c r="Z14" s="11">
        <f t="shared" ref="Z14:Z45" si="19">L14*5.5017049523</f>
        <v>3873989.1393714543</v>
      </c>
    </row>
    <row r="15" spans="1:26" s="12" customFormat="1">
      <c r="C15" s="12">
        <v>2015</v>
      </c>
      <c r="D15" s="12">
        <v>2</v>
      </c>
      <c r="E15" s="12">
        <v>162</v>
      </c>
      <c r="F15" s="14">
        <v>20599227.2448489</v>
      </c>
      <c r="G15" s="14">
        <v>19786513.2703298</v>
      </c>
      <c r="H15" s="14">
        <f t="shared" si="0"/>
        <v>20599227.2448489</v>
      </c>
      <c r="I15" s="14">
        <f t="shared" si="1"/>
        <v>19786513.2703298</v>
      </c>
      <c r="J15" s="13">
        <v>0</v>
      </c>
      <c r="K15" s="13">
        <v>0</v>
      </c>
      <c r="L15" s="14">
        <f t="shared" si="2"/>
        <v>812713.97451910004</v>
      </c>
      <c r="M15" s="14">
        <f t="shared" si="3"/>
        <v>0</v>
      </c>
      <c r="N15" s="14">
        <v>2155129.1914887899</v>
      </c>
      <c r="Q15" s="14">
        <f t="shared" si="5"/>
        <v>108859558.04812312</v>
      </c>
      <c r="R15" s="14"/>
      <c r="S15" s="14"/>
      <c r="V15" s="14">
        <f t="shared" ref="V15:V46" si="20">K15*5.5017049523</f>
        <v>0</v>
      </c>
      <c r="W15" s="14">
        <f t="shared" si="16"/>
        <v>0</v>
      </c>
      <c r="X15" s="14">
        <f t="shared" si="17"/>
        <v>15654288.118103631</v>
      </c>
      <c r="Y15" s="14">
        <f t="shared" si="18"/>
        <v>11182975.619688481</v>
      </c>
      <c r="Z15" s="14">
        <f t="shared" si="19"/>
        <v>4471312.4984151488</v>
      </c>
    </row>
    <row r="16" spans="1:26">
      <c r="A16" s="12"/>
      <c r="B16" s="12"/>
      <c r="C16" s="12">
        <v>2015</v>
      </c>
      <c r="D16" s="12">
        <v>3</v>
      </c>
      <c r="E16" s="12">
        <v>163</v>
      </c>
      <c r="F16" s="14">
        <v>19986680.011082001</v>
      </c>
      <c r="G16" s="14">
        <v>19197449.424825899</v>
      </c>
      <c r="H16" s="14">
        <f t="shared" si="0"/>
        <v>19986680.011082001</v>
      </c>
      <c r="I16" s="14">
        <f t="shared" si="1"/>
        <v>19197449.424825899</v>
      </c>
      <c r="J16" s="13">
        <v>0</v>
      </c>
      <c r="K16" s="13">
        <v>0</v>
      </c>
      <c r="L16" s="14">
        <f t="shared" si="2"/>
        <v>789230.58625610173</v>
      </c>
      <c r="M16" s="14">
        <f t="shared" si="3"/>
        <v>0</v>
      </c>
      <c r="N16" s="14">
        <v>2666811.9917025999</v>
      </c>
      <c r="O16" s="17">
        <v>94527377.114245504</v>
      </c>
      <c r="Q16" s="14">
        <f t="shared" si="5"/>
        <v>105618702.57209344</v>
      </c>
      <c r="R16" s="14">
        <v>16695329.1346057</v>
      </c>
      <c r="S16" s="14">
        <v>3421891.0515356902</v>
      </c>
      <c r="T16" s="17">
        <v>22190060.635179099</v>
      </c>
      <c r="U16" s="12">
        <f>R22/N16</f>
        <v>7.7912965129967189</v>
      </c>
      <c r="V16" s="14">
        <f t="shared" si="20"/>
        <v>0</v>
      </c>
      <c r="W16" s="14">
        <f t="shared" si="16"/>
        <v>0</v>
      </c>
      <c r="X16" s="14">
        <f t="shared" si="17"/>
        <v>18180213.927347466</v>
      </c>
      <c r="Y16" s="14">
        <f t="shared" si="18"/>
        <v>13838100.102435637</v>
      </c>
      <c r="Z16" s="14">
        <f t="shared" si="19"/>
        <v>4342113.8249118272</v>
      </c>
    </row>
    <row r="17" spans="1:26">
      <c r="A17" s="12"/>
      <c r="B17" s="12"/>
      <c r="C17" s="12">
        <v>2015</v>
      </c>
      <c r="D17" s="12">
        <v>4</v>
      </c>
      <c r="E17" s="12">
        <v>164</v>
      </c>
      <c r="F17" s="14">
        <v>21643684.011483099</v>
      </c>
      <c r="G17" s="14">
        <v>20788077.596760001</v>
      </c>
      <c r="H17" s="14">
        <f t="shared" si="0"/>
        <v>21643684.011483099</v>
      </c>
      <c r="I17" s="14">
        <f t="shared" si="1"/>
        <v>20788077.596760001</v>
      </c>
      <c r="J17" s="13">
        <v>0</v>
      </c>
      <c r="K17" s="13">
        <v>0</v>
      </c>
      <c r="L17" s="14">
        <f t="shared" si="2"/>
        <v>855606.41472309828</v>
      </c>
      <c r="M17" s="14">
        <f t="shared" si="3"/>
        <v>0</v>
      </c>
      <c r="N17" s="14">
        <v>2504918.5602216101</v>
      </c>
      <c r="O17" s="17">
        <v>111875162.87552799</v>
      </c>
      <c r="Q17" s="14">
        <f t="shared" si="5"/>
        <v>114369869.46289118</v>
      </c>
      <c r="R17" s="14">
        <v>16337001.045735599</v>
      </c>
      <c r="S17" s="14">
        <v>4049880.8960941099</v>
      </c>
      <c r="T17" s="17">
        <v>22729747.8617584</v>
      </c>
      <c r="U17" s="12">
        <f>R23/N17</f>
        <v>7.3995830665177298</v>
      </c>
      <c r="V17" s="14">
        <f t="shared" si="20"/>
        <v>0</v>
      </c>
      <c r="W17" s="14">
        <f t="shared" si="16"/>
        <v>0</v>
      </c>
      <c r="X17" s="14">
        <f t="shared" si="17"/>
        <v>17705328.365973502</v>
      </c>
      <c r="Y17" s="14">
        <f t="shared" si="18"/>
        <v>12998034.316871786</v>
      </c>
      <c r="Z17" s="14">
        <f t="shared" si="19"/>
        <v>4707294.0491017178</v>
      </c>
    </row>
    <row r="18" spans="1:26" s="8" customFormat="1">
      <c r="B18" s="9"/>
      <c r="C18" s="8">
        <f t="shared" ref="C18:C49" si="21">C14+1</f>
        <v>2016</v>
      </c>
      <c r="D18" s="8">
        <f t="shared" ref="D18:D49" si="22">D14</f>
        <v>1</v>
      </c>
      <c r="E18" s="8">
        <v>165</v>
      </c>
      <c r="F18" s="11">
        <v>18860670.385527398</v>
      </c>
      <c r="G18" s="11">
        <v>18118152.548075002</v>
      </c>
      <c r="H18" s="11">
        <f t="shared" si="0"/>
        <v>18860670.385527398</v>
      </c>
      <c r="I18" s="11">
        <f t="shared" si="1"/>
        <v>18118152.548075002</v>
      </c>
      <c r="J18" s="10">
        <v>0</v>
      </c>
      <c r="K18" s="10">
        <v>0</v>
      </c>
      <c r="L18" s="11">
        <f t="shared" si="2"/>
        <v>742517.83745239675</v>
      </c>
      <c r="M18" s="11">
        <f t="shared" si="3"/>
        <v>0</v>
      </c>
      <c r="N18" s="11">
        <v>2536155.11777387</v>
      </c>
      <c r="O18" s="18">
        <v>91414555.230157301</v>
      </c>
      <c r="P18" s="9"/>
      <c r="Q18" s="11">
        <f t="shared" si="5"/>
        <v>99680729.600271106</v>
      </c>
      <c r="R18" s="11">
        <v>17527446.329621602</v>
      </c>
      <c r="S18" s="11">
        <v>3309206.8993316898</v>
      </c>
      <c r="T18" s="18">
        <v>22762488.820735902</v>
      </c>
      <c r="U18" s="9">
        <f>R24/N18</f>
        <v>7.3011213235567576</v>
      </c>
      <c r="V18" s="11">
        <f t="shared" si="20"/>
        <v>0</v>
      </c>
      <c r="W18" s="11">
        <f t="shared" si="16"/>
        <v>0</v>
      </c>
      <c r="X18" s="11">
        <f t="shared" si="17"/>
        <v>17245235.025985748</v>
      </c>
      <c r="Y18" s="11">
        <f t="shared" si="18"/>
        <v>13160120.962502809</v>
      </c>
      <c r="Z18" s="11">
        <f t="shared" si="19"/>
        <v>4085114.0634829374</v>
      </c>
    </row>
    <row r="19" spans="1:26" s="12" customFormat="1">
      <c r="C19" s="12">
        <f t="shared" si="21"/>
        <v>2016</v>
      </c>
      <c r="D19" s="12">
        <f t="shared" si="22"/>
        <v>2</v>
      </c>
      <c r="E19" s="12">
        <v>166</v>
      </c>
      <c r="F19" s="14">
        <v>19426151.84082</v>
      </c>
      <c r="G19" s="14">
        <v>18660557.213757399</v>
      </c>
      <c r="H19" s="14">
        <f t="shared" si="0"/>
        <v>19426151.84082</v>
      </c>
      <c r="I19" s="14">
        <f t="shared" si="1"/>
        <v>18660557.213757399</v>
      </c>
      <c r="J19" s="13">
        <v>0</v>
      </c>
      <c r="K19" s="13">
        <v>0</v>
      </c>
      <c r="L19" s="14">
        <f t="shared" si="2"/>
        <v>765594.62706260011</v>
      </c>
      <c r="M19" s="14">
        <f t="shared" si="3"/>
        <v>0</v>
      </c>
      <c r="N19" s="14">
        <v>2462292.11756997</v>
      </c>
      <c r="O19" s="17">
        <v>104116643.41114201</v>
      </c>
      <c r="P19" s="12">
        <v>5.91</v>
      </c>
      <c r="Q19" s="14">
        <f t="shared" si="5"/>
        <v>102664880.03560658</v>
      </c>
      <c r="R19" s="14">
        <v>18813591.301850099</v>
      </c>
      <c r="S19" s="14">
        <v>3769022.49148334</v>
      </c>
      <c r="T19" s="17">
        <v>24440890.5830178</v>
      </c>
      <c r="U19" s="12">
        <f t="shared" ref="U19:U24" si="23">R19/N19</f>
        <v>7.6406820976290932</v>
      </c>
      <c r="V19" s="14">
        <f t="shared" si="20"/>
        <v>0</v>
      </c>
      <c r="W19" s="14">
        <f t="shared" si="16"/>
        <v>0</v>
      </c>
      <c r="X19" s="14">
        <f t="shared" si="17"/>
        <v>16988921.254479423</v>
      </c>
      <c r="Y19" s="14">
        <f t="shared" si="18"/>
        <v>12776845.503314843</v>
      </c>
      <c r="Z19" s="14">
        <f t="shared" si="19"/>
        <v>4212075.7511645788</v>
      </c>
    </row>
    <row r="20" spans="1:26" s="12" customFormat="1">
      <c r="C20" s="12">
        <f t="shared" si="21"/>
        <v>2016</v>
      </c>
      <c r="D20" s="12">
        <f t="shared" si="22"/>
        <v>3</v>
      </c>
      <c r="E20" s="12">
        <v>167</v>
      </c>
      <c r="F20" s="14">
        <v>18660956.288106799</v>
      </c>
      <c r="G20" s="14">
        <v>17922764.494445801</v>
      </c>
      <c r="H20" s="14">
        <f t="shared" si="0"/>
        <v>18660956.288106799</v>
      </c>
      <c r="I20" s="14">
        <f t="shared" si="1"/>
        <v>17922764.494445801</v>
      </c>
      <c r="J20" s="13">
        <v>0</v>
      </c>
      <c r="K20" s="13">
        <v>0</v>
      </c>
      <c r="L20" s="14">
        <f t="shared" si="2"/>
        <v>738191.79366099834</v>
      </c>
      <c r="M20" s="14">
        <f t="shared" si="3"/>
        <v>0</v>
      </c>
      <c r="N20" s="14">
        <v>2153544.7909188401</v>
      </c>
      <c r="O20" s="17">
        <v>90764685.857157201</v>
      </c>
      <c r="P20" s="12">
        <v>5.43</v>
      </c>
      <c r="Q20" s="14">
        <f t="shared" si="5"/>
        <v>98605762.177999064</v>
      </c>
      <c r="R20" s="14">
        <v>16989362.324853901</v>
      </c>
      <c r="S20" s="14">
        <v>3285681.6280290899</v>
      </c>
      <c r="T20" s="17">
        <v>22167728.6392591</v>
      </c>
      <c r="U20" s="12">
        <f t="shared" si="23"/>
        <v>7.8890220423997546</v>
      </c>
      <c r="V20" s="14">
        <f t="shared" si="20"/>
        <v>0</v>
      </c>
      <c r="W20" s="14">
        <f t="shared" si="16"/>
        <v>0</v>
      </c>
      <c r="X20" s="14">
        <f t="shared" si="17"/>
        <v>15236067.604531022</v>
      </c>
      <c r="Y20" s="14">
        <f t="shared" si="18"/>
        <v>11174754.157599088</v>
      </c>
      <c r="Z20" s="14">
        <f t="shared" si="19"/>
        <v>4061313.4469319344</v>
      </c>
    </row>
    <row r="21" spans="1:26" s="12" customFormat="1">
      <c r="C21" s="12">
        <f t="shared" si="21"/>
        <v>2016</v>
      </c>
      <c r="D21" s="12">
        <f t="shared" si="22"/>
        <v>4</v>
      </c>
      <c r="E21" s="12">
        <v>168</v>
      </c>
      <c r="F21" s="14">
        <v>20473712.917702399</v>
      </c>
      <c r="G21" s="14">
        <v>19661157.9036084</v>
      </c>
      <c r="H21" s="14">
        <f t="shared" si="0"/>
        <v>20444649.467608705</v>
      </c>
      <c r="I21" s="14">
        <f t="shared" si="1"/>
        <v>19632966.357017517</v>
      </c>
      <c r="J21" s="13">
        <v>29063.4500936935</v>
      </c>
      <c r="K21" s="13">
        <v>28191.546590882699</v>
      </c>
      <c r="L21" s="14">
        <f t="shared" si="2"/>
        <v>811683.11059118807</v>
      </c>
      <c r="M21" s="14">
        <f t="shared" si="3"/>
        <v>871.903502810801</v>
      </c>
      <c r="N21" s="14">
        <v>3683213.9253662499</v>
      </c>
      <c r="O21" s="17">
        <v>112083822.294624</v>
      </c>
      <c r="P21" s="12">
        <v>6.14</v>
      </c>
      <c r="Q21" s="14">
        <f t="shared" si="5"/>
        <v>108014788.23474257</v>
      </c>
      <c r="R21" s="14">
        <v>21412355.855613802</v>
      </c>
      <c r="S21" s="14">
        <v>4057434.3670653901</v>
      </c>
      <c r="T21" s="17">
        <v>27652287.472387102</v>
      </c>
      <c r="U21" s="12">
        <f t="shared" si="23"/>
        <v>5.8134977466682471</v>
      </c>
      <c r="V21" s="14">
        <f t="shared" si="20"/>
        <v>155101.57149205552</v>
      </c>
      <c r="W21" s="14">
        <f t="shared" si="16"/>
        <v>4796.9558193419007</v>
      </c>
      <c r="X21" s="14">
        <f t="shared" si="17"/>
        <v>23577855.557225637</v>
      </c>
      <c r="Y21" s="14">
        <f t="shared" si="18"/>
        <v>19112214.567987829</v>
      </c>
      <c r="Z21" s="14">
        <f t="shared" si="19"/>
        <v>4465640.9892378077</v>
      </c>
    </row>
    <row r="22" spans="1:26" s="8" customFormat="1">
      <c r="B22" s="9"/>
      <c r="C22" s="8">
        <f t="shared" si="21"/>
        <v>2017</v>
      </c>
      <c r="D22" s="8">
        <f t="shared" si="22"/>
        <v>1</v>
      </c>
      <c r="E22" s="8">
        <v>169</v>
      </c>
      <c r="F22" s="11">
        <v>19520459.546617199</v>
      </c>
      <c r="G22" s="11">
        <v>18745369.758386899</v>
      </c>
      <c r="H22" s="11">
        <f t="shared" si="0"/>
        <v>19471769.126076497</v>
      </c>
      <c r="I22" s="11">
        <f t="shared" si="1"/>
        <v>18698140.050462417</v>
      </c>
      <c r="J22" s="10">
        <v>48690.420540703002</v>
      </c>
      <c r="K22" s="10">
        <v>47229.707924481903</v>
      </c>
      <c r="L22" s="11">
        <f t="shared" si="2"/>
        <v>773629.07561407983</v>
      </c>
      <c r="M22" s="11">
        <f t="shared" si="3"/>
        <v>1460.7126162210989</v>
      </c>
      <c r="N22" s="11">
        <v>4037675.8373522698</v>
      </c>
      <c r="O22" s="18">
        <v>99073334.555400699</v>
      </c>
      <c r="P22" s="9">
        <v>5.69</v>
      </c>
      <c r="Q22" s="11">
        <f t="shared" si="5"/>
        <v>102871649.71442805</v>
      </c>
      <c r="R22" s="11">
        <v>20777922.971770301</v>
      </c>
      <c r="S22" s="11">
        <v>3586454.71090551</v>
      </c>
      <c r="T22" s="18">
        <v>25889654.834212899</v>
      </c>
      <c r="U22" s="9">
        <f t="shared" si="23"/>
        <v>5.1460106776168413</v>
      </c>
      <c r="V22" s="11">
        <f t="shared" si="20"/>
        <v>259843.91798380463</v>
      </c>
      <c r="W22" s="11">
        <f t="shared" si="16"/>
        <v>8036.4098345507091</v>
      </c>
      <c r="X22" s="11">
        <f t="shared" si="17"/>
        <v>25207798.030873578</v>
      </c>
      <c r="Y22" s="11">
        <f t="shared" si="18"/>
        <v>20951519.114324324</v>
      </c>
      <c r="Z22" s="11">
        <f t="shared" si="19"/>
        <v>4256278.9165492542</v>
      </c>
    </row>
    <row r="23" spans="1:26" s="12" customFormat="1">
      <c r="C23" s="12">
        <f t="shared" si="21"/>
        <v>2017</v>
      </c>
      <c r="D23" s="12">
        <f t="shared" si="22"/>
        <v>2</v>
      </c>
      <c r="E23" s="12">
        <v>170</v>
      </c>
      <c r="F23" s="14">
        <v>20887889.423653599</v>
      </c>
      <c r="G23" s="14">
        <v>20056047.156482901</v>
      </c>
      <c r="H23" s="14">
        <f t="shared" si="0"/>
        <v>20807066.927895039</v>
      </c>
      <c r="I23" s="14">
        <f t="shared" si="1"/>
        <v>19977649.335597098</v>
      </c>
      <c r="J23" s="13">
        <v>80822.495758559395</v>
      </c>
      <c r="K23" s="13">
        <v>78397.820885802605</v>
      </c>
      <c r="L23" s="14">
        <f t="shared" si="2"/>
        <v>829417.59229794145</v>
      </c>
      <c r="M23" s="14">
        <f t="shared" si="3"/>
        <v>2424.6748727567901</v>
      </c>
      <c r="N23" s="14">
        <v>3667429.0871864199</v>
      </c>
      <c r="O23" s="17">
        <v>118311548.494431</v>
      </c>
      <c r="Q23" s="14">
        <f t="shared" si="5"/>
        <v>109911132.28496736</v>
      </c>
      <c r="R23" s="14">
        <v>18535352.961221799</v>
      </c>
      <c r="S23" s="14">
        <v>4282878.0554983998</v>
      </c>
      <c r="T23" s="17">
        <v>24020927.786342502</v>
      </c>
      <c r="U23" s="12">
        <f t="shared" si="23"/>
        <v>5.0540453599995194</v>
      </c>
      <c r="V23" s="14">
        <f t="shared" si="20"/>
        <v>431321.67941694858</v>
      </c>
      <c r="W23" s="14">
        <f t="shared" si="16"/>
        <v>13339.845755163404</v>
      </c>
      <c r="X23" s="14">
        <f t="shared" si="17"/>
        <v>23593517.842705052</v>
      </c>
      <c r="Y23" s="14">
        <f t="shared" si="18"/>
        <v>19030306.967634726</v>
      </c>
      <c r="Z23" s="14">
        <f t="shared" si="19"/>
        <v>4563210.875070327</v>
      </c>
    </row>
    <row r="24" spans="1:26" s="12" customFormat="1">
      <c r="C24" s="12">
        <f t="shared" si="21"/>
        <v>2017</v>
      </c>
      <c r="D24" s="12">
        <f t="shared" si="22"/>
        <v>3</v>
      </c>
      <c r="E24" s="12">
        <v>171</v>
      </c>
      <c r="F24" s="14">
        <v>20095133.477622699</v>
      </c>
      <c r="G24" s="14">
        <v>19294277.811195999</v>
      </c>
      <c r="H24" s="14">
        <f t="shared" si="0"/>
        <v>19983022.001637518</v>
      </c>
      <c r="I24" s="14">
        <f t="shared" si="1"/>
        <v>19185529.679490373</v>
      </c>
      <c r="J24" s="13">
        <v>112111.475985182</v>
      </c>
      <c r="K24" s="13">
        <v>108748.131705626</v>
      </c>
      <c r="L24" s="14">
        <f t="shared" si="2"/>
        <v>797492.32214714587</v>
      </c>
      <c r="M24" s="14">
        <f t="shared" si="3"/>
        <v>3363.3442795559968</v>
      </c>
      <c r="N24" s="14">
        <v>3366256.1045736601</v>
      </c>
      <c r="O24" s="17">
        <v>103254577.73677801</v>
      </c>
      <c r="Q24" s="14">
        <f t="shared" si="5"/>
        <v>105553123.65015081</v>
      </c>
      <c r="R24" s="14">
        <v>18516776.210226402</v>
      </c>
      <c r="S24" s="14">
        <v>3737815.71407136</v>
      </c>
      <c r="T24" s="17">
        <v>24278813.710319798</v>
      </c>
      <c r="U24" s="12">
        <f t="shared" si="23"/>
        <v>5.5007033437141208</v>
      </c>
      <c r="V24" s="14">
        <f t="shared" si="20"/>
        <v>598300.13475821516</v>
      </c>
      <c r="W24" s="14">
        <f t="shared" si="16"/>
        <v>18504.127879123102</v>
      </c>
      <c r="X24" s="14">
        <f t="shared" si="17"/>
        <v>21855086.38731917</v>
      </c>
      <c r="Y24" s="14">
        <f t="shared" si="18"/>
        <v>17467518.929140992</v>
      </c>
      <c r="Z24" s="14">
        <f t="shared" si="19"/>
        <v>4387567.4581781793</v>
      </c>
    </row>
    <row r="25" spans="1:26">
      <c r="A25" s="12"/>
      <c r="B25" s="12"/>
      <c r="C25" s="12">
        <f t="shared" si="21"/>
        <v>2017</v>
      </c>
      <c r="D25" s="12">
        <f t="shared" si="22"/>
        <v>4</v>
      </c>
      <c r="E25" s="12">
        <v>172</v>
      </c>
      <c r="F25" s="14">
        <v>21834346.909364</v>
      </c>
      <c r="G25" s="14">
        <v>20963278.9252702</v>
      </c>
      <c r="H25" s="14">
        <f t="shared" si="0"/>
        <v>21694450.701770104</v>
      </c>
      <c r="I25" s="14">
        <f t="shared" si="1"/>
        <v>20827579.603904121</v>
      </c>
      <c r="J25" s="13">
        <v>139896.20759389701</v>
      </c>
      <c r="K25" s="13">
        <v>135699.32136608</v>
      </c>
      <c r="L25" s="14">
        <f t="shared" si="2"/>
        <v>866871.09786598384</v>
      </c>
      <c r="M25" s="14">
        <f t="shared" si="3"/>
        <v>4196.8862278170127</v>
      </c>
      <c r="N25" s="14">
        <v>3823001.9343651198</v>
      </c>
      <c r="O25" s="19">
        <v>124728426.72428501</v>
      </c>
      <c r="Q25" s="14">
        <f t="shared" si="5"/>
        <v>114587197.85122177</v>
      </c>
      <c r="R25" s="14">
        <v>18747481.398794301</v>
      </c>
      <c r="S25" s="14">
        <v>4515169.0474191196</v>
      </c>
      <c r="T25" s="19">
        <v>24785174.047673602</v>
      </c>
      <c r="V25" s="14">
        <f t="shared" si="20"/>
        <v>746577.62838351144</v>
      </c>
      <c r="W25" s="14">
        <f t="shared" si="16"/>
        <v>23090.029743820523</v>
      </c>
      <c r="X25" s="14">
        <f t="shared" si="17"/>
        <v>24606844.223342225</v>
      </c>
      <c r="Y25" s="14">
        <f t="shared" si="18"/>
        <v>19837575.211207204</v>
      </c>
      <c r="Z25" s="14">
        <f t="shared" si="19"/>
        <v>4769269.0121350214</v>
      </c>
    </row>
    <row r="26" spans="1:26" s="8" customFormat="1">
      <c r="B26" s="9"/>
      <c r="C26" s="8">
        <f t="shared" si="21"/>
        <v>2018</v>
      </c>
      <c r="D26" s="8">
        <f t="shared" si="22"/>
        <v>1</v>
      </c>
      <c r="E26" s="8">
        <v>173</v>
      </c>
      <c r="F26" s="11">
        <v>20601560.996335998</v>
      </c>
      <c r="G26" s="11">
        <v>19776654.034179099</v>
      </c>
      <c r="H26" s="11">
        <f t="shared" si="0"/>
        <v>20428997.18531413</v>
      </c>
      <c r="I26" s="11">
        <f t="shared" si="1"/>
        <v>19609267.137487888</v>
      </c>
      <c r="J26" s="10">
        <v>172563.811021867</v>
      </c>
      <c r="K26" s="10">
        <v>167386.896691211</v>
      </c>
      <c r="L26" s="11">
        <f t="shared" si="2"/>
        <v>819730.0478262417</v>
      </c>
      <c r="M26" s="11">
        <f t="shared" si="3"/>
        <v>5176.9143306559999</v>
      </c>
      <c r="N26" s="11">
        <v>4003523.21366048</v>
      </c>
      <c r="O26" s="9"/>
      <c r="P26" s="9"/>
      <c r="Q26" s="11">
        <f t="shared" si="5"/>
        <v>107884402.12129076</v>
      </c>
      <c r="R26" s="11"/>
      <c r="S26" s="11"/>
      <c r="T26" s="9"/>
      <c r="U26" s="9"/>
      <c r="V26" s="11">
        <f t="shared" si="20"/>
        <v>920913.31847616402</v>
      </c>
      <c r="W26" s="11">
        <f t="shared" si="16"/>
        <v>28481.855210602953</v>
      </c>
      <c r="X26" s="11">
        <f t="shared" si="17"/>
        <v>25284213.851307631</v>
      </c>
      <c r="Y26" s="11">
        <f t="shared" si="18"/>
        <v>20774300.987632882</v>
      </c>
      <c r="Z26" s="11">
        <f t="shared" si="19"/>
        <v>4509912.8636747496</v>
      </c>
    </row>
    <row r="27" spans="1:26" s="12" customFormat="1">
      <c r="C27" s="12">
        <f t="shared" si="21"/>
        <v>2018</v>
      </c>
      <c r="D27" s="12">
        <f t="shared" si="22"/>
        <v>2</v>
      </c>
      <c r="E27" s="12">
        <v>174</v>
      </c>
      <c r="F27" s="14">
        <v>20420858.885497998</v>
      </c>
      <c r="G27" s="14">
        <v>19602755.375193</v>
      </c>
      <c r="H27" s="14">
        <f t="shared" si="0"/>
        <v>20213062.557090349</v>
      </c>
      <c r="I27" s="14">
        <f t="shared" si="1"/>
        <v>19401192.93663758</v>
      </c>
      <c r="J27" s="13">
        <v>207796.32840764799</v>
      </c>
      <c r="K27" s="13">
        <v>201562.43855541799</v>
      </c>
      <c r="L27" s="14">
        <f t="shared" si="2"/>
        <v>811869.6204527691</v>
      </c>
      <c r="M27" s="14">
        <f t="shared" si="3"/>
        <v>6233.8898522300005</v>
      </c>
      <c r="N27" s="14">
        <v>3078579.6373894801</v>
      </c>
      <c r="Q27" s="14">
        <f t="shared" si="5"/>
        <v>106739639.26002675</v>
      </c>
      <c r="R27" s="14"/>
      <c r="S27" s="14"/>
      <c r="V27" s="14">
        <f t="shared" si="20"/>
        <v>1108937.0663980076</v>
      </c>
      <c r="W27" s="14">
        <f t="shared" si="16"/>
        <v>34297.022672106512</v>
      </c>
      <c r="X27" s="14">
        <f t="shared" si="17"/>
        <v>20441431.484832812</v>
      </c>
      <c r="Y27" s="14">
        <f t="shared" si="18"/>
        <v>15974764.373365892</v>
      </c>
      <c r="Z27" s="14">
        <f t="shared" si="19"/>
        <v>4466667.1114669209</v>
      </c>
    </row>
    <row r="28" spans="1:26" s="12" customFormat="1">
      <c r="C28" s="12">
        <f t="shared" si="21"/>
        <v>2018</v>
      </c>
      <c r="D28" s="12">
        <f t="shared" si="22"/>
        <v>3</v>
      </c>
      <c r="E28" s="12">
        <v>175</v>
      </c>
      <c r="F28" s="14">
        <v>20260709.150433801</v>
      </c>
      <c r="G28" s="14">
        <v>19448677.4782064</v>
      </c>
      <c r="H28" s="14">
        <f t="shared" si="0"/>
        <v>20024560.537832554</v>
      </c>
      <c r="I28" s="14">
        <f t="shared" si="1"/>
        <v>19219613.323983189</v>
      </c>
      <c r="J28" s="13">
        <v>236148.61260124799</v>
      </c>
      <c r="K28" s="13">
        <v>229064.15422321</v>
      </c>
      <c r="L28" s="14">
        <f t="shared" si="2"/>
        <v>804947.21384936571</v>
      </c>
      <c r="M28" s="14">
        <f t="shared" si="3"/>
        <v>7084.4583780379908</v>
      </c>
      <c r="N28" s="14">
        <v>2831684.8213673998</v>
      </c>
      <c r="Q28" s="14">
        <f t="shared" si="5"/>
        <v>105740641.80584937</v>
      </c>
      <c r="R28" s="14"/>
      <c r="S28" s="14"/>
      <c r="V28" s="14">
        <f t="shared" si="20"/>
        <v>1260243.3916842453</v>
      </c>
      <c r="W28" s="14">
        <f t="shared" si="16"/>
        <v>38976.59974281484</v>
      </c>
      <c r="X28" s="14">
        <f t="shared" si="17"/>
        <v>19122208.072113883</v>
      </c>
      <c r="Y28" s="14">
        <f t="shared" si="18"/>
        <v>14693625.99933874</v>
      </c>
      <c r="Z28" s="14">
        <f t="shared" si="19"/>
        <v>4428582.0727751423</v>
      </c>
    </row>
    <row r="29" spans="1:26" s="12" customFormat="1">
      <c r="C29" s="12">
        <f t="shared" si="21"/>
        <v>2018</v>
      </c>
      <c r="D29" s="12">
        <f t="shared" si="22"/>
        <v>4</v>
      </c>
      <c r="E29" s="12">
        <v>176</v>
      </c>
      <c r="F29" s="14">
        <v>20480606.4555653</v>
      </c>
      <c r="G29" s="14">
        <v>19657214.9419742</v>
      </c>
      <c r="H29" s="14">
        <f t="shared" si="0"/>
        <v>20228012.396567479</v>
      </c>
      <c r="I29" s="14">
        <f t="shared" si="1"/>
        <v>19412198.704746313</v>
      </c>
      <c r="J29" s="13">
        <v>252594.058997821</v>
      </c>
      <c r="K29" s="13">
        <v>245016.237227887</v>
      </c>
      <c r="L29" s="14">
        <f t="shared" si="2"/>
        <v>815813.69182116538</v>
      </c>
      <c r="M29" s="14">
        <f t="shared" si="3"/>
        <v>7577.8217699340021</v>
      </c>
      <c r="N29" s="14">
        <v>2822552.7815656699</v>
      </c>
      <c r="Q29" s="14">
        <f t="shared" si="5"/>
        <v>106800189.74893443</v>
      </c>
      <c r="R29" s="14"/>
      <c r="S29" s="14"/>
      <c r="V29" s="14">
        <f t="shared" si="20"/>
        <v>1348007.0457505775</v>
      </c>
      <c r="W29" s="14">
        <f t="shared" si="16"/>
        <v>41690.939559292652</v>
      </c>
      <c r="X29" s="14">
        <f t="shared" si="17"/>
        <v>19134606.029842325</v>
      </c>
      <c r="Y29" s="14">
        <f t="shared" si="18"/>
        <v>14646239.801395673</v>
      </c>
      <c r="Z29" s="14">
        <f t="shared" si="19"/>
        <v>4488366.2284466513</v>
      </c>
    </row>
    <row r="30" spans="1:26" s="8" customFormat="1">
      <c r="B30" s="9"/>
      <c r="C30" s="8">
        <f t="shared" si="21"/>
        <v>2019</v>
      </c>
      <c r="D30" s="8">
        <f t="shared" si="22"/>
        <v>1</v>
      </c>
      <c r="E30" s="8">
        <v>177</v>
      </c>
      <c r="F30" s="11">
        <v>20665951.543089598</v>
      </c>
      <c r="G30" s="11">
        <v>19834153.2424253</v>
      </c>
      <c r="H30" s="11">
        <f t="shared" si="0"/>
        <v>20384458.471744351</v>
      </c>
      <c r="I30" s="11">
        <f t="shared" si="1"/>
        <v>19561104.96322041</v>
      </c>
      <c r="J30" s="10">
        <v>281493.07134524599</v>
      </c>
      <c r="K30" s="10">
        <v>273048.27920488903</v>
      </c>
      <c r="L30" s="11">
        <f t="shared" si="2"/>
        <v>823353.50852394104</v>
      </c>
      <c r="M30" s="11">
        <f t="shared" si="3"/>
        <v>8444.7921403569635</v>
      </c>
      <c r="N30" s="11">
        <v>3369408.1396512999</v>
      </c>
      <c r="O30" s="9"/>
      <c r="P30" s="9"/>
      <c r="Q30" s="11">
        <f t="shared" si="5"/>
        <v>107619428.04860984</v>
      </c>
      <c r="R30" s="11"/>
      <c r="S30" s="11"/>
      <c r="T30" s="9"/>
      <c r="U30" s="9"/>
      <c r="V30" s="11">
        <f t="shared" si="20"/>
        <v>1502231.069918531</v>
      </c>
      <c r="W30" s="11">
        <f t="shared" si="16"/>
        <v>46460.754739746022</v>
      </c>
      <c r="X30" s="11">
        <f t="shared" si="17"/>
        <v>22013722.929482754</v>
      </c>
      <c r="Y30" s="11">
        <f t="shared" si="18"/>
        <v>17483874.854143009</v>
      </c>
      <c r="Z30" s="11">
        <f t="shared" si="19"/>
        <v>4529848.0753397467</v>
      </c>
    </row>
    <row r="31" spans="1:26" s="12" customFormat="1">
      <c r="C31" s="12">
        <f t="shared" si="21"/>
        <v>2019</v>
      </c>
      <c r="D31" s="12">
        <f t="shared" si="22"/>
        <v>2</v>
      </c>
      <c r="E31" s="12">
        <v>178</v>
      </c>
      <c r="F31" s="14">
        <v>20803499.271449801</v>
      </c>
      <c r="G31" s="14">
        <v>19965218.872727402</v>
      </c>
      <c r="H31" s="14">
        <f t="shared" si="0"/>
        <v>20483123.756244756</v>
      </c>
      <c r="I31" s="14">
        <f t="shared" si="1"/>
        <v>19654454.622978508</v>
      </c>
      <c r="J31" s="13">
        <v>320375.51520504401</v>
      </c>
      <c r="K31" s="13">
        <v>310764.24974889302</v>
      </c>
      <c r="L31" s="14">
        <f t="shared" si="2"/>
        <v>828669.13326624781</v>
      </c>
      <c r="M31" s="14">
        <f t="shared" si="3"/>
        <v>9611.2654561509844</v>
      </c>
      <c r="N31" s="14">
        <v>2894451.7023994299</v>
      </c>
      <c r="Q31" s="14">
        <f t="shared" si="5"/>
        <v>108133010.33399649</v>
      </c>
      <c r="R31" s="14"/>
      <c r="S31" s="14"/>
      <c r="V31" s="14">
        <f t="shared" si="20"/>
        <v>1709733.2118412787</v>
      </c>
      <c r="W31" s="14">
        <f t="shared" si="16"/>
        <v>52878.346757975785</v>
      </c>
      <c r="X31" s="14">
        <f t="shared" si="17"/>
        <v>19578416.717704207</v>
      </c>
      <c r="Y31" s="14">
        <f t="shared" si="18"/>
        <v>15019323.643395144</v>
      </c>
      <c r="Z31" s="14">
        <f t="shared" si="19"/>
        <v>4559093.0743090641</v>
      </c>
    </row>
    <row r="32" spans="1:26" s="12" customFormat="1">
      <c r="C32" s="12">
        <f t="shared" si="21"/>
        <v>2019</v>
      </c>
      <c r="D32" s="12">
        <f t="shared" si="22"/>
        <v>3</v>
      </c>
      <c r="E32" s="12">
        <v>179</v>
      </c>
      <c r="F32" s="14">
        <v>20978241.4287236</v>
      </c>
      <c r="G32" s="14">
        <v>20132515.4096088</v>
      </c>
      <c r="H32" s="14">
        <f t="shared" si="0"/>
        <v>20593945.399520453</v>
      </c>
      <c r="I32" s="14">
        <f t="shared" si="1"/>
        <v>19759748.261281747</v>
      </c>
      <c r="J32" s="13">
        <v>384296.02920314699</v>
      </c>
      <c r="K32" s="13">
        <v>372767.148327053</v>
      </c>
      <c r="L32" s="14">
        <f t="shared" si="2"/>
        <v>834197.13823870569</v>
      </c>
      <c r="M32" s="14">
        <f t="shared" si="3"/>
        <v>11528.880876093986</v>
      </c>
      <c r="N32" s="14">
        <v>2781568.7450882401</v>
      </c>
      <c r="Q32" s="14">
        <f t="shared" si="5"/>
        <v>108712304.8652951</v>
      </c>
      <c r="R32" s="14"/>
      <c r="S32" s="14"/>
      <c r="V32" s="14">
        <f t="shared" si="20"/>
        <v>2050854.8660056961</v>
      </c>
      <c r="W32" s="14">
        <f t="shared" si="16"/>
        <v>63428.501010483044</v>
      </c>
      <c r="X32" s="14">
        <f t="shared" si="17"/>
        <v>19023079.967926756</v>
      </c>
      <c r="Y32" s="14">
        <f t="shared" si="18"/>
        <v>14433573.441284379</v>
      </c>
      <c r="Z32" s="14">
        <f t="shared" si="19"/>
        <v>4589506.5266423747</v>
      </c>
    </row>
    <row r="33" spans="2:26" s="12" customFormat="1">
      <c r="C33" s="12">
        <f t="shared" si="21"/>
        <v>2019</v>
      </c>
      <c r="D33" s="12">
        <f t="shared" si="22"/>
        <v>4</v>
      </c>
      <c r="E33" s="12">
        <v>180</v>
      </c>
      <c r="F33" s="14">
        <v>21387711.4280007</v>
      </c>
      <c r="G33" s="14">
        <v>20526688.680349499</v>
      </c>
      <c r="H33" s="14">
        <f t="shared" si="0"/>
        <v>20978116.480016537</v>
      </c>
      <c r="I33" s="14">
        <f t="shared" si="1"/>
        <v>20129381.580804858</v>
      </c>
      <c r="J33" s="13">
        <v>409594.947984164</v>
      </c>
      <c r="K33" s="13">
        <v>397307.099544639</v>
      </c>
      <c r="L33" s="14">
        <f t="shared" si="2"/>
        <v>848734.89921167865</v>
      </c>
      <c r="M33" s="14">
        <f t="shared" si="3"/>
        <v>12287.848439524998</v>
      </c>
      <c r="N33" s="14">
        <v>2757086.7757409899</v>
      </c>
      <c r="Q33" s="14">
        <f t="shared" si="5"/>
        <v>110745918.32985049</v>
      </c>
      <c r="R33" s="14"/>
      <c r="S33" s="14"/>
      <c r="V33" s="14">
        <f t="shared" si="20"/>
        <v>2185866.4371486893</v>
      </c>
      <c r="W33" s="14">
        <f t="shared" si="16"/>
        <v>67604.116612846512</v>
      </c>
      <c r="X33" s="14">
        <f t="shared" si="17"/>
        <v>18976025.384141844</v>
      </c>
      <c r="Y33" s="14">
        <f t="shared" si="18"/>
        <v>14306536.385959111</v>
      </c>
      <c r="Z33" s="14">
        <f t="shared" si="19"/>
        <v>4669488.9981827335</v>
      </c>
    </row>
    <row r="34" spans="2:26" s="8" customFormat="1">
      <c r="B34" s="9"/>
      <c r="C34" s="8">
        <f t="shared" si="21"/>
        <v>2020</v>
      </c>
      <c r="D34" s="8">
        <f t="shared" si="22"/>
        <v>1</v>
      </c>
      <c r="E34" s="8">
        <v>181</v>
      </c>
      <c r="F34" s="11">
        <v>21515038.131829899</v>
      </c>
      <c r="G34" s="11">
        <v>20646641.1148686</v>
      </c>
      <c r="H34" s="11">
        <f t="shared" si="0"/>
        <v>21085088.01953344</v>
      </c>
      <c r="I34" s="11">
        <f t="shared" si="1"/>
        <v>20229589.505941037</v>
      </c>
      <c r="J34" s="10">
        <v>429950.11229645699</v>
      </c>
      <c r="K34" s="10">
        <v>417051.60892756301</v>
      </c>
      <c r="L34" s="11">
        <f t="shared" si="2"/>
        <v>855498.51359240338</v>
      </c>
      <c r="M34" s="11">
        <f t="shared" si="3"/>
        <v>12898.503368893987</v>
      </c>
      <c r="N34" s="11">
        <v>3299652.34713371</v>
      </c>
      <c r="O34" s="9"/>
      <c r="P34" s="9"/>
      <c r="Q34" s="11">
        <f t="shared" si="5"/>
        <v>111297232.76783191</v>
      </c>
      <c r="R34" s="11"/>
      <c r="S34" s="11"/>
      <c r="T34" s="9"/>
      <c r="U34" s="9"/>
      <c r="V34" s="11">
        <f t="shared" si="20"/>
        <v>2294494.902201456</v>
      </c>
      <c r="W34" s="11">
        <f t="shared" si="16"/>
        <v>70963.75986190229</v>
      </c>
      <c r="X34" s="11">
        <f t="shared" si="17"/>
        <v>21828612.124080762</v>
      </c>
      <c r="Y34" s="11">
        <f t="shared" si="18"/>
        <v>17121911.715164147</v>
      </c>
      <c r="Z34" s="11">
        <f t="shared" si="19"/>
        <v>4706700.408916614</v>
      </c>
    </row>
    <row r="35" spans="2:26" s="12" customFormat="1">
      <c r="C35" s="12">
        <f t="shared" si="21"/>
        <v>2020</v>
      </c>
      <c r="D35" s="12">
        <f t="shared" si="22"/>
        <v>2</v>
      </c>
      <c r="E35" s="12">
        <v>182</v>
      </c>
      <c r="F35" s="14">
        <v>21682836.910356801</v>
      </c>
      <c r="G35" s="14">
        <v>20805834.5947855</v>
      </c>
      <c r="H35" s="14">
        <f t="shared" si="0"/>
        <v>21215332.130752232</v>
      </c>
      <c r="I35" s="14">
        <f t="shared" si="1"/>
        <v>20352354.958569072</v>
      </c>
      <c r="J35" s="13">
        <v>467504.77960456797</v>
      </c>
      <c r="K35" s="13">
        <v>453479.63621642999</v>
      </c>
      <c r="L35" s="14">
        <f t="shared" si="2"/>
        <v>862977.17218315974</v>
      </c>
      <c r="M35" s="14">
        <f t="shared" si="3"/>
        <v>14025.143388137978</v>
      </c>
      <c r="N35" s="14">
        <v>2750597.0516479602</v>
      </c>
      <c r="Q35" s="14">
        <f t="shared" si="5"/>
        <v>111972652.06652692</v>
      </c>
      <c r="R35" s="14"/>
      <c r="S35" s="14"/>
      <c r="V35" s="14">
        <f t="shared" si="20"/>
        <v>2494911.1603391352</v>
      </c>
      <c r="W35" s="14">
        <f t="shared" si="16"/>
        <v>77162.200835236319</v>
      </c>
      <c r="X35" s="14">
        <f t="shared" si="17"/>
        <v>19020706.958711468</v>
      </c>
      <c r="Y35" s="14">
        <f t="shared" si="18"/>
        <v>14272861.17678953</v>
      </c>
      <c r="Z35" s="14">
        <f t="shared" si="19"/>
        <v>4747845.7819219399</v>
      </c>
    </row>
    <row r="36" spans="2:26" s="12" customFormat="1">
      <c r="C36" s="12">
        <f t="shared" si="21"/>
        <v>2020</v>
      </c>
      <c r="D36" s="12">
        <f t="shared" si="22"/>
        <v>3</v>
      </c>
      <c r="E36" s="12">
        <v>183</v>
      </c>
      <c r="F36" s="14">
        <v>21724081.501419902</v>
      </c>
      <c r="G36" s="14">
        <v>20844328.342468999</v>
      </c>
      <c r="H36" s="14">
        <f t="shared" ref="H36:H67" si="24">F36-J36</f>
        <v>21209506.890211254</v>
      </c>
      <c r="I36" s="14">
        <f t="shared" ref="I36:I67" si="25">G36-K36</f>
        <v>20345190.969596609</v>
      </c>
      <c r="J36" s="13">
        <v>514574.61120864702</v>
      </c>
      <c r="K36" s="13">
        <v>499137.37287238799</v>
      </c>
      <c r="L36" s="14">
        <f t="shared" ref="L36:L67" si="26">H36-I36</f>
        <v>864315.92061464489</v>
      </c>
      <c r="M36" s="14">
        <f t="shared" ref="M36:M67" si="27">J36-K36</f>
        <v>15437.238336259034</v>
      </c>
      <c r="N36" s="14">
        <v>2719521.3251557201</v>
      </c>
      <c r="Q36" s="14">
        <f t="shared" ref="Q36:Q67" si="28">I36*5.5017049523</f>
        <v>111933237.91291891</v>
      </c>
      <c r="R36" s="14"/>
      <c r="S36" s="14"/>
      <c r="V36" s="14">
        <f t="shared" si="20"/>
        <v>2746106.5562100285</v>
      </c>
      <c r="W36" s="14">
        <f t="shared" si="16"/>
        <v>84931.130604431732</v>
      </c>
      <c r="X36" s="14">
        <f t="shared" si="17"/>
        <v>18866820.265090831</v>
      </c>
      <c r="Y36" s="14">
        <f t="shared" si="18"/>
        <v>14111609.084293507</v>
      </c>
      <c r="Z36" s="14">
        <f t="shared" si="19"/>
        <v>4755211.1807973254</v>
      </c>
    </row>
    <row r="37" spans="2:26" s="12" customFormat="1">
      <c r="C37" s="12">
        <f t="shared" si="21"/>
        <v>2020</v>
      </c>
      <c r="D37" s="12">
        <f t="shared" si="22"/>
        <v>4</v>
      </c>
      <c r="E37" s="12">
        <v>184</v>
      </c>
      <c r="F37" s="14">
        <v>21872971.419020101</v>
      </c>
      <c r="G37" s="14">
        <v>20985644.200056799</v>
      </c>
      <c r="H37" s="14">
        <f t="shared" si="24"/>
        <v>21311380.582832064</v>
      </c>
      <c r="I37" s="14">
        <f t="shared" si="25"/>
        <v>20440901.088954404</v>
      </c>
      <c r="J37" s="13">
        <v>561590.83618803695</v>
      </c>
      <c r="K37" s="13">
        <v>544743.11110239604</v>
      </c>
      <c r="L37" s="14">
        <f t="shared" si="26"/>
        <v>870479.49387766048</v>
      </c>
      <c r="M37" s="14">
        <f t="shared" si="27"/>
        <v>16847.725085640908</v>
      </c>
      <c r="N37" s="14">
        <v>2754027.7293847301</v>
      </c>
      <c r="Q37" s="14">
        <f t="shared" si="28"/>
        <v>112459806.7505749</v>
      </c>
      <c r="R37" s="14"/>
      <c r="S37" s="14"/>
      <c r="V37" s="14">
        <f t="shared" si="20"/>
        <v>2997015.8720833613</v>
      </c>
      <c r="W37" s="14">
        <f t="shared" si="16"/>
        <v>92691.212538659529</v>
      </c>
      <c r="X37" s="14">
        <f t="shared" si="17"/>
        <v>19079784.322216704</v>
      </c>
      <c r="Y37" s="14">
        <f t="shared" si="18"/>
        <v>14290662.979874384</v>
      </c>
      <c r="Z37" s="14">
        <f t="shared" si="19"/>
        <v>4789121.3423423218</v>
      </c>
    </row>
    <row r="38" spans="2:26" s="8" customFormat="1">
      <c r="B38" s="9"/>
      <c r="C38" s="8">
        <f t="shared" si="21"/>
        <v>2021</v>
      </c>
      <c r="D38" s="8">
        <f t="shared" si="22"/>
        <v>1</v>
      </c>
      <c r="E38" s="8">
        <v>185</v>
      </c>
      <c r="F38" s="11">
        <v>22003180.744756602</v>
      </c>
      <c r="G38" s="11">
        <v>21108412.922668599</v>
      </c>
      <c r="H38" s="11">
        <f t="shared" si="24"/>
        <v>21394701.619967833</v>
      </c>
      <c r="I38" s="11">
        <f t="shared" si="25"/>
        <v>20518188.171623491</v>
      </c>
      <c r="J38" s="10">
        <v>608479.12478876906</v>
      </c>
      <c r="K38" s="10">
        <v>590224.75104510598</v>
      </c>
      <c r="L38" s="11">
        <f t="shared" si="26"/>
        <v>876513.44834434241</v>
      </c>
      <c r="M38" s="11">
        <f t="shared" si="27"/>
        <v>18254.373743663076</v>
      </c>
      <c r="N38" s="11">
        <v>3214547.4126442499</v>
      </c>
      <c r="O38" s="9"/>
      <c r="P38" s="9"/>
      <c r="Q38" s="11">
        <f t="shared" si="28"/>
        <v>112885017.47604424</v>
      </c>
      <c r="R38" s="11"/>
      <c r="S38" s="11"/>
      <c r="T38" s="9"/>
      <c r="U38" s="9"/>
      <c r="V38" s="11">
        <f t="shared" si="20"/>
        <v>3247242.4357948941</v>
      </c>
      <c r="W38" s="11">
        <f t="shared" si="16"/>
        <v>100430.17842664623</v>
      </c>
      <c r="X38" s="11">
        <f t="shared" si="17"/>
        <v>21502620.18504012</v>
      </c>
      <c r="Y38" s="11">
        <f t="shared" si="18"/>
        <v>16680301.805526502</v>
      </c>
      <c r="Z38" s="11">
        <f t="shared" si="19"/>
        <v>4822318.3795136185</v>
      </c>
    </row>
    <row r="39" spans="2:26" s="12" customFormat="1">
      <c r="C39" s="12">
        <f t="shared" si="21"/>
        <v>2021</v>
      </c>
      <c r="D39" s="12">
        <f t="shared" si="22"/>
        <v>2</v>
      </c>
      <c r="E39" s="12">
        <v>186</v>
      </c>
      <c r="F39" s="14">
        <v>22077394.456310298</v>
      </c>
      <c r="G39" s="14">
        <v>21177805.4622593</v>
      </c>
      <c r="H39" s="14">
        <f t="shared" si="24"/>
        <v>21430791.103788503</v>
      </c>
      <c r="I39" s="14">
        <f t="shared" si="25"/>
        <v>20550600.210313156</v>
      </c>
      <c r="J39" s="13">
        <v>646603.35252179694</v>
      </c>
      <c r="K39" s="13">
        <v>627205.25194614299</v>
      </c>
      <c r="L39" s="14">
        <f t="shared" si="26"/>
        <v>880190.89347534627</v>
      </c>
      <c r="M39" s="14">
        <f t="shared" si="27"/>
        <v>19398.100575653953</v>
      </c>
      <c r="N39" s="14">
        <v>2707978.2766571702</v>
      </c>
      <c r="Q39" s="14">
        <f t="shared" si="28"/>
        <v>113063338.94981731</v>
      </c>
      <c r="R39" s="14"/>
      <c r="S39" s="14"/>
      <c r="V39" s="14">
        <f t="shared" si="20"/>
        <v>3450698.2407406638</v>
      </c>
      <c r="W39" s="14">
        <f t="shared" si="16"/>
        <v>106722.62600228883</v>
      </c>
      <c r="X39" s="14">
        <f t="shared" si="17"/>
        <v>18894262.74836386</v>
      </c>
      <c r="Y39" s="14">
        <f t="shared" si="18"/>
        <v>14051712.150761187</v>
      </c>
      <c r="Z39" s="14">
        <f t="shared" si="19"/>
        <v>4842550.5976026738</v>
      </c>
    </row>
    <row r="40" spans="2:26" s="12" customFormat="1">
      <c r="C40" s="12">
        <f t="shared" si="21"/>
        <v>2021</v>
      </c>
      <c r="D40" s="12">
        <f t="shared" si="22"/>
        <v>3</v>
      </c>
      <c r="E40" s="12">
        <v>187</v>
      </c>
      <c r="F40" s="14">
        <v>22177753.539463598</v>
      </c>
      <c r="G40" s="14">
        <v>21272324.686187301</v>
      </c>
      <c r="H40" s="14">
        <f t="shared" si="24"/>
        <v>21498750.76876156</v>
      </c>
      <c r="I40" s="14">
        <f t="shared" si="25"/>
        <v>20613691.998606324</v>
      </c>
      <c r="J40" s="13">
        <v>679002.77070203901</v>
      </c>
      <c r="K40" s="13">
        <v>658632.68758097803</v>
      </c>
      <c r="L40" s="14">
        <f t="shared" si="26"/>
        <v>885058.77015523612</v>
      </c>
      <c r="M40" s="14">
        <f t="shared" si="27"/>
        <v>20370.083121060976</v>
      </c>
      <c r="N40" s="14">
        <v>2597644.4417058001</v>
      </c>
      <c r="Q40" s="14">
        <f t="shared" si="28"/>
        <v>113410451.3539193</v>
      </c>
      <c r="R40" s="14"/>
      <c r="S40" s="14"/>
      <c r="V40" s="14">
        <f t="shared" si="20"/>
        <v>3623602.7190109254</v>
      </c>
      <c r="W40" s="14">
        <f t="shared" si="16"/>
        <v>112070.18718590381</v>
      </c>
      <c r="X40" s="14">
        <f t="shared" si="17"/>
        <v>18348521.575533152</v>
      </c>
      <c r="Y40" s="14">
        <f t="shared" si="18"/>
        <v>13479189.356693543</v>
      </c>
      <c r="Z40" s="14">
        <f t="shared" si="19"/>
        <v>4869332.21883961</v>
      </c>
    </row>
    <row r="41" spans="2:26" s="12" customFormat="1">
      <c r="C41" s="12">
        <f t="shared" si="21"/>
        <v>2021</v>
      </c>
      <c r="D41" s="12">
        <f t="shared" si="22"/>
        <v>4</v>
      </c>
      <c r="E41" s="12">
        <v>188</v>
      </c>
      <c r="F41" s="14">
        <v>22295123.7288284</v>
      </c>
      <c r="G41" s="14">
        <v>21382581.277063701</v>
      </c>
      <c r="H41" s="14">
        <f t="shared" si="24"/>
        <v>21560179.701795045</v>
      </c>
      <c r="I41" s="14">
        <f t="shared" si="25"/>
        <v>20669685.57084135</v>
      </c>
      <c r="J41" s="13">
        <v>734944.02703335404</v>
      </c>
      <c r="K41" s="13">
        <v>712895.70622235304</v>
      </c>
      <c r="L41" s="14">
        <f t="shared" si="26"/>
        <v>890494.13095369563</v>
      </c>
      <c r="M41" s="14">
        <f t="shared" si="27"/>
        <v>22048.320811001002</v>
      </c>
      <c r="N41" s="14">
        <v>2645867.9540529498</v>
      </c>
      <c r="Q41" s="14">
        <f t="shared" si="28"/>
        <v>113718511.4675817</v>
      </c>
      <c r="R41" s="14"/>
      <c r="S41" s="14"/>
      <c r="V41" s="14">
        <f t="shared" si="20"/>
        <v>3922141.8373969258</v>
      </c>
      <c r="W41" s="14">
        <f t="shared" si="16"/>
        <v>121303.35579578337</v>
      </c>
      <c r="X41" s="14">
        <f t="shared" si="17"/>
        <v>18628657.36176987</v>
      </c>
      <c r="Y41" s="14">
        <f t="shared" si="18"/>
        <v>13729421.391507836</v>
      </c>
      <c r="Z41" s="14">
        <f t="shared" si="19"/>
        <v>4899235.970262032</v>
      </c>
    </row>
    <row r="42" spans="2:26" s="8" customFormat="1">
      <c r="B42" s="9"/>
      <c r="C42" s="8">
        <f t="shared" si="21"/>
        <v>2022</v>
      </c>
      <c r="D42" s="8">
        <f t="shared" si="22"/>
        <v>1</v>
      </c>
      <c r="E42" s="8">
        <v>189</v>
      </c>
      <c r="F42" s="11">
        <v>22393179.175686501</v>
      </c>
      <c r="G42" s="11">
        <v>21474722.986967601</v>
      </c>
      <c r="H42" s="11">
        <f t="shared" si="24"/>
        <v>21603793.678737707</v>
      </c>
      <c r="I42" s="11">
        <f t="shared" si="25"/>
        <v>20709019.054927275</v>
      </c>
      <c r="J42" s="10">
        <v>789385.49694879202</v>
      </c>
      <c r="K42" s="10">
        <v>765703.93204032804</v>
      </c>
      <c r="L42" s="11">
        <f t="shared" si="26"/>
        <v>894774.62381043285</v>
      </c>
      <c r="M42" s="11">
        <f t="shared" si="27"/>
        <v>23681.564908463974</v>
      </c>
      <c r="N42" s="11">
        <v>3197698.9347650399</v>
      </c>
      <c r="O42" s="9"/>
      <c r="P42" s="9"/>
      <c r="Q42" s="11">
        <f t="shared" si="28"/>
        <v>113934912.69176845</v>
      </c>
      <c r="R42" s="11"/>
      <c r="S42" s="11"/>
      <c r="T42" s="9"/>
      <c r="U42" s="9"/>
      <c r="V42" s="11">
        <f t="shared" si="20"/>
        <v>4212677.1149018556</v>
      </c>
      <c r="W42" s="11">
        <f t="shared" si="16"/>
        <v>130288.98293511014</v>
      </c>
      <c r="X42" s="11">
        <f t="shared" si="17"/>
        <v>21515660.952727214</v>
      </c>
      <c r="Y42" s="11">
        <f t="shared" si="18"/>
        <v>16592874.973716987</v>
      </c>
      <c r="Z42" s="11">
        <f t="shared" si="19"/>
        <v>4922785.9790102281</v>
      </c>
    </row>
    <row r="43" spans="2:26" s="12" customFormat="1">
      <c r="C43" s="12">
        <f t="shared" si="21"/>
        <v>2022</v>
      </c>
      <c r="D43" s="12">
        <f t="shared" si="22"/>
        <v>2</v>
      </c>
      <c r="E43" s="12">
        <v>190</v>
      </c>
      <c r="F43" s="14">
        <v>22593840.285390999</v>
      </c>
      <c r="G43" s="14">
        <v>21663188.213673402</v>
      </c>
      <c r="H43" s="14">
        <f t="shared" si="24"/>
        <v>21780173.850219104</v>
      </c>
      <c r="I43" s="14">
        <f t="shared" si="25"/>
        <v>20873931.771556664</v>
      </c>
      <c r="J43" s="13">
        <v>813666.43517189298</v>
      </c>
      <c r="K43" s="13">
        <v>789256.44211673597</v>
      </c>
      <c r="L43" s="14">
        <f t="shared" si="26"/>
        <v>906242.07866244018</v>
      </c>
      <c r="M43" s="14">
        <f t="shared" si="27"/>
        <v>24409.993055157014</v>
      </c>
      <c r="N43" s="14">
        <v>2677433.3329753801</v>
      </c>
      <c r="Q43" s="14">
        <f t="shared" si="28"/>
        <v>114842213.80154561</v>
      </c>
      <c r="R43" s="14"/>
      <c r="S43" s="14"/>
      <c r="V43" s="14">
        <f t="shared" si="20"/>
        <v>4342256.0762283243</v>
      </c>
      <c r="W43" s="14">
        <f t="shared" si="16"/>
        <v>134296.57967716595</v>
      </c>
      <c r="X43" s="14">
        <f t="shared" si="17"/>
        <v>18879090.824951619</v>
      </c>
      <c r="Y43" s="14">
        <f t="shared" si="18"/>
        <v>13893214.292791825</v>
      </c>
      <c r="Z43" s="14">
        <f t="shared" si="19"/>
        <v>4985876.5321597932</v>
      </c>
    </row>
    <row r="44" spans="2:26" s="12" customFormat="1">
      <c r="C44" s="12">
        <f t="shared" si="21"/>
        <v>2022</v>
      </c>
      <c r="D44" s="12">
        <f t="shared" si="22"/>
        <v>3</v>
      </c>
      <c r="E44" s="12">
        <v>191</v>
      </c>
      <c r="F44" s="14">
        <v>22694236.060954601</v>
      </c>
      <c r="G44" s="14">
        <v>21758408.726723399</v>
      </c>
      <c r="H44" s="14">
        <f t="shared" si="24"/>
        <v>21850995.732452467</v>
      </c>
      <c r="I44" s="14">
        <f t="shared" si="25"/>
        <v>20940465.608076327</v>
      </c>
      <c r="J44" s="13">
        <v>843240.328502135</v>
      </c>
      <c r="K44" s="13">
        <v>817943.11864707095</v>
      </c>
      <c r="L44" s="14">
        <f t="shared" si="26"/>
        <v>910530.12437614053</v>
      </c>
      <c r="M44" s="14">
        <f t="shared" si="27"/>
        <v>25297.209855064051</v>
      </c>
      <c r="N44" s="14">
        <v>2598827.7913091602</v>
      </c>
      <c r="Q44" s="14">
        <f t="shared" si="28"/>
        <v>115208263.33942136</v>
      </c>
      <c r="R44" s="14"/>
      <c r="S44" s="14"/>
      <c r="V44" s="14">
        <f t="shared" si="20"/>
        <v>4500081.7065602969</v>
      </c>
      <c r="W44" s="14">
        <f t="shared" si="16"/>
        <v>139177.78473897825</v>
      </c>
      <c r="X44" s="14">
        <f t="shared" si="17"/>
        <v>18494797.857909333</v>
      </c>
      <c r="Y44" s="14">
        <f t="shared" si="18"/>
        <v>13485329.763410786</v>
      </c>
      <c r="Z44" s="14">
        <f t="shared" si="19"/>
        <v>5009468.0944985468</v>
      </c>
    </row>
    <row r="45" spans="2:26" s="12" customFormat="1">
      <c r="C45" s="12">
        <f t="shared" si="21"/>
        <v>2022</v>
      </c>
      <c r="D45" s="12">
        <f t="shared" si="22"/>
        <v>4</v>
      </c>
      <c r="E45" s="12">
        <v>192</v>
      </c>
      <c r="F45" s="14">
        <v>22737222.2943772</v>
      </c>
      <c r="G45" s="14">
        <v>21797822.996943701</v>
      </c>
      <c r="H45" s="14">
        <f t="shared" si="24"/>
        <v>21891257.278284185</v>
      </c>
      <c r="I45" s="14">
        <f t="shared" si="25"/>
        <v>20977236.931333475</v>
      </c>
      <c r="J45" s="13">
        <v>845965.01609301695</v>
      </c>
      <c r="K45" s="13">
        <v>820586.06561022694</v>
      </c>
      <c r="L45" s="14">
        <f t="shared" si="26"/>
        <v>914020.34695070982</v>
      </c>
      <c r="M45" s="14">
        <f t="shared" si="27"/>
        <v>25378.950482790009</v>
      </c>
      <c r="N45" s="14">
        <v>2661459.1330873002</v>
      </c>
      <c r="Q45" s="14">
        <f t="shared" si="28"/>
        <v>115410568.31068783</v>
      </c>
      <c r="R45" s="14"/>
      <c r="S45" s="14"/>
      <c r="V45" s="14">
        <f t="shared" si="20"/>
        <v>4514622.4209561581</v>
      </c>
      <c r="W45" s="14">
        <f t="shared" si="16"/>
        <v>139627.49755534227</v>
      </c>
      <c r="X45" s="14">
        <f t="shared" si="17"/>
        <v>18838994.362956114</v>
      </c>
      <c r="Y45" s="14">
        <f t="shared" si="18"/>
        <v>13810324.093634428</v>
      </c>
      <c r="Z45" s="14">
        <f t="shared" si="19"/>
        <v>5028670.2693216847</v>
      </c>
    </row>
    <row r="46" spans="2:26" s="8" customFormat="1">
      <c r="B46" s="9"/>
      <c r="C46" s="8">
        <f t="shared" si="21"/>
        <v>2023</v>
      </c>
      <c r="D46" s="8">
        <f t="shared" si="22"/>
        <v>1</v>
      </c>
      <c r="E46" s="8">
        <v>193</v>
      </c>
      <c r="F46" s="11">
        <v>22842429.744191401</v>
      </c>
      <c r="G46" s="11">
        <v>21897521.2978983</v>
      </c>
      <c r="H46" s="11">
        <f t="shared" si="24"/>
        <v>21951111.133859094</v>
      </c>
      <c r="I46" s="11">
        <f t="shared" si="25"/>
        <v>21032942.245875962</v>
      </c>
      <c r="J46" s="10">
        <v>891318.61033230706</v>
      </c>
      <c r="K46" s="10">
        <v>864579.05202233803</v>
      </c>
      <c r="L46" s="11">
        <f t="shared" si="26"/>
        <v>918168.88798313215</v>
      </c>
      <c r="M46" s="11">
        <f t="shared" si="27"/>
        <v>26739.558309969027</v>
      </c>
      <c r="N46" s="11">
        <v>3140405.3692359501</v>
      </c>
      <c r="O46" s="9"/>
      <c r="P46" s="9"/>
      <c r="Q46" s="11">
        <f t="shared" si="28"/>
        <v>115717042.51557566</v>
      </c>
      <c r="R46" s="11"/>
      <c r="S46" s="11"/>
      <c r="T46" s="9"/>
      <c r="U46" s="9"/>
      <c r="V46" s="11">
        <f t="shared" si="20"/>
        <v>4756658.8521661367</v>
      </c>
      <c r="W46" s="11">
        <f t="shared" ref="W46:W77" si="29">M46*5.5017049523</f>
        <v>147113.1603762712</v>
      </c>
      <c r="X46" s="11">
        <f t="shared" ref="X46:X77" si="30">N46*5.1890047538+L46*5.5017049523</f>
        <v>21347072.707888968</v>
      </c>
      <c r="Y46" s="11">
        <f t="shared" ref="Y46:Y77" si="31">N46*5.1890047538</f>
        <v>16295578.389824389</v>
      </c>
      <c r="Z46" s="11">
        <f t="shared" ref="Z46:Z77" si="32">L46*5.5017049523</f>
        <v>5051494.3180645816</v>
      </c>
    </row>
    <row r="47" spans="2:26" s="12" customFormat="1">
      <c r="C47" s="12">
        <f t="shared" si="21"/>
        <v>2023</v>
      </c>
      <c r="D47" s="12">
        <f t="shared" si="22"/>
        <v>2</v>
      </c>
      <c r="E47" s="12">
        <v>194</v>
      </c>
      <c r="F47" s="14">
        <v>23000904.793759301</v>
      </c>
      <c r="G47" s="14">
        <v>22047415.0315459</v>
      </c>
      <c r="H47" s="14">
        <f t="shared" si="24"/>
        <v>22066992.953248076</v>
      </c>
      <c r="I47" s="14">
        <f t="shared" si="25"/>
        <v>21141520.546250012</v>
      </c>
      <c r="J47" s="13">
        <v>933911.84051122598</v>
      </c>
      <c r="K47" s="13">
        <v>905894.48529588897</v>
      </c>
      <c r="L47" s="14">
        <f t="shared" si="26"/>
        <v>925472.40699806437</v>
      </c>
      <c r="M47" s="14">
        <f t="shared" si="27"/>
        <v>28017.355215337011</v>
      </c>
      <c r="N47" s="14">
        <v>2583351.4723577001</v>
      </c>
      <c r="Q47" s="14">
        <f t="shared" si="28"/>
        <v>116314408.28845589</v>
      </c>
      <c r="R47" s="14"/>
      <c r="S47" s="14"/>
      <c r="V47" s="14">
        <f t="shared" ref="V47:V78" si="33">K47*5.5017049523</f>
        <v>4983964.1760136522</v>
      </c>
      <c r="W47" s="14">
        <f t="shared" si="29"/>
        <v>154143.22193856788</v>
      </c>
      <c r="X47" s="14">
        <f t="shared" si="30"/>
        <v>18496699.195598587</v>
      </c>
      <c r="Y47" s="14">
        <f t="shared" si="31"/>
        <v>13405023.070800334</v>
      </c>
      <c r="Z47" s="14">
        <f t="shared" si="32"/>
        <v>5091676.1247982522</v>
      </c>
    </row>
    <row r="48" spans="2:26" s="12" customFormat="1">
      <c r="C48" s="12">
        <f t="shared" si="21"/>
        <v>2023</v>
      </c>
      <c r="D48" s="12">
        <f t="shared" si="22"/>
        <v>3</v>
      </c>
      <c r="E48" s="12">
        <v>195</v>
      </c>
      <c r="F48" s="14">
        <v>23062479.228631198</v>
      </c>
      <c r="G48" s="14">
        <v>22105559.701332901</v>
      </c>
      <c r="H48" s="14">
        <f t="shared" si="24"/>
        <v>22104795.07994232</v>
      </c>
      <c r="I48" s="14">
        <f t="shared" si="25"/>
        <v>21176606.077104688</v>
      </c>
      <c r="J48" s="13">
        <v>957684.14868888003</v>
      </c>
      <c r="K48" s="13">
        <v>928953.62422821298</v>
      </c>
      <c r="L48" s="14">
        <f t="shared" si="26"/>
        <v>928189.00283763185</v>
      </c>
      <c r="M48" s="14">
        <f t="shared" si="27"/>
        <v>28730.524460667046</v>
      </c>
      <c r="N48" s="14">
        <v>2496448.1182949198</v>
      </c>
      <c r="Q48" s="14">
        <f t="shared" si="28"/>
        <v>116507438.52731313</v>
      </c>
      <c r="R48" s="14"/>
      <c r="S48" s="14"/>
      <c r="V48" s="14">
        <f t="shared" si="33"/>
        <v>5110828.7548733922</v>
      </c>
      <c r="W48" s="14">
        <f t="shared" si="29"/>
        <v>158066.86870742816</v>
      </c>
      <c r="X48" s="14">
        <f t="shared" si="30"/>
        <v>18060703.1870296</v>
      </c>
      <c r="Y48" s="14">
        <f t="shared" si="31"/>
        <v>12954081.153447405</v>
      </c>
      <c r="Z48" s="14">
        <f t="shared" si="32"/>
        <v>5106622.0335821975</v>
      </c>
    </row>
    <row r="49" spans="2:26" s="12" customFormat="1">
      <c r="C49" s="12">
        <f t="shared" si="21"/>
        <v>2023</v>
      </c>
      <c r="D49" s="12">
        <f t="shared" si="22"/>
        <v>4</v>
      </c>
      <c r="E49" s="12">
        <v>196</v>
      </c>
      <c r="F49" s="14">
        <v>23139077.231903199</v>
      </c>
      <c r="G49" s="14">
        <v>22177616.504407398</v>
      </c>
      <c r="H49" s="14">
        <f t="shared" si="24"/>
        <v>22135575.402878549</v>
      </c>
      <c r="I49" s="14">
        <f t="shared" si="25"/>
        <v>21204219.730253484</v>
      </c>
      <c r="J49" s="13">
        <v>1003501.82902465</v>
      </c>
      <c r="K49" s="13">
        <v>973396.774153915</v>
      </c>
      <c r="L49" s="14">
        <f t="shared" si="26"/>
        <v>931355.67262506485</v>
      </c>
      <c r="M49" s="14">
        <f t="shared" si="27"/>
        <v>30105.054870735039</v>
      </c>
      <c r="N49" s="14">
        <v>2512069.6766746901</v>
      </c>
      <c r="Q49" s="14">
        <f t="shared" si="28"/>
        <v>116659360.69959296</v>
      </c>
      <c r="R49" s="14"/>
      <c r="S49" s="14"/>
      <c r="V49" s="14">
        <f t="shared" si="33"/>
        <v>5355341.8529154388</v>
      </c>
      <c r="W49" s="14">
        <f t="shared" si="29"/>
        <v>165629.1294715862</v>
      </c>
      <c r="X49" s="14">
        <f t="shared" si="30"/>
        <v>18159185.610575814</v>
      </c>
      <c r="Y49" s="14">
        <f t="shared" si="31"/>
        <v>13035141.494141797</v>
      </c>
      <c r="Z49" s="14">
        <f t="shared" si="32"/>
        <v>5124044.1164340163</v>
      </c>
    </row>
    <row r="50" spans="2:26" s="8" customFormat="1">
      <c r="B50" s="9"/>
      <c r="C50" s="8">
        <f t="shared" ref="C50:C81" si="34">C46+1</f>
        <v>2024</v>
      </c>
      <c r="D50" s="8">
        <f t="shared" ref="D50:D81" si="35">D46</f>
        <v>1</v>
      </c>
      <c r="E50" s="8">
        <v>197</v>
      </c>
      <c r="F50" s="11">
        <v>23324685.987967201</v>
      </c>
      <c r="G50" s="11">
        <v>22352543.392184701</v>
      </c>
      <c r="H50" s="11">
        <f t="shared" si="24"/>
        <v>22309326.991254579</v>
      </c>
      <c r="I50" s="11">
        <f t="shared" si="25"/>
        <v>21367645.165373456</v>
      </c>
      <c r="J50" s="10">
        <v>1015358.99671262</v>
      </c>
      <c r="K50" s="10">
        <v>984898.22681124404</v>
      </c>
      <c r="L50" s="11">
        <f t="shared" si="26"/>
        <v>941681.82588112354</v>
      </c>
      <c r="M50" s="11">
        <f t="shared" si="27"/>
        <v>30460.769901375985</v>
      </c>
      <c r="N50" s="11">
        <v>3102965.6644902802</v>
      </c>
      <c r="O50" s="9"/>
      <c r="P50" s="9"/>
      <c r="Q50" s="11">
        <f t="shared" si="28"/>
        <v>117558479.22532429</v>
      </c>
      <c r="R50" s="11"/>
      <c r="S50" s="11"/>
      <c r="T50" s="9"/>
      <c r="U50" s="9"/>
      <c r="V50" s="11">
        <f t="shared" si="33"/>
        <v>5418619.4519589096</v>
      </c>
      <c r="W50" s="11">
        <f t="shared" si="29"/>
        <v>167586.16861727103</v>
      </c>
      <c r="X50" s="11">
        <f t="shared" si="30"/>
        <v>21282159.148859322</v>
      </c>
      <c r="Y50" s="11">
        <f t="shared" si="31"/>
        <v>16101303.58391824</v>
      </c>
      <c r="Z50" s="11">
        <f t="shared" si="32"/>
        <v>5180855.564941084</v>
      </c>
    </row>
    <row r="51" spans="2:26" s="12" customFormat="1">
      <c r="C51" s="12">
        <f t="shared" si="34"/>
        <v>2024</v>
      </c>
      <c r="D51" s="12">
        <f t="shared" si="35"/>
        <v>2</v>
      </c>
      <c r="E51" s="12">
        <v>198</v>
      </c>
      <c r="F51" s="14">
        <v>23358893.027206</v>
      </c>
      <c r="G51" s="14">
        <v>22383734.351430699</v>
      </c>
      <c r="H51" s="14">
        <f t="shared" si="24"/>
        <v>22341591.260165859</v>
      </c>
      <c r="I51" s="14">
        <f t="shared" si="25"/>
        <v>21396951.637401756</v>
      </c>
      <c r="J51" s="13">
        <v>1017301.76704014</v>
      </c>
      <c r="K51" s="13">
        <v>986782.71402894403</v>
      </c>
      <c r="L51" s="14">
        <f t="shared" si="26"/>
        <v>944639.62276410311</v>
      </c>
      <c r="M51" s="14">
        <f t="shared" si="27"/>
        <v>30519.053011195967</v>
      </c>
      <c r="N51" s="14">
        <v>2498186.57098387</v>
      </c>
      <c r="Q51" s="14">
        <f t="shared" si="28"/>
        <v>117719714.78761683</v>
      </c>
      <c r="R51" s="14"/>
      <c r="S51" s="14"/>
      <c r="V51" s="14">
        <f t="shared" si="33"/>
        <v>5428987.3446170762</v>
      </c>
      <c r="W51" s="14">
        <f t="shared" si="29"/>
        <v>167906.82509120306</v>
      </c>
      <c r="X51" s="14">
        <f t="shared" si="30"/>
        <v>18160230.483414695</v>
      </c>
      <c r="Y51" s="14">
        <f t="shared" si="31"/>
        <v>12963101.992714623</v>
      </c>
      <c r="Z51" s="14">
        <f t="shared" si="32"/>
        <v>5197128.4907000698</v>
      </c>
    </row>
    <row r="52" spans="2:26" s="12" customFormat="1">
      <c r="C52" s="12">
        <f t="shared" si="34"/>
        <v>2024</v>
      </c>
      <c r="D52" s="12">
        <f t="shared" si="35"/>
        <v>3</v>
      </c>
      <c r="E52" s="12">
        <v>199</v>
      </c>
      <c r="F52" s="14">
        <v>23403599.529839002</v>
      </c>
      <c r="G52" s="14">
        <v>22426136.468635499</v>
      </c>
      <c r="H52" s="14">
        <f t="shared" si="24"/>
        <v>22335727.75692445</v>
      </c>
      <c r="I52" s="14">
        <f t="shared" si="25"/>
        <v>21390300.84890838</v>
      </c>
      <c r="J52" s="13">
        <v>1067871.77291455</v>
      </c>
      <c r="K52" s="13">
        <v>1035835.61972712</v>
      </c>
      <c r="L52" s="14">
        <f t="shared" si="26"/>
        <v>945426.90801607072</v>
      </c>
      <c r="M52" s="14">
        <f t="shared" si="27"/>
        <v>32036.153187429998</v>
      </c>
      <c r="N52" s="14">
        <v>2505466.7998318002</v>
      </c>
      <c r="Q52" s="14">
        <f t="shared" si="28"/>
        <v>117683124.11162612</v>
      </c>
      <c r="R52" s="14"/>
      <c r="S52" s="14"/>
      <c r="V52" s="14">
        <f t="shared" si="33"/>
        <v>5698861.9588214355</v>
      </c>
      <c r="W52" s="14">
        <f t="shared" si="29"/>
        <v>176253.46264392504</v>
      </c>
      <c r="X52" s="14">
        <f t="shared" si="30"/>
        <v>18202339.036684975</v>
      </c>
      <c r="Y52" s="14">
        <f t="shared" si="31"/>
        <v>13000879.134815283</v>
      </c>
      <c r="Z52" s="14">
        <f t="shared" si="32"/>
        <v>5201459.9018696928</v>
      </c>
    </row>
    <row r="53" spans="2:26" s="12" customFormat="1">
      <c r="C53" s="12">
        <f t="shared" si="34"/>
        <v>2024</v>
      </c>
      <c r="D53" s="12">
        <f t="shared" si="35"/>
        <v>4</v>
      </c>
      <c r="E53" s="12">
        <v>200</v>
      </c>
      <c r="F53" s="14">
        <v>23548237.594861802</v>
      </c>
      <c r="G53" s="14">
        <v>22563307.236550301</v>
      </c>
      <c r="H53" s="14">
        <f t="shared" si="24"/>
        <v>22370952.116866093</v>
      </c>
      <c r="I53" s="14">
        <f t="shared" si="25"/>
        <v>21421340.322894461</v>
      </c>
      <c r="J53" s="13">
        <v>1177285.47799571</v>
      </c>
      <c r="K53" s="13">
        <v>1141966.9136558401</v>
      </c>
      <c r="L53" s="14">
        <f t="shared" si="26"/>
        <v>949611.79397163168</v>
      </c>
      <c r="M53" s="14">
        <f t="shared" si="27"/>
        <v>35318.564339869888</v>
      </c>
      <c r="N53" s="14">
        <v>2480712.9141427199</v>
      </c>
      <c r="Q53" s="14">
        <f t="shared" si="28"/>
        <v>117853894.13937214</v>
      </c>
      <c r="R53" s="14"/>
      <c r="S53" s="14"/>
      <c r="V53" s="14">
        <f t="shared" si="33"/>
        <v>6282765.0242230818</v>
      </c>
      <c r="W53" s="14">
        <f t="shared" si="29"/>
        <v>194312.32033678834</v>
      </c>
      <c r="X53" s="14">
        <f t="shared" si="30"/>
        <v>18096915.013955839</v>
      </c>
      <c r="Y53" s="14">
        <f t="shared" si="31"/>
        <v>12872431.104299625</v>
      </c>
      <c r="Z53" s="14">
        <f t="shared" si="32"/>
        <v>5224483.9096562136</v>
      </c>
    </row>
    <row r="54" spans="2:26" s="8" customFormat="1">
      <c r="B54" s="9"/>
      <c r="C54" s="8">
        <f t="shared" si="34"/>
        <v>2025</v>
      </c>
      <c r="D54" s="8">
        <f t="shared" si="35"/>
        <v>1</v>
      </c>
      <c r="E54" s="8">
        <v>201</v>
      </c>
      <c r="F54" s="11">
        <v>23743186.798383199</v>
      </c>
      <c r="G54" s="11">
        <v>22749357.831485599</v>
      </c>
      <c r="H54" s="11">
        <f t="shared" si="24"/>
        <v>22452922.477363817</v>
      </c>
      <c r="I54" s="11">
        <f t="shared" si="25"/>
        <v>21497801.440096799</v>
      </c>
      <c r="J54" s="10">
        <v>1290264.3210193799</v>
      </c>
      <c r="K54" s="10">
        <v>1251556.3913888</v>
      </c>
      <c r="L54" s="11">
        <f t="shared" si="26"/>
        <v>955121.03726701811</v>
      </c>
      <c r="M54" s="11">
        <f t="shared" si="27"/>
        <v>38707.929630579893</v>
      </c>
      <c r="N54" s="11">
        <v>3005376.92984046</v>
      </c>
      <c r="O54" s="9"/>
      <c r="P54" s="9"/>
      <c r="Q54" s="11">
        <f t="shared" si="28"/>
        <v>118274560.64654262</v>
      </c>
      <c r="R54" s="11"/>
      <c r="S54" s="11"/>
      <c r="T54" s="9"/>
      <c r="U54" s="9"/>
      <c r="V54" s="11">
        <f t="shared" si="33"/>
        <v>6885693.9965864783</v>
      </c>
      <c r="W54" s="11">
        <f t="shared" si="29"/>
        <v>212959.60814184131</v>
      </c>
      <c r="X54" s="11">
        <f t="shared" si="30"/>
        <v>20849709.316680863</v>
      </c>
      <c r="Y54" s="11">
        <f t="shared" si="31"/>
        <v>15594915.175902996</v>
      </c>
      <c r="Z54" s="11">
        <f t="shared" si="32"/>
        <v>5254794.1407778664</v>
      </c>
    </row>
    <row r="55" spans="2:26" s="12" customFormat="1">
      <c r="C55" s="12">
        <f t="shared" si="34"/>
        <v>2025</v>
      </c>
      <c r="D55" s="12">
        <f t="shared" si="35"/>
        <v>2</v>
      </c>
      <c r="E55" s="12">
        <v>202</v>
      </c>
      <c r="F55" s="14">
        <v>23924265.794786301</v>
      </c>
      <c r="G55" s="14">
        <v>22921168.3534295</v>
      </c>
      <c r="H55" s="14">
        <f t="shared" si="24"/>
        <v>22526223.869389322</v>
      </c>
      <c r="I55" s="14">
        <f t="shared" si="25"/>
        <v>21565067.685794432</v>
      </c>
      <c r="J55" s="13">
        <v>1398041.92539698</v>
      </c>
      <c r="K55" s="13">
        <v>1356100.6676350699</v>
      </c>
      <c r="L55" s="14">
        <f t="shared" si="26"/>
        <v>961156.18359488994</v>
      </c>
      <c r="M55" s="14">
        <f t="shared" si="27"/>
        <v>41941.257761910092</v>
      </c>
      <c r="N55" s="14">
        <v>2410130.5034519201</v>
      </c>
      <c r="Q55" s="14">
        <f t="shared" si="28"/>
        <v>118644639.68361992</v>
      </c>
      <c r="R55" s="14"/>
      <c r="S55" s="14"/>
      <c r="V55" s="14">
        <f t="shared" si="33"/>
        <v>7460865.7589452006</v>
      </c>
      <c r="W55" s="14">
        <f t="shared" si="29"/>
        <v>230748.42553439157</v>
      </c>
      <c r="X55" s="14">
        <f t="shared" si="30"/>
        <v>17794176.374908175</v>
      </c>
      <c r="Y55" s="14">
        <f t="shared" si="31"/>
        <v>12506178.639690401</v>
      </c>
      <c r="Z55" s="14">
        <f t="shared" si="32"/>
        <v>5287997.7352177743</v>
      </c>
    </row>
    <row r="56" spans="2:26" s="12" customFormat="1">
      <c r="C56" s="12">
        <f t="shared" si="34"/>
        <v>2025</v>
      </c>
      <c r="D56" s="12">
        <f t="shared" si="35"/>
        <v>3</v>
      </c>
      <c r="E56" s="12">
        <v>203</v>
      </c>
      <c r="F56" s="14">
        <v>24160200.032793701</v>
      </c>
      <c r="G56" s="14">
        <v>23145183.1653754</v>
      </c>
      <c r="H56" s="14">
        <f t="shared" si="24"/>
        <v>22674085.934190642</v>
      </c>
      <c r="I56" s="14">
        <f t="shared" si="25"/>
        <v>21703652.48973044</v>
      </c>
      <c r="J56" s="13">
        <v>1486114.09860306</v>
      </c>
      <c r="K56" s="13">
        <v>1441530.67564496</v>
      </c>
      <c r="L56" s="14">
        <f t="shared" si="26"/>
        <v>970433.44446020201</v>
      </c>
      <c r="M56" s="14">
        <f t="shared" si="27"/>
        <v>44583.422958099982</v>
      </c>
      <c r="N56" s="14">
        <v>2406468.6208708901</v>
      </c>
      <c r="Q56" s="14">
        <f t="shared" si="28"/>
        <v>119407092.38574818</v>
      </c>
      <c r="R56" s="14"/>
      <c r="S56" s="14"/>
      <c r="V56" s="14">
        <f t="shared" si="33"/>
        <v>7930876.4570882414</v>
      </c>
      <c r="W56" s="14">
        <f t="shared" si="29"/>
        <v>245284.83887906419</v>
      </c>
      <c r="X56" s="14">
        <f t="shared" si="30"/>
        <v>17826215.600833818</v>
      </c>
      <c r="Y56" s="14">
        <f t="shared" si="31"/>
        <v>12487177.113569578</v>
      </c>
      <c r="Z56" s="14">
        <f t="shared" si="32"/>
        <v>5339038.4872642402</v>
      </c>
    </row>
    <row r="57" spans="2:26" s="12" customFormat="1">
      <c r="C57" s="12">
        <f t="shared" si="34"/>
        <v>2025</v>
      </c>
      <c r="D57" s="12">
        <f t="shared" si="35"/>
        <v>4</v>
      </c>
      <c r="E57" s="12">
        <v>204</v>
      </c>
      <c r="F57" s="14">
        <v>24313001.966291599</v>
      </c>
      <c r="G57" s="14">
        <v>23290651.502647601</v>
      </c>
      <c r="H57" s="14">
        <f t="shared" si="24"/>
        <v>22723559.2473309</v>
      </c>
      <c r="I57" s="14">
        <f t="shared" si="25"/>
        <v>21748892.06525572</v>
      </c>
      <c r="J57" s="13">
        <v>1589442.7189607001</v>
      </c>
      <c r="K57" s="13">
        <v>1541759.43739188</v>
      </c>
      <c r="L57" s="14">
        <f t="shared" si="26"/>
        <v>974667.18207518011</v>
      </c>
      <c r="M57" s="14">
        <f t="shared" si="27"/>
        <v>47683.281568820123</v>
      </c>
      <c r="N57" s="14">
        <v>2394348.54246186</v>
      </c>
      <c r="Q57" s="14">
        <f t="shared" si="28"/>
        <v>119655987.18245557</v>
      </c>
      <c r="R57" s="14"/>
      <c r="S57" s="14"/>
      <c r="V57" s="14">
        <f t="shared" si="33"/>
        <v>8482305.5319541674</v>
      </c>
      <c r="W57" s="14">
        <f t="shared" si="29"/>
        <v>262339.34634909296</v>
      </c>
      <c r="X57" s="14">
        <f t="shared" si="30"/>
        <v>17786617.231555998</v>
      </c>
      <c r="Y57" s="14">
        <f t="shared" si="31"/>
        <v>12424285.969088692</v>
      </c>
      <c r="Z57" s="14">
        <f t="shared" si="32"/>
        <v>5362331.2624673042</v>
      </c>
    </row>
    <row r="58" spans="2:26" s="8" customFormat="1">
      <c r="B58" s="9"/>
      <c r="C58" s="8">
        <f t="shared" si="34"/>
        <v>2026</v>
      </c>
      <c r="D58" s="8">
        <f t="shared" si="35"/>
        <v>1</v>
      </c>
      <c r="E58" s="8">
        <v>205</v>
      </c>
      <c r="F58" s="11">
        <v>24425256.736453999</v>
      </c>
      <c r="G58" s="11">
        <v>23397641.725825399</v>
      </c>
      <c r="H58" s="11">
        <f t="shared" si="24"/>
        <v>22749441.351100478</v>
      </c>
      <c r="I58" s="11">
        <f t="shared" si="25"/>
        <v>21772100.802032478</v>
      </c>
      <c r="J58" s="10">
        <v>1675815.38535352</v>
      </c>
      <c r="K58" s="10">
        <v>1625540.9237929201</v>
      </c>
      <c r="L58" s="11">
        <f t="shared" si="26"/>
        <v>977340.54906800017</v>
      </c>
      <c r="M58" s="11">
        <f t="shared" si="27"/>
        <v>50274.461560599972</v>
      </c>
      <c r="N58" s="11">
        <v>2901286.54730639</v>
      </c>
      <c r="O58" s="9"/>
      <c r="P58" s="9"/>
      <c r="Q58" s="11">
        <f t="shared" si="28"/>
        <v>119783674.80451688</v>
      </c>
      <c r="R58" s="11"/>
      <c r="S58" s="11"/>
      <c r="T58" s="9"/>
      <c r="U58" s="9"/>
      <c r="V58" s="11">
        <f t="shared" si="33"/>
        <v>8943246.550597826</v>
      </c>
      <c r="W58" s="11">
        <f t="shared" si="29"/>
        <v>276595.25414216885</v>
      </c>
      <c r="X58" s="11">
        <f t="shared" si="30"/>
        <v>20431829.024999864</v>
      </c>
      <c r="Y58" s="11">
        <f t="shared" si="31"/>
        <v>15054789.686108846</v>
      </c>
      <c r="Z58" s="11">
        <f t="shared" si="32"/>
        <v>5377039.3388910173</v>
      </c>
    </row>
    <row r="59" spans="2:26" s="12" customFormat="1">
      <c r="C59" s="12">
        <f t="shared" si="34"/>
        <v>2026</v>
      </c>
      <c r="D59" s="12">
        <f t="shared" si="35"/>
        <v>2</v>
      </c>
      <c r="E59" s="12">
        <v>206</v>
      </c>
      <c r="F59" s="14">
        <v>24628683.720343001</v>
      </c>
      <c r="G59" s="14">
        <v>23590717.501326598</v>
      </c>
      <c r="H59" s="14">
        <f t="shared" si="24"/>
        <v>22851688.27567352</v>
      </c>
      <c r="I59" s="14">
        <f t="shared" si="25"/>
        <v>21867031.919997197</v>
      </c>
      <c r="J59" s="13">
        <v>1776995.44466948</v>
      </c>
      <c r="K59" s="13">
        <v>1723685.5813294</v>
      </c>
      <c r="L59" s="14">
        <f t="shared" si="26"/>
        <v>984656.35567632318</v>
      </c>
      <c r="M59" s="14">
        <f t="shared" si="27"/>
        <v>53309.863340080017</v>
      </c>
      <c r="N59" s="14">
        <v>2337498.9751041899</v>
      </c>
      <c r="Q59" s="14">
        <f t="shared" si="28"/>
        <v>120305957.80635075</v>
      </c>
      <c r="R59" s="14"/>
      <c r="S59" s="14"/>
      <c r="V59" s="14">
        <f t="shared" si="33"/>
        <v>9483209.4990080632</v>
      </c>
      <c r="W59" s="14">
        <f t="shared" si="29"/>
        <v>293295.13914455444</v>
      </c>
      <c r="X59" s="14">
        <f t="shared" si="30"/>
        <v>17546582.042156368</v>
      </c>
      <c r="Y59" s="14">
        <f t="shared" si="31"/>
        <v>12129293.293818269</v>
      </c>
      <c r="Z59" s="14">
        <f t="shared" si="32"/>
        <v>5417288.7483380977</v>
      </c>
    </row>
    <row r="60" spans="2:26" s="12" customFormat="1">
      <c r="C60" s="12">
        <f t="shared" si="34"/>
        <v>2026</v>
      </c>
      <c r="D60" s="12">
        <f t="shared" si="35"/>
        <v>3</v>
      </c>
      <c r="E60" s="12">
        <v>207</v>
      </c>
      <c r="F60" s="14">
        <v>24853259.016550198</v>
      </c>
      <c r="G60" s="14">
        <v>23803172.472623099</v>
      </c>
      <c r="H60" s="14">
        <f t="shared" si="24"/>
        <v>22959552.525003988</v>
      </c>
      <c r="I60" s="14">
        <f t="shared" si="25"/>
        <v>21966277.175823279</v>
      </c>
      <c r="J60" s="13">
        <v>1893706.4915462099</v>
      </c>
      <c r="K60" s="13">
        <v>1836895.2967998199</v>
      </c>
      <c r="L60" s="14">
        <f t="shared" si="26"/>
        <v>993275.34918070957</v>
      </c>
      <c r="M60" s="14">
        <f t="shared" si="27"/>
        <v>56811.194746389985</v>
      </c>
      <c r="N60" s="14">
        <v>2310235.3316274099</v>
      </c>
      <c r="Q60" s="14">
        <f t="shared" si="28"/>
        <v>120851975.92182139</v>
      </c>
      <c r="R60" s="14"/>
      <c r="S60" s="14"/>
      <c r="V60" s="14">
        <f t="shared" si="33"/>
        <v>10106055.951260148</v>
      </c>
      <c r="W60" s="14">
        <f t="shared" si="29"/>
        <v>312558.43148229353</v>
      </c>
      <c r="X60" s="14">
        <f t="shared" si="30"/>
        <v>17452530.025796369</v>
      </c>
      <c r="Y60" s="14">
        <f t="shared" si="31"/>
        <v>11987822.118211349</v>
      </c>
      <c r="Z60" s="14">
        <f t="shared" si="32"/>
        <v>5464707.9075850211</v>
      </c>
    </row>
    <row r="61" spans="2:26" s="12" customFormat="1">
      <c r="C61" s="12">
        <f t="shared" si="34"/>
        <v>2026</v>
      </c>
      <c r="D61" s="12">
        <f t="shared" si="35"/>
        <v>4</v>
      </c>
      <c r="E61" s="12">
        <v>208</v>
      </c>
      <c r="F61" s="14">
        <v>25041293.450099502</v>
      </c>
      <c r="G61" s="14">
        <v>23982292.383282099</v>
      </c>
      <c r="H61" s="14">
        <f t="shared" si="24"/>
        <v>23045856.790430073</v>
      </c>
      <c r="I61" s="14">
        <f t="shared" si="25"/>
        <v>22046718.823402748</v>
      </c>
      <c r="J61" s="13">
        <v>1995436.65966943</v>
      </c>
      <c r="K61" s="13">
        <v>1935573.55987935</v>
      </c>
      <c r="L61" s="14">
        <f t="shared" si="26"/>
        <v>999137.96702732518</v>
      </c>
      <c r="M61" s="14">
        <f t="shared" si="27"/>
        <v>59863.099790079985</v>
      </c>
      <c r="N61" s="14">
        <v>2337810.6641869298</v>
      </c>
      <c r="Q61" s="14">
        <f t="shared" si="28"/>
        <v>121294542.13268052</v>
      </c>
      <c r="R61" s="14"/>
      <c r="S61" s="14"/>
      <c r="V61" s="14">
        <f t="shared" si="33"/>
        <v>10648954.63992916</v>
      </c>
      <c r="W61" s="14">
        <f t="shared" si="29"/>
        <v>329349.11257511214</v>
      </c>
      <c r="X61" s="14">
        <f t="shared" si="30"/>
        <v>17627872.951175503</v>
      </c>
      <c r="Y61" s="14">
        <f t="shared" si="31"/>
        <v>12130910.649950314</v>
      </c>
      <c r="Z61" s="14">
        <f t="shared" si="32"/>
        <v>5496962.3012251891</v>
      </c>
    </row>
    <row r="62" spans="2:26" s="8" customFormat="1">
      <c r="B62" s="9"/>
      <c r="C62" s="8">
        <f t="shared" si="34"/>
        <v>2027</v>
      </c>
      <c r="D62" s="8">
        <f t="shared" si="35"/>
        <v>1</v>
      </c>
      <c r="E62" s="8">
        <v>209</v>
      </c>
      <c r="F62" s="11">
        <v>25311743.989025101</v>
      </c>
      <c r="G62" s="11">
        <v>24238594.235369701</v>
      </c>
      <c r="H62" s="11">
        <f t="shared" si="24"/>
        <v>23248322.942205362</v>
      </c>
      <c r="I62" s="11">
        <f t="shared" si="25"/>
        <v>22237075.819954552</v>
      </c>
      <c r="J62" s="10">
        <v>2063421.04681974</v>
      </c>
      <c r="K62" s="10">
        <v>2001518.4154151501</v>
      </c>
      <c r="L62" s="11">
        <f t="shared" si="26"/>
        <v>1011247.1222508103</v>
      </c>
      <c r="M62" s="11">
        <f t="shared" si="27"/>
        <v>61902.631404589862</v>
      </c>
      <c r="N62" s="11">
        <v>2836453.5578284399</v>
      </c>
      <c r="O62" s="9"/>
      <c r="P62" s="9"/>
      <c r="Q62" s="11">
        <f t="shared" si="28"/>
        <v>122341830.16331454</v>
      </c>
      <c r="R62" s="11"/>
      <c r="S62" s="11"/>
      <c r="T62" s="9"/>
      <c r="U62" s="9"/>
      <c r="V62" s="11">
        <f t="shared" si="33"/>
        <v>11011763.77820918</v>
      </c>
      <c r="W62" s="11">
        <f t="shared" si="29"/>
        <v>340570.01375903352</v>
      </c>
      <c r="X62" s="11">
        <f t="shared" si="30"/>
        <v>20281954.295991104</v>
      </c>
      <c r="Y62" s="11">
        <f t="shared" si="31"/>
        <v>14718370.995504698</v>
      </c>
      <c r="Z62" s="11">
        <f t="shared" si="32"/>
        <v>5563583.3004864063</v>
      </c>
    </row>
    <row r="63" spans="2:26" s="12" customFormat="1">
      <c r="C63" s="12">
        <f t="shared" si="34"/>
        <v>2027</v>
      </c>
      <c r="D63" s="12">
        <f t="shared" si="35"/>
        <v>2</v>
      </c>
      <c r="E63" s="12">
        <v>210</v>
      </c>
      <c r="F63" s="14">
        <v>25533400.044919401</v>
      </c>
      <c r="G63" s="14">
        <v>24449351.426922601</v>
      </c>
      <c r="H63" s="14">
        <f t="shared" si="24"/>
        <v>23407536.714081913</v>
      </c>
      <c r="I63" s="14">
        <f t="shared" si="25"/>
        <v>22387263.996010229</v>
      </c>
      <c r="J63" s="13">
        <v>2125863.33083749</v>
      </c>
      <c r="K63" s="13">
        <v>2062087.4309123701</v>
      </c>
      <c r="L63" s="14">
        <f t="shared" si="26"/>
        <v>1020272.7180716842</v>
      </c>
      <c r="M63" s="14">
        <f t="shared" si="27"/>
        <v>63775.899925119942</v>
      </c>
      <c r="N63" s="14">
        <v>2274865.5959880399</v>
      </c>
      <c r="Q63" s="14">
        <f t="shared" si="28"/>
        <v>123168121.19529696</v>
      </c>
      <c r="R63" s="14"/>
      <c r="S63" s="14"/>
      <c r="V63" s="14">
        <f t="shared" si="33"/>
        <v>11344996.63072617</v>
      </c>
      <c r="W63" s="14">
        <f t="shared" si="29"/>
        <v>350876.18445542158</v>
      </c>
      <c r="X63" s="14">
        <f t="shared" si="30"/>
        <v>17417527.857549574</v>
      </c>
      <c r="Y63" s="14">
        <f t="shared" si="31"/>
        <v>11804288.391838009</v>
      </c>
      <c r="Z63" s="14">
        <f t="shared" si="32"/>
        <v>5613239.4657115666</v>
      </c>
    </row>
    <row r="64" spans="2:26" s="12" customFormat="1">
      <c r="C64" s="12">
        <f t="shared" si="34"/>
        <v>2027</v>
      </c>
      <c r="D64" s="12">
        <f t="shared" si="35"/>
        <v>3</v>
      </c>
      <c r="E64" s="12">
        <v>211</v>
      </c>
      <c r="F64" s="14">
        <v>25680570.029311098</v>
      </c>
      <c r="G64" s="14">
        <v>24589105.243674699</v>
      </c>
      <c r="H64" s="14">
        <f t="shared" si="24"/>
        <v>23475541.641772997</v>
      </c>
      <c r="I64" s="14">
        <f t="shared" si="25"/>
        <v>22450227.707762748</v>
      </c>
      <c r="J64" s="13">
        <v>2205028.3875381001</v>
      </c>
      <c r="K64" s="13">
        <v>2138877.5359119498</v>
      </c>
      <c r="L64" s="14">
        <f t="shared" si="26"/>
        <v>1025313.9340102486</v>
      </c>
      <c r="M64" s="14">
        <f t="shared" si="27"/>
        <v>66150.85162615031</v>
      </c>
      <c r="N64" s="14">
        <v>2312716.5051565599</v>
      </c>
      <c r="Q64" s="14">
        <f t="shared" si="28"/>
        <v>123514528.96006098</v>
      </c>
      <c r="R64" s="14"/>
      <c r="S64" s="14"/>
      <c r="V64" s="14">
        <f t="shared" si="33"/>
        <v>11767473.131689996</v>
      </c>
      <c r="W64" s="14">
        <f t="shared" si="29"/>
        <v>363942.46799045365</v>
      </c>
      <c r="X64" s="14">
        <f t="shared" si="30"/>
        <v>17641671.68785549</v>
      </c>
      <c r="Y64" s="14">
        <f t="shared" si="31"/>
        <v>12000696.939449111</v>
      </c>
      <c r="Z64" s="14">
        <f t="shared" si="32"/>
        <v>5640974.7484063804</v>
      </c>
    </row>
    <row r="65" spans="2:26" s="12" customFormat="1">
      <c r="C65" s="12">
        <f t="shared" si="34"/>
        <v>2027</v>
      </c>
      <c r="D65" s="12">
        <f t="shared" si="35"/>
        <v>4</v>
      </c>
      <c r="E65" s="12">
        <v>212</v>
      </c>
      <c r="F65" s="14">
        <v>25823433.162726998</v>
      </c>
      <c r="G65" s="14">
        <v>24724477.6913094</v>
      </c>
      <c r="H65" s="14">
        <f t="shared" si="24"/>
        <v>23529396.25984101</v>
      </c>
      <c r="I65" s="14">
        <f t="shared" si="25"/>
        <v>22499261.895509988</v>
      </c>
      <c r="J65" s="13">
        <v>2294036.9028859902</v>
      </c>
      <c r="K65" s="13">
        <v>2225215.79579941</v>
      </c>
      <c r="L65" s="14">
        <f t="shared" si="26"/>
        <v>1030134.3643310219</v>
      </c>
      <c r="M65" s="14">
        <f t="shared" si="27"/>
        <v>68821.107086580247</v>
      </c>
      <c r="N65" s="14">
        <v>2289000.3078066399</v>
      </c>
      <c r="Q65" s="14">
        <f t="shared" si="28"/>
        <v>123784300.59362198</v>
      </c>
      <c r="R65" s="14"/>
      <c r="S65" s="14"/>
      <c r="V65" s="14">
        <f t="shared" si="33"/>
        <v>12242480.763685798</v>
      </c>
      <c r="W65" s="14">
        <f t="shared" si="29"/>
        <v>378633.42568100715</v>
      </c>
      <c r="X65" s="14">
        <f t="shared" si="30"/>
        <v>17545128.812432714</v>
      </c>
      <c r="Y65" s="14">
        <f t="shared" si="31"/>
        <v>11877633.478658319</v>
      </c>
      <c r="Z65" s="14">
        <f t="shared" si="32"/>
        <v>5667495.3337743953</v>
      </c>
    </row>
    <row r="66" spans="2:26" s="8" customFormat="1">
      <c r="B66" s="9"/>
      <c r="C66" s="8">
        <f t="shared" si="34"/>
        <v>2028</v>
      </c>
      <c r="D66" s="8">
        <f t="shared" si="35"/>
        <v>1</v>
      </c>
      <c r="E66" s="8">
        <v>213</v>
      </c>
      <c r="F66" s="11">
        <v>25894000.0950539</v>
      </c>
      <c r="G66" s="11">
        <v>24790941.974313401</v>
      </c>
      <c r="H66" s="11">
        <f t="shared" si="24"/>
        <v>23524129.01314313</v>
      </c>
      <c r="I66" s="11">
        <f t="shared" si="25"/>
        <v>22492167.02485995</v>
      </c>
      <c r="J66" s="10">
        <v>2369871.0819107699</v>
      </c>
      <c r="K66" s="10">
        <v>2298774.9494534498</v>
      </c>
      <c r="L66" s="11">
        <f t="shared" si="26"/>
        <v>1031961.9882831797</v>
      </c>
      <c r="M66" s="11">
        <f t="shared" si="27"/>
        <v>71096.132457320113</v>
      </c>
      <c r="N66" s="11">
        <v>2777131.5858819499</v>
      </c>
      <c r="O66" s="9"/>
      <c r="P66" s="9"/>
      <c r="Q66" s="11">
        <f t="shared" si="28"/>
        <v>123745266.70863074</v>
      </c>
      <c r="R66" s="11"/>
      <c r="S66" s="11"/>
      <c r="T66" s="9"/>
      <c r="U66" s="9"/>
      <c r="V66" s="11">
        <f t="shared" si="33"/>
        <v>12647181.523631226</v>
      </c>
      <c r="W66" s="11">
        <f t="shared" si="29"/>
        <v>391149.9440298148</v>
      </c>
      <c r="X66" s="11">
        <f t="shared" si="30"/>
        <v>20088099.382592496</v>
      </c>
      <c r="Y66" s="11">
        <f t="shared" si="31"/>
        <v>14410549.00106957</v>
      </c>
      <c r="Z66" s="11">
        <f t="shared" si="32"/>
        <v>5677550.3815229246</v>
      </c>
    </row>
    <row r="67" spans="2:26" s="12" customFormat="1">
      <c r="C67" s="12">
        <f t="shared" si="34"/>
        <v>2028</v>
      </c>
      <c r="D67" s="12">
        <f t="shared" si="35"/>
        <v>2</v>
      </c>
      <c r="E67" s="12">
        <v>214</v>
      </c>
      <c r="F67" s="14">
        <v>26071933.787593499</v>
      </c>
      <c r="G67" s="14">
        <v>24959496.666155498</v>
      </c>
      <c r="H67" s="14">
        <f t="shared" si="24"/>
        <v>23644381.420234259</v>
      </c>
      <c r="I67" s="14">
        <f t="shared" si="25"/>
        <v>22604770.869817037</v>
      </c>
      <c r="J67" s="13">
        <v>2427552.3673592401</v>
      </c>
      <c r="K67" s="13">
        <v>2354725.7963384599</v>
      </c>
      <c r="L67" s="14">
        <f t="shared" si="26"/>
        <v>1039610.5504172221</v>
      </c>
      <c r="M67" s="14">
        <f t="shared" si="27"/>
        <v>72826.571020780131</v>
      </c>
      <c r="N67" s="14">
        <v>2227415.6040529301</v>
      </c>
      <c r="Q67" s="14">
        <f t="shared" si="28"/>
        <v>124364779.84007917</v>
      </c>
      <c r="R67" s="14"/>
      <c r="S67" s="14"/>
      <c r="V67" s="14">
        <f t="shared" si="33"/>
        <v>12955006.575023865</v>
      </c>
      <c r="W67" s="14">
        <f t="shared" si="29"/>
        <v>400670.30644405371</v>
      </c>
      <c r="X67" s="14">
        <f t="shared" si="30"/>
        <v>17277700.671812713</v>
      </c>
      <c r="Y67" s="14">
        <f t="shared" si="31"/>
        <v>11558070.158118952</v>
      </c>
      <c r="Z67" s="14">
        <f t="shared" si="32"/>
        <v>5719630.5136937592</v>
      </c>
    </row>
    <row r="68" spans="2:26" s="12" customFormat="1">
      <c r="C68" s="12">
        <f t="shared" si="34"/>
        <v>2028</v>
      </c>
      <c r="D68" s="12">
        <f t="shared" si="35"/>
        <v>3</v>
      </c>
      <c r="E68" s="12">
        <v>215</v>
      </c>
      <c r="F68" s="14">
        <v>26261560.9831843</v>
      </c>
      <c r="G68" s="14">
        <v>25139423.800259799</v>
      </c>
      <c r="H68" s="14">
        <f t="shared" ref="H68:H99" si="36">F68-J68</f>
        <v>23755910.367127001</v>
      </c>
      <c r="I68" s="14">
        <f t="shared" ref="I68:I99" si="37">G68-K68</f>
        <v>22708942.70268422</v>
      </c>
      <c r="J68" s="13">
        <v>2505650.6160573</v>
      </c>
      <c r="K68" s="13">
        <v>2430481.0975755798</v>
      </c>
      <c r="L68" s="14">
        <f t="shared" ref="L68:L99" si="38">H68-I68</f>
        <v>1046967.6644427814</v>
      </c>
      <c r="M68" s="14">
        <f t="shared" ref="M68:M99" si="39">J68-K68</f>
        <v>75169.518481720239</v>
      </c>
      <c r="N68" s="14">
        <v>2215649.9776714998</v>
      </c>
      <c r="Q68" s="14">
        <f t="shared" ref="Q68:Q99" si="40">I68*5.5017049523</f>
        <v>124937902.52885471</v>
      </c>
      <c r="R68" s="14"/>
      <c r="S68" s="14"/>
      <c r="V68" s="14">
        <f t="shared" si="33"/>
        <v>13371789.891003106</v>
      </c>
      <c r="W68" s="14">
        <f t="shared" si="29"/>
        <v>413560.51209288661</v>
      </c>
      <c r="X68" s="14">
        <f t="shared" si="30"/>
        <v>17257125.451257091</v>
      </c>
      <c r="Y68" s="14">
        <f t="shared" si="31"/>
        <v>11497018.266894277</v>
      </c>
      <c r="Z68" s="14">
        <f t="shared" si="32"/>
        <v>5760107.1843628148</v>
      </c>
    </row>
    <row r="69" spans="2:26" s="12" customFormat="1">
      <c r="C69" s="12">
        <f t="shared" si="34"/>
        <v>2028</v>
      </c>
      <c r="D69" s="12">
        <f t="shared" si="35"/>
        <v>4</v>
      </c>
      <c r="E69" s="12">
        <v>216</v>
      </c>
      <c r="F69" s="14">
        <v>26420778.393374</v>
      </c>
      <c r="G69" s="14">
        <v>25290621.437958501</v>
      </c>
      <c r="H69" s="14">
        <f t="shared" si="36"/>
        <v>23811202.609970499</v>
      </c>
      <c r="I69" s="14">
        <f t="shared" si="37"/>
        <v>22759332.928057112</v>
      </c>
      <c r="J69" s="13">
        <v>2609575.7834035</v>
      </c>
      <c r="K69" s="13">
        <v>2531288.5099013899</v>
      </c>
      <c r="L69" s="14">
        <f t="shared" si="38"/>
        <v>1051869.681913387</v>
      </c>
      <c r="M69" s="14">
        <f t="shared" si="39"/>
        <v>78287.273502110038</v>
      </c>
      <c r="N69" s="14">
        <v>2239170.8586960998</v>
      </c>
      <c r="Q69" s="14">
        <f t="shared" si="40"/>
        <v>125215134.68133627</v>
      </c>
      <c r="R69" s="14"/>
      <c r="S69" s="14"/>
      <c r="V69" s="14">
        <f t="shared" si="33"/>
        <v>13926402.530624565</v>
      </c>
      <c r="W69" s="14">
        <f t="shared" si="29"/>
        <v>430713.48032862338</v>
      </c>
      <c r="X69" s="14">
        <f t="shared" si="30"/>
        <v>17406144.868501596</v>
      </c>
      <c r="Y69" s="14">
        <f t="shared" si="31"/>
        <v>11619068.230344489</v>
      </c>
      <c r="Z69" s="14">
        <f t="shared" si="32"/>
        <v>5787076.6381571069</v>
      </c>
    </row>
    <row r="70" spans="2:26" s="8" customFormat="1">
      <c r="B70" s="9"/>
      <c r="C70" s="8">
        <f t="shared" si="34"/>
        <v>2029</v>
      </c>
      <c r="D70" s="8">
        <f t="shared" si="35"/>
        <v>1</v>
      </c>
      <c r="E70" s="8">
        <v>217</v>
      </c>
      <c r="F70" s="11">
        <v>26657395.1995451</v>
      </c>
      <c r="G70" s="11">
        <v>25515655.8231421</v>
      </c>
      <c r="H70" s="11">
        <f t="shared" si="36"/>
        <v>23957580.1731617</v>
      </c>
      <c r="I70" s="11">
        <f t="shared" si="37"/>
        <v>22896835.247550201</v>
      </c>
      <c r="J70" s="10">
        <v>2699815.0263834</v>
      </c>
      <c r="K70" s="10">
        <v>2618820.5755918999</v>
      </c>
      <c r="L70" s="11">
        <f t="shared" si="38"/>
        <v>1060744.9256114997</v>
      </c>
      <c r="M70" s="11">
        <f t="shared" si="39"/>
        <v>80994.450791500043</v>
      </c>
      <c r="N70" s="11">
        <v>2670600.7703362899</v>
      </c>
      <c r="O70" s="9"/>
      <c r="P70" s="9"/>
      <c r="Q70" s="11">
        <f t="shared" si="40"/>
        <v>125971631.87344414</v>
      </c>
      <c r="R70" s="11"/>
      <c r="S70" s="11"/>
      <c r="T70" s="9"/>
      <c r="U70" s="9"/>
      <c r="V70" s="11">
        <f t="shared" si="33"/>
        <v>14407978.129919091</v>
      </c>
      <c r="W70" s="11">
        <f t="shared" si="29"/>
        <v>445607.57102841442</v>
      </c>
      <c r="X70" s="11">
        <f t="shared" si="30"/>
        <v>19693665.703140832</v>
      </c>
      <c r="Y70" s="11">
        <f t="shared" si="31"/>
        <v>13857760.09277695</v>
      </c>
      <c r="Z70" s="11">
        <f t="shared" si="32"/>
        <v>5835905.610363883</v>
      </c>
    </row>
    <row r="71" spans="2:26" s="12" customFormat="1">
      <c r="C71" s="12">
        <f t="shared" si="34"/>
        <v>2029</v>
      </c>
      <c r="D71" s="12">
        <f t="shared" si="35"/>
        <v>2</v>
      </c>
      <c r="E71" s="12">
        <v>218</v>
      </c>
      <c r="F71" s="14">
        <v>26820268.076164499</v>
      </c>
      <c r="G71" s="14">
        <v>25670552.7081527</v>
      </c>
      <c r="H71" s="14">
        <f t="shared" si="36"/>
        <v>24016122.660234839</v>
      </c>
      <c r="I71" s="14">
        <f t="shared" si="37"/>
        <v>22950531.654700931</v>
      </c>
      <c r="J71" s="13">
        <v>2804145.4159296602</v>
      </c>
      <c r="K71" s="13">
        <v>2720021.05345177</v>
      </c>
      <c r="L71" s="14">
        <f t="shared" si="38"/>
        <v>1065591.0055339076</v>
      </c>
      <c r="M71" s="14">
        <f t="shared" si="39"/>
        <v>84124.362477890216</v>
      </c>
      <c r="N71" s="14">
        <v>2137240.0956366099</v>
      </c>
      <c r="Q71" s="14">
        <f t="shared" si="40"/>
        <v>126267053.66258602</v>
      </c>
      <c r="R71" s="14"/>
      <c r="S71" s="14"/>
      <c r="V71" s="14">
        <f t="shared" si="33"/>
        <v>14964753.300135866</v>
      </c>
      <c r="W71" s="14">
        <f t="shared" si="29"/>
        <v>462827.42165368889</v>
      </c>
      <c r="X71" s="14">
        <f t="shared" si="30"/>
        <v>16952716.328542572</v>
      </c>
      <c r="Y71" s="14">
        <f t="shared" si="31"/>
        <v>11090149.016270336</v>
      </c>
      <c r="Z71" s="14">
        <f t="shared" si="32"/>
        <v>5862567.3122722358</v>
      </c>
    </row>
    <row r="72" spans="2:26" s="12" customFormat="1">
      <c r="C72" s="12">
        <f t="shared" si="34"/>
        <v>2029</v>
      </c>
      <c r="D72" s="12">
        <f t="shared" si="35"/>
        <v>3</v>
      </c>
      <c r="E72" s="12">
        <v>219</v>
      </c>
      <c r="F72" s="14">
        <v>27044554.971813999</v>
      </c>
      <c r="G72" s="14">
        <v>25884177.8428008</v>
      </c>
      <c r="H72" s="14">
        <f t="shared" si="36"/>
        <v>24154027.270458531</v>
      </c>
      <c r="I72" s="14">
        <f t="shared" si="37"/>
        <v>23080365.972486001</v>
      </c>
      <c r="J72" s="13">
        <v>2890527.7013554699</v>
      </c>
      <c r="K72" s="13">
        <v>2803811.8703148002</v>
      </c>
      <c r="L72" s="14">
        <f t="shared" si="38"/>
        <v>1073661.2979725301</v>
      </c>
      <c r="M72" s="14">
        <f t="shared" si="39"/>
        <v>86715.831040669698</v>
      </c>
      <c r="N72" s="14">
        <v>2129361.2326203599</v>
      </c>
      <c r="Q72" s="14">
        <f t="shared" si="40"/>
        <v>126981363.77172263</v>
      </c>
      <c r="R72" s="14"/>
      <c r="S72" s="14"/>
      <c r="V72" s="14">
        <f t="shared" si="33"/>
        <v>15425745.652228462</v>
      </c>
      <c r="W72" s="14">
        <f t="shared" si="29"/>
        <v>477084.91707926255</v>
      </c>
      <c r="X72" s="14">
        <f t="shared" si="30"/>
        <v>16956233.238772787</v>
      </c>
      <c r="Y72" s="14">
        <f t="shared" si="31"/>
        <v>11049265.558624474</v>
      </c>
      <c r="Z72" s="14">
        <f t="shared" si="32"/>
        <v>5906967.6801483147</v>
      </c>
    </row>
    <row r="73" spans="2:26" s="12" customFormat="1">
      <c r="C73" s="12">
        <f t="shared" si="34"/>
        <v>2029</v>
      </c>
      <c r="D73" s="12">
        <f t="shared" si="35"/>
        <v>4</v>
      </c>
      <c r="E73" s="12">
        <v>220</v>
      </c>
      <c r="F73" s="14">
        <v>27338648.528103199</v>
      </c>
      <c r="G73" s="14">
        <v>26163669.064559899</v>
      </c>
      <c r="H73" s="14">
        <f t="shared" si="36"/>
        <v>24366156.093005817</v>
      </c>
      <c r="I73" s="14">
        <f t="shared" si="37"/>
        <v>23280351.402515441</v>
      </c>
      <c r="J73" s="13">
        <v>2972492.4350973801</v>
      </c>
      <c r="K73" s="13">
        <v>2883317.66204446</v>
      </c>
      <c r="L73" s="14">
        <f t="shared" si="38"/>
        <v>1085804.6904903762</v>
      </c>
      <c r="M73" s="14">
        <f t="shared" si="39"/>
        <v>89174.773052920122</v>
      </c>
      <c r="N73" s="14">
        <v>2160184.4478990799</v>
      </c>
      <c r="Q73" s="14">
        <f t="shared" si="40"/>
        <v>128081624.60250345</v>
      </c>
      <c r="R73" s="14"/>
      <c r="S73" s="14"/>
      <c r="V73" s="14">
        <f t="shared" si="33"/>
        <v>15863163.060324064</v>
      </c>
      <c r="W73" s="14">
        <f t="shared" si="29"/>
        <v>490613.29052547924</v>
      </c>
      <c r="X73" s="14">
        <f t="shared" si="30"/>
        <v>17182984.412134625</v>
      </c>
      <c r="Y73" s="14">
        <f t="shared" si="31"/>
        <v>11209207.369233154</v>
      </c>
      <c r="Z73" s="14">
        <f t="shared" si="32"/>
        <v>5973777.0429014713</v>
      </c>
    </row>
    <row r="74" spans="2:26" s="8" customFormat="1">
      <c r="B74" s="9"/>
      <c r="C74" s="8">
        <f t="shared" si="34"/>
        <v>2030</v>
      </c>
      <c r="D74" s="8">
        <f t="shared" si="35"/>
        <v>1</v>
      </c>
      <c r="E74" s="8">
        <v>221</v>
      </c>
      <c r="F74" s="11">
        <v>27460807.782005399</v>
      </c>
      <c r="G74" s="11">
        <v>26279638.837446</v>
      </c>
      <c r="H74" s="11">
        <f t="shared" si="36"/>
        <v>24396560.83254702</v>
      </c>
      <c r="I74" s="11">
        <f t="shared" si="37"/>
        <v>23307319.296471372</v>
      </c>
      <c r="J74" s="10">
        <v>3064246.9494583802</v>
      </c>
      <c r="K74" s="10">
        <v>2972319.54097463</v>
      </c>
      <c r="L74" s="11">
        <f t="shared" si="38"/>
        <v>1089241.5360756479</v>
      </c>
      <c r="M74" s="11">
        <f t="shared" si="39"/>
        <v>91927.408483750187</v>
      </c>
      <c r="N74" s="11">
        <v>2629647.4557507499</v>
      </c>
      <c r="O74" s="9"/>
      <c r="P74" s="9"/>
      <c r="Q74" s="11">
        <f t="shared" si="40"/>
        <v>128229993.9982339</v>
      </c>
      <c r="R74" s="11"/>
      <c r="S74" s="11"/>
      <c r="T74" s="9"/>
      <c r="U74" s="9"/>
      <c r="V74" s="11">
        <f t="shared" si="33"/>
        <v>16352825.138398185</v>
      </c>
      <c r="W74" s="11">
        <f t="shared" si="29"/>
        <v>505757.4785071534</v>
      </c>
      <c r="X74" s="11">
        <f t="shared" si="30"/>
        <v>19637938.701986969</v>
      </c>
      <c r="Y74" s="11">
        <f t="shared" si="31"/>
        <v>13645253.148708716</v>
      </c>
      <c r="Z74" s="11">
        <f t="shared" si="32"/>
        <v>5992685.5532782516</v>
      </c>
    </row>
    <row r="75" spans="2:26" s="12" customFormat="1">
      <c r="C75" s="12">
        <f t="shared" si="34"/>
        <v>2030</v>
      </c>
      <c r="D75" s="12">
        <f t="shared" si="35"/>
        <v>2</v>
      </c>
      <c r="E75" s="12">
        <v>222</v>
      </c>
      <c r="F75" s="14">
        <v>27632276.927721702</v>
      </c>
      <c r="G75" s="14">
        <v>26442195.400127102</v>
      </c>
      <c r="H75" s="14">
        <f t="shared" si="36"/>
        <v>24489136.529637191</v>
      </c>
      <c r="I75" s="14">
        <f t="shared" si="37"/>
        <v>23393349.213985123</v>
      </c>
      <c r="J75" s="13">
        <v>3143140.3980845101</v>
      </c>
      <c r="K75" s="13">
        <v>3048846.1861419799</v>
      </c>
      <c r="L75" s="14">
        <f t="shared" si="38"/>
        <v>1095787.3156520687</v>
      </c>
      <c r="M75" s="14">
        <f t="shared" si="39"/>
        <v>94294.211942530237</v>
      </c>
      <c r="N75" s="14">
        <v>2190133.1551504</v>
      </c>
      <c r="Q75" s="14">
        <f t="shared" si="40"/>
        <v>128703305.22146526</v>
      </c>
      <c r="R75" s="14"/>
      <c r="S75" s="14"/>
      <c r="V75" s="14">
        <f t="shared" si="33"/>
        <v>16773852.161098298</v>
      </c>
      <c r="W75" s="14">
        <f t="shared" si="29"/>
        <v>518778.93281744438</v>
      </c>
      <c r="X75" s="14">
        <f t="shared" si="30"/>
        <v>17393309.854720928</v>
      </c>
      <c r="Y75" s="14">
        <f t="shared" si="31"/>
        <v>11364611.353530418</v>
      </c>
      <c r="Z75" s="14">
        <f t="shared" si="32"/>
        <v>6028698.5011905096</v>
      </c>
    </row>
    <row r="76" spans="2:26" s="12" customFormat="1">
      <c r="C76" s="12">
        <f t="shared" si="34"/>
        <v>2030</v>
      </c>
      <c r="D76" s="12">
        <f t="shared" si="35"/>
        <v>3</v>
      </c>
      <c r="E76" s="12">
        <v>223</v>
      </c>
      <c r="F76" s="14">
        <v>27823144.288459498</v>
      </c>
      <c r="G76" s="14">
        <v>26624024.162282299</v>
      </c>
      <c r="H76" s="14">
        <f t="shared" si="36"/>
        <v>24581018.648436699</v>
      </c>
      <c r="I76" s="14">
        <f t="shared" si="37"/>
        <v>23479162.291460179</v>
      </c>
      <c r="J76" s="13">
        <v>3242125.6400227998</v>
      </c>
      <c r="K76" s="13">
        <v>3144861.87082212</v>
      </c>
      <c r="L76" s="14">
        <f t="shared" si="38"/>
        <v>1101856.3569765203</v>
      </c>
      <c r="M76" s="14">
        <f t="shared" si="39"/>
        <v>97263.769200679846</v>
      </c>
      <c r="N76" s="14">
        <v>2102929.9953324399</v>
      </c>
      <c r="Q76" s="14">
        <f t="shared" si="40"/>
        <v>129175423.45478188</v>
      </c>
      <c r="R76" s="14"/>
      <c r="S76" s="14"/>
      <c r="V76" s="14">
        <f t="shared" si="33"/>
        <v>17302102.129001502</v>
      </c>
      <c r="W76" s="14">
        <f t="shared" si="29"/>
        <v>535116.56069074455</v>
      </c>
      <c r="X76" s="14">
        <f t="shared" si="30"/>
        <v>16974202.318589602</v>
      </c>
      <c r="Y76" s="14">
        <f t="shared" si="31"/>
        <v>10912113.742688643</v>
      </c>
      <c r="Z76" s="14">
        <f t="shared" si="32"/>
        <v>6062088.5759009579</v>
      </c>
    </row>
    <row r="77" spans="2:26" s="12" customFormat="1">
      <c r="C77" s="12">
        <f t="shared" si="34"/>
        <v>2030</v>
      </c>
      <c r="D77" s="12">
        <f t="shared" si="35"/>
        <v>4</v>
      </c>
      <c r="E77" s="12">
        <v>224</v>
      </c>
      <c r="F77" s="14">
        <v>28030098.540970299</v>
      </c>
      <c r="G77" s="14">
        <v>26820585.305842102</v>
      </c>
      <c r="H77" s="14">
        <f t="shared" si="36"/>
        <v>24717007.084851179</v>
      </c>
      <c r="I77" s="14">
        <f t="shared" si="37"/>
        <v>23606886.593406551</v>
      </c>
      <c r="J77" s="13">
        <v>3313091.4561191201</v>
      </c>
      <c r="K77" s="13">
        <v>3213698.7124355501</v>
      </c>
      <c r="L77" s="14">
        <f t="shared" si="38"/>
        <v>1110120.4914446287</v>
      </c>
      <c r="M77" s="14">
        <f t="shared" si="39"/>
        <v>99392.743683570065</v>
      </c>
      <c r="N77" s="14">
        <v>2156389.74844776</v>
      </c>
      <c r="Q77" s="14">
        <f t="shared" si="40"/>
        <v>129878124.87932929</v>
      </c>
      <c r="R77" s="14"/>
      <c r="S77" s="14"/>
      <c r="V77" s="14">
        <f t="shared" si="33"/>
        <v>17680822.121406797</v>
      </c>
      <c r="W77" s="14">
        <f t="shared" si="29"/>
        <v>546829.55014658195</v>
      </c>
      <c r="X77" s="14">
        <f t="shared" si="30"/>
        <v>17297072.061171636</v>
      </c>
      <c r="Y77" s="14">
        <f t="shared" si="31"/>
        <v>11189516.655741014</v>
      </c>
      <c r="Z77" s="14">
        <f t="shared" si="32"/>
        <v>6107555.4054306233</v>
      </c>
    </row>
    <row r="78" spans="2:26" s="8" customFormat="1">
      <c r="B78" s="9"/>
      <c r="C78" s="8">
        <f t="shared" si="34"/>
        <v>2031</v>
      </c>
      <c r="D78" s="8">
        <f t="shared" si="35"/>
        <v>1</v>
      </c>
      <c r="E78" s="8">
        <v>225</v>
      </c>
      <c r="F78" s="11">
        <v>28188551.651100699</v>
      </c>
      <c r="G78" s="11">
        <v>26969352.361702401</v>
      </c>
      <c r="H78" s="11">
        <f t="shared" si="36"/>
        <v>24814630.933419108</v>
      </c>
      <c r="I78" s="11">
        <f t="shared" si="37"/>
        <v>23696649.26555125</v>
      </c>
      <c r="J78" s="10">
        <v>3373920.71768159</v>
      </c>
      <c r="K78" s="10">
        <v>3272703.0961511498</v>
      </c>
      <c r="L78" s="11">
        <f t="shared" si="38"/>
        <v>1117981.667867858</v>
      </c>
      <c r="M78" s="11">
        <f t="shared" si="39"/>
        <v>101217.62153044017</v>
      </c>
      <c r="N78" s="11">
        <v>2619681.7546744398</v>
      </c>
      <c r="O78" s="9"/>
      <c r="P78" s="9"/>
      <c r="Q78" s="11">
        <f t="shared" si="40"/>
        <v>130371972.61719947</v>
      </c>
      <c r="R78" s="11"/>
      <c r="S78" s="11"/>
      <c r="T78" s="9"/>
      <c r="U78" s="9"/>
      <c r="V78" s="11">
        <f t="shared" si="33"/>
        <v>18005446.831502322</v>
      </c>
      <c r="W78" s="11">
        <f t="shared" ref="W78:W109" si="41">M78*5.5017049523</f>
        <v>556869.48963404982</v>
      </c>
      <c r="X78" s="11">
        <f t="shared" ref="X78:X109" si="42">N78*5.1890047538+L78*5.5017049523</f>
        <v>19744346.357138</v>
      </c>
      <c r="Y78" s="11">
        <f t="shared" ref="Y78:Y109" si="43">N78*5.1890047538</f>
        <v>13593541.078448793</v>
      </c>
      <c r="Z78" s="11">
        <f t="shared" ref="Z78:Z109" si="44">L78*5.5017049523</f>
        <v>6150805.2786892075</v>
      </c>
    </row>
    <row r="79" spans="2:26" s="12" customFormat="1">
      <c r="C79" s="12">
        <f t="shared" si="34"/>
        <v>2031</v>
      </c>
      <c r="D79" s="12">
        <f t="shared" si="35"/>
        <v>2</v>
      </c>
      <c r="E79" s="12">
        <v>226</v>
      </c>
      <c r="F79" s="14">
        <v>28409509.845300101</v>
      </c>
      <c r="G79" s="14">
        <v>27178715.275796901</v>
      </c>
      <c r="H79" s="14">
        <f t="shared" si="36"/>
        <v>24936887.881406169</v>
      </c>
      <c r="I79" s="14">
        <f t="shared" si="37"/>
        <v>23810271.970819782</v>
      </c>
      <c r="J79" s="13">
        <v>3472621.96389393</v>
      </c>
      <c r="K79" s="13">
        <v>3368443.3049771199</v>
      </c>
      <c r="L79" s="14">
        <f t="shared" si="38"/>
        <v>1126615.9105863869</v>
      </c>
      <c r="M79" s="14">
        <f t="shared" si="39"/>
        <v>104178.65891681006</v>
      </c>
      <c r="N79" s="14">
        <v>2092665.21424622</v>
      </c>
      <c r="Q79" s="14">
        <f t="shared" si="40"/>
        <v>130997091.21746908</v>
      </c>
      <c r="R79" s="14"/>
      <c r="S79" s="14"/>
      <c r="V79" s="14">
        <f t="shared" ref="V79:V110" si="45">K79*5.5017049523</f>
        <v>18532181.212534398</v>
      </c>
      <c r="W79" s="14">
        <f t="shared" si="41"/>
        <v>573160.2436865865</v>
      </c>
      <c r="X79" s="14">
        <f t="shared" si="42"/>
        <v>17057158.079448629</v>
      </c>
      <c r="Y79" s="14">
        <f t="shared" si="43"/>
        <v>10858849.744835531</v>
      </c>
      <c r="Z79" s="14">
        <f t="shared" si="44"/>
        <v>6198308.3346130988</v>
      </c>
    </row>
    <row r="80" spans="2:26" s="12" customFormat="1">
      <c r="C80" s="12">
        <f t="shared" si="34"/>
        <v>2031</v>
      </c>
      <c r="D80" s="12">
        <f t="shared" si="35"/>
        <v>3</v>
      </c>
      <c r="E80" s="12">
        <v>227</v>
      </c>
      <c r="F80" s="14">
        <v>28555867.306157399</v>
      </c>
      <c r="G80" s="14">
        <v>27317302.279461</v>
      </c>
      <c r="H80" s="14">
        <f t="shared" si="36"/>
        <v>25027085.52200814</v>
      </c>
      <c r="I80" s="14">
        <f t="shared" si="37"/>
        <v>23894383.948836219</v>
      </c>
      <c r="J80" s="13">
        <v>3528781.7841492598</v>
      </c>
      <c r="K80" s="13">
        <v>3422918.3306247802</v>
      </c>
      <c r="L80" s="14">
        <f t="shared" si="38"/>
        <v>1132701.5731719211</v>
      </c>
      <c r="M80" s="14">
        <f t="shared" si="39"/>
        <v>105863.45352447964</v>
      </c>
      <c r="N80" s="14">
        <v>2074020.12688982</v>
      </c>
      <c r="Q80" s="14">
        <f t="shared" si="40"/>
        <v>131459850.50346985</v>
      </c>
      <c r="R80" s="14"/>
      <c r="S80" s="14"/>
      <c r="V80" s="14">
        <f t="shared" si="45"/>
        <v>18831886.730916802</v>
      </c>
      <c r="W80" s="14">
        <f t="shared" si="41"/>
        <v>582429.48652321054</v>
      </c>
      <c r="X80" s="14">
        <f t="shared" si="42"/>
        <v>16993890.152506113</v>
      </c>
      <c r="Y80" s="14">
        <f t="shared" si="43"/>
        <v>10762100.297908155</v>
      </c>
      <c r="Z80" s="14">
        <f t="shared" si="44"/>
        <v>6231789.8545979587</v>
      </c>
    </row>
    <row r="81" spans="2:26" s="12" customFormat="1">
      <c r="C81" s="12">
        <f t="shared" si="34"/>
        <v>2031</v>
      </c>
      <c r="D81" s="12">
        <f t="shared" si="35"/>
        <v>4</v>
      </c>
      <c r="E81" s="12">
        <v>228</v>
      </c>
      <c r="F81" s="14">
        <v>28660941.030981701</v>
      </c>
      <c r="G81" s="14">
        <v>27416603.8090172</v>
      </c>
      <c r="H81" s="14">
        <f t="shared" si="36"/>
        <v>25054364.29740037</v>
      </c>
      <c r="I81" s="14">
        <f t="shared" si="37"/>
        <v>23918224.37744331</v>
      </c>
      <c r="J81" s="13">
        <v>3606576.7335813302</v>
      </c>
      <c r="K81" s="13">
        <v>3498379.4315738901</v>
      </c>
      <c r="L81" s="14">
        <f t="shared" si="38"/>
        <v>1136139.9199570604</v>
      </c>
      <c r="M81" s="14">
        <f t="shared" si="39"/>
        <v>108197.30200744001</v>
      </c>
      <c r="N81" s="14">
        <v>2104025.9619067502</v>
      </c>
      <c r="Q81" s="14">
        <f t="shared" si="40"/>
        <v>131591013.50760244</v>
      </c>
      <c r="R81" s="14"/>
      <c r="S81" s="14"/>
      <c r="V81" s="14">
        <f t="shared" si="45"/>
        <v>19247051.443714529</v>
      </c>
      <c r="W81" s="14">
        <f t="shared" si="41"/>
        <v>595269.63227983145</v>
      </c>
      <c r="X81" s="14">
        <f t="shared" si="42"/>
        <v>17168507.342586227</v>
      </c>
      <c r="Y81" s="14">
        <f t="shared" si="43"/>
        <v>10917800.718452744</v>
      </c>
      <c r="Z81" s="14">
        <f t="shared" si="44"/>
        <v>6250706.6241334844</v>
      </c>
    </row>
    <row r="82" spans="2:26" s="8" customFormat="1">
      <c r="B82" s="9"/>
      <c r="C82" s="8">
        <f t="shared" ref="C82:C113" si="46">C78+1</f>
        <v>2032</v>
      </c>
      <c r="D82" s="8">
        <f t="shared" ref="D82:D113" si="47">D78</f>
        <v>1</v>
      </c>
      <c r="E82" s="8">
        <v>229</v>
      </c>
      <c r="F82" s="11">
        <v>28870735.250488799</v>
      </c>
      <c r="G82" s="11">
        <v>27616420.041959401</v>
      </c>
      <c r="H82" s="11">
        <f t="shared" si="36"/>
        <v>25154723.794442847</v>
      </c>
      <c r="I82" s="11">
        <f t="shared" si="37"/>
        <v>24011888.92959483</v>
      </c>
      <c r="J82" s="10">
        <v>3716011.4560459498</v>
      </c>
      <c r="K82" s="10">
        <v>3604531.1123645701</v>
      </c>
      <c r="L82" s="11">
        <f t="shared" si="38"/>
        <v>1142834.8648480177</v>
      </c>
      <c r="M82" s="11">
        <f t="shared" si="39"/>
        <v>111480.34368137969</v>
      </c>
      <c r="N82" s="11">
        <v>2554475.8079997799</v>
      </c>
      <c r="O82" s="9"/>
      <c r="P82" s="9"/>
      <c r="Q82" s="11">
        <f t="shared" si="40"/>
        <v>132106328.23802942</v>
      </c>
      <c r="R82" s="11"/>
      <c r="S82" s="11"/>
      <c r="T82" s="9"/>
      <c r="U82" s="9"/>
      <c r="V82" s="11">
        <f t="shared" si="45"/>
        <v>19831066.671615582</v>
      </c>
      <c r="W82" s="11">
        <f t="shared" si="41"/>
        <v>613331.95891595259</v>
      </c>
      <c r="X82" s="11">
        <f t="shared" si="42"/>
        <v>19542727.346773393</v>
      </c>
      <c r="Y82" s="11">
        <f t="shared" si="43"/>
        <v>13255187.111177955</v>
      </c>
      <c r="Z82" s="11">
        <f t="shared" si="44"/>
        <v>6287540.2355954396</v>
      </c>
    </row>
    <row r="83" spans="2:26" s="12" customFormat="1">
      <c r="C83" s="12">
        <f t="shared" si="46"/>
        <v>2032</v>
      </c>
      <c r="D83" s="12">
        <f t="shared" si="47"/>
        <v>2</v>
      </c>
      <c r="E83" s="12">
        <v>230</v>
      </c>
      <c r="F83" s="14">
        <v>29011469.979391199</v>
      </c>
      <c r="G83" s="14">
        <v>27749887.516666099</v>
      </c>
      <c r="H83" s="14">
        <f t="shared" si="36"/>
        <v>25175637.297565348</v>
      </c>
      <c r="I83" s="14">
        <f t="shared" si="37"/>
        <v>24029129.815295018</v>
      </c>
      <c r="J83" s="13">
        <v>3835832.6818258502</v>
      </c>
      <c r="K83" s="13">
        <v>3720757.7013710798</v>
      </c>
      <c r="L83" s="14">
        <f t="shared" si="38"/>
        <v>1146507.4822703302</v>
      </c>
      <c r="M83" s="14">
        <f t="shared" si="39"/>
        <v>115074.98045477038</v>
      </c>
      <c r="N83" s="14">
        <v>2038542.3522195399</v>
      </c>
      <c r="Q83" s="14">
        <f t="shared" si="40"/>
        <v>132201182.50426818</v>
      </c>
      <c r="R83" s="14"/>
      <c r="S83" s="14"/>
      <c r="V83" s="14">
        <f t="shared" si="45"/>
        <v>20470511.071941633</v>
      </c>
      <c r="W83" s="14">
        <f t="shared" si="41"/>
        <v>633108.58985383587</v>
      </c>
      <c r="X83" s="14">
        <f t="shared" si="42"/>
        <v>16885751.849545505</v>
      </c>
      <c r="Y83" s="14">
        <f t="shared" si="43"/>
        <v>10578005.956489826</v>
      </c>
      <c r="Z83" s="14">
        <f t="shared" si="44"/>
        <v>6307745.8930556802</v>
      </c>
    </row>
    <row r="84" spans="2:26" s="12" customFormat="1">
      <c r="C84" s="12">
        <f t="shared" si="46"/>
        <v>2032</v>
      </c>
      <c r="D84" s="12">
        <f t="shared" si="47"/>
        <v>3</v>
      </c>
      <c r="E84" s="12">
        <v>231</v>
      </c>
      <c r="F84" s="14">
        <v>29228392.3583204</v>
      </c>
      <c r="G84" s="14">
        <v>27956757.308499701</v>
      </c>
      <c r="H84" s="14">
        <f t="shared" si="36"/>
        <v>25298450.0925727</v>
      </c>
      <c r="I84" s="14">
        <f t="shared" si="37"/>
        <v>24144713.310724441</v>
      </c>
      <c r="J84" s="13">
        <v>3929942.2657476999</v>
      </c>
      <c r="K84" s="13">
        <v>3812043.9977752599</v>
      </c>
      <c r="L84" s="14">
        <f t="shared" si="38"/>
        <v>1153736.7818482593</v>
      </c>
      <c r="M84" s="14">
        <f t="shared" si="39"/>
        <v>117898.26797243999</v>
      </c>
      <c r="N84" s="14">
        <v>1968443.9661411101</v>
      </c>
      <c r="Q84" s="14">
        <f t="shared" si="40"/>
        <v>132837088.79347639</v>
      </c>
      <c r="R84" s="14"/>
      <c r="S84" s="14"/>
      <c r="V84" s="14">
        <f t="shared" si="45"/>
        <v>20972741.340945639</v>
      </c>
      <c r="W84" s="14">
        <f t="shared" si="41"/>
        <v>648641.48477156553</v>
      </c>
      <c r="X84" s="14">
        <f t="shared" si="42"/>
        <v>16561784.464240378</v>
      </c>
      <c r="Y84" s="14">
        <f t="shared" si="43"/>
        <v>10214265.097895145</v>
      </c>
      <c r="Z84" s="14">
        <f t="shared" si="44"/>
        <v>6347519.3663452324</v>
      </c>
    </row>
    <row r="85" spans="2:26" s="12" customFormat="1">
      <c r="C85" s="12">
        <f t="shared" si="46"/>
        <v>2032</v>
      </c>
      <c r="D85" s="12">
        <f t="shared" si="47"/>
        <v>4</v>
      </c>
      <c r="E85" s="12">
        <v>232</v>
      </c>
      <c r="F85" s="14">
        <v>29385683.640863098</v>
      </c>
      <c r="G85" s="14">
        <v>28106857.455106098</v>
      </c>
      <c r="H85" s="14">
        <f t="shared" si="36"/>
        <v>25365441.228648107</v>
      </c>
      <c r="I85" s="14">
        <f t="shared" si="37"/>
        <v>24207222.315257557</v>
      </c>
      <c r="J85" s="13">
        <v>4020242.4122149898</v>
      </c>
      <c r="K85" s="13">
        <v>3899635.1398485401</v>
      </c>
      <c r="L85" s="14">
        <f t="shared" si="38"/>
        <v>1158218.9133905508</v>
      </c>
      <c r="M85" s="14">
        <f t="shared" si="39"/>
        <v>120607.2723664497</v>
      </c>
      <c r="N85" s="14">
        <v>2057993.3354476199</v>
      </c>
      <c r="Q85" s="14">
        <f t="shared" si="40"/>
        <v>133180994.89327957</v>
      </c>
      <c r="R85" s="14"/>
      <c r="S85" s="14"/>
      <c r="V85" s="14">
        <f t="shared" si="45"/>
        <v>21454641.961067814</v>
      </c>
      <c r="W85" s="14">
        <f t="shared" si="41"/>
        <v>663545.62766189128</v>
      </c>
      <c r="X85" s="14">
        <f t="shared" si="42"/>
        <v>17051115.932574734</v>
      </c>
      <c r="Y85" s="14">
        <f t="shared" si="43"/>
        <v>10678937.200926417</v>
      </c>
      <c r="Z85" s="14">
        <f t="shared" si="44"/>
        <v>6372178.7316483175</v>
      </c>
    </row>
    <row r="86" spans="2:26" s="8" customFormat="1">
      <c r="B86" s="9"/>
      <c r="C86" s="8">
        <f t="shared" si="46"/>
        <v>2033</v>
      </c>
      <c r="D86" s="8">
        <f t="shared" si="47"/>
        <v>1</v>
      </c>
      <c r="E86" s="8">
        <v>233</v>
      </c>
      <c r="F86" s="11">
        <v>29579968.828717601</v>
      </c>
      <c r="G86" s="11">
        <v>28292165.212503999</v>
      </c>
      <c r="H86" s="11">
        <f t="shared" si="36"/>
        <v>25467941.282918662</v>
      </c>
      <c r="I86" s="11">
        <f t="shared" si="37"/>
        <v>24303498.493079029</v>
      </c>
      <c r="J86" s="10">
        <v>4112027.5457989401</v>
      </c>
      <c r="K86" s="10">
        <v>3988666.71942497</v>
      </c>
      <c r="L86" s="11">
        <f t="shared" si="38"/>
        <v>1164442.7898396328</v>
      </c>
      <c r="M86" s="11">
        <f t="shared" si="39"/>
        <v>123360.82637397014</v>
      </c>
      <c r="N86" s="11">
        <v>2551452.7551001399</v>
      </c>
      <c r="O86" s="9"/>
      <c r="P86" s="9"/>
      <c r="Q86" s="11">
        <f t="shared" si="40"/>
        <v>133710678.01758848</v>
      </c>
      <c r="R86" s="11"/>
      <c r="S86" s="11"/>
      <c r="T86" s="9"/>
      <c r="U86" s="9"/>
      <c r="V86" s="11">
        <f t="shared" si="45"/>
        <v>21944467.443334553</v>
      </c>
      <c r="W86" s="11">
        <f t="shared" si="41"/>
        <v>678694.86938149191</v>
      </c>
      <c r="X86" s="11">
        <f t="shared" si="42"/>
        <v>19645921.138841469</v>
      </c>
      <c r="Y86" s="11">
        <f t="shared" si="43"/>
        <v>13239500.475310734</v>
      </c>
      <c r="Z86" s="11">
        <f t="shared" si="44"/>
        <v>6406420.6635307362</v>
      </c>
    </row>
    <row r="87" spans="2:26" s="12" customFormat="1">
      <c r="C87" s="12">
        <f t="shared" si="46"/>
        <v>2033</v>
      </c>
      <c r="D87" s="12">
        <f t="shared" si="47"/>
        <v>2</v>
      </c>
      <c r="E87" s="12">
        <v>234</v>
      </c>
      <c r="F87" s="14">
        <v>29722385.673051801</v>
      </c>
      <c r="G87" s="14">
        <v>28426387.577986099</v>
      </c>
      <c r="H87" s="14">
        <f t="shared" si="36"/>
        <v>25585402.516511463</v>
      </c>
      <c r="I87" s="14">
        <f t="shared" si="37"/>
        <v>24413513.916141979</v>
      </c>
      <c r="J87" s="13">
        <v>4136983.1565403398</v>
      </c>
      <c r="K87" s="13">
        <v>4012873.6618441199</v>
      </c>
      <c r="L87" s="14">
        <f t="shared" si="38"/>
        <v>1171888.6003694832</v>
      </c>
      <c r="M87" s="14">
        <f t="shared" si="39"/>
        <v>124109.49469621992</v>
      </c>
      <c r="N87" s="14">
        <v>2021508.89338022</v>
      </c>
      <c r="Q87" s="14">
        <f t="shared" si="40"/>
        <v>134315950.4154833</v>
      </c>
      <c r="R87" s="14"/>
      <c r="S87" s="14"/>
      <c r="V87" s="14">
        <f t="shared" si="45"/>
        <v>22077646.898322031</v>
      </c>
      <c r="W87" s="14">
        <f t="shared" si="41"/>
        <v>682813.82159764366</v>
      </c>
      <c r="X87" s="14">
        <f t="shared" si="42"/>
        <v>16937004.573795639</v>
      </c>
      <c r="Y87" s="14">
        <f t="shared" si="43"/>
        <v>10489619.257598938</v>
      </c>
      <c r="Z87" s="14">
        <f t="shared" si="44"/>
        <v>6447385.3161967015</v>
      </c>
    </row>
    <row r="88" spans="2:26" s="12" customFormat="1">
      <c r="C88" s="12">
        <f t="shared" si="46"/>
        <v>2033</v>
      </c>
      <c r="D88" s="12">
        <f t="shared" si="47"/>
        <v>3</v>
      </c>
      <c r="E88" s="12">
        <v>235</v>
      </c>
      <c r="F88" s="14">
        <v>29825721.404604599</v>
      </c>
      <c r="G88" s="14">
        <v>28525207.9946821</v>
      </c>
      <c r="H88" s="14">
        <f t="shared" si="36"/>
        <v>25583834.18498845</v>
      </c>
      <c r="I88" s="14">
        <f t="shared" si="37"/>
        <v>24410577.391654428</v>
      </c>
      <c r="J88" s="13">
        <v>4241887.2196161496</v>
      </c>
      <c r="K88" s="13">
        <v>4114630.6030276702</v>
      </c>
      <c r="L88" s="14">
        <f t="shared" si="38"/>
        <v>1173256.7933340222</v>
      </c>
      <c r="M88" s="14">
        <f t="shared" si="39"/>
        <v>127256.61658847937</v>
      </c>
      <c r="N88" s="14">
        <v>2007439.9947697499</v>
      </c>
      <c r="Q88" s="14">
        <f t="shared" si="40"/>
        <v>134299794.52416757</v>
      </c>
      <c r="R88" s="14"/>
      <c r="S88" s="14"/>
      <c r="V88" s="14">
        <f t="shared" si="45"/>
        <v>22637483.565562468</v>
      </c>
      <c r="W88" s="14">
        <f t="shared" si="41"/>
        <v>700128.35769777931</v>
      </c>
      <c r="X88" s="14">
        <f t="shared" si="42"/>
        <v>16871528.386033885</v>
      </c>
      <c r="Y88" s="14">
        <f t="shared" si="43"/>
        <v>10416615.675828479</v>
      </c>
      <c r="Z88" s="14">
        <f t="shared" si="44"/>
        <v>6454912.7102054069</v>
      </c>
    </row>
    <row r="89" spans="2:26" s="12" customFormat="1">
      <c r="C89" s="12">
        <f t="shared" si="46"/>
        <v>2033</v>
      </c>
      <c r="D89" s="12">
        <f t="shared" si="47"/>
        <v>4</v>
      </c>
      <c r="E89" s="12">
        <v>236</v>
      </c>
      <c r="F89" s="14">
        <v>30020900.197990801</v>
      </c>
      <c r="G89" s="14">
        <v>28711773.238447599</v>
      </c>
      <c r="H89" s="14">
        <f t="shared" si="36"/>
        <v>25677560.159779981</v>
      </c>
      <c r="I89" s="14">
        <f t="shared" si="37"/>
        <v>24498733.401383109</v>
      </c>
      <c r="J89" s="13">
        <v>4343340.0382108204</v>
      </c>
      <c r="K89" s="13">
        <v>4213039.8370644897</v>
      </c>
      <c r="L89" s="14">
        <f t="shared" si="38"/>
        <v>1178826.7583968714</v>
      </c>
      <c r="M89" s="14">
        <f t="shared" si="39"/>
        <v>130300.20114633068</v>
      </c>
      <c r="N89" s="14">
        <v>1939892.2750092</v>
      </c>
      <c r="Q89" s="14">
        <f t="shared" si="40"/>
        <v>134784802.87946686</v>
      </c>
      <c r="R89" s="14"/>
      <c r="S89" s="14"/>
      <c r="V89" s="14">
        <f t="shared" si="45"/>
        <v>23178902.135814887</v>
      </c>
      <c r="W89" s="14">
        <f t="shared" si="41"/>
        <v>716873.26193245361</v>
      </c>
      <c r="X89" s="14">
        <f t="shared" si="42"/>
        <v>16551667.251458459</v>
      </c>
      <c r="Y89" s="14">
        <f t="shared" si="43"/>
        <v>10066110.236882636</v>
      </c>
      <c r="Z89" s="14">
        <f t="shared" si="44"/>
        <v>6485557.0145758232</v>
      </c>
    </row>
    <row r="90" spans="2:26" s="8" customFormat="1">
      <c r="B90" s="9"/>
      <c r="C90" s="8">
        <f t="shared" si="46"/>
        <v>2034</v>
      </c>
      <c r="D90" s="8">
        <f t="shared" si="47"/>
        <v>1</v>
      </c>
      <c r="E90" s="8">
        <v>237</v>
      </c>
      <c r="F90" s="11">
        <v>30253669.170924399</v>
      </c>
      <c r="G90" s="11">
        <v>28933607.271908499</v>
      </c>
      <c r="H90" s="11">
        <f t="shared" si="36"/>
        <v>25806140.15710029</v>
      </c>
      <c r="I90" s="11">
        <f t="shared" si="37"/>
        <v>24619504.128499109</v>
      </c>
      <c r="J90" s="10">
        <v>4447529.0138241099</v>
      </c>
      <c r="K90" s="10">
        <v>4314103.14340939</v>
      </c>
      <c r="L90" s="11">
        <f t="shared" si="38"/>
        <v>1186636.0286011808</v>
      </c>
      <c r="M90" s="11">
        <f t="shared" si="39"/>
        <v>133425.87041471992</v>
      </c>
      <c r="N90" s="11">
        <v>2405065.8325820402</v>
      </c>
      <c r="O90" s="9"/>
      <c r="P90" s="9"/>
      <c r="Q90" s="11">
        <f t="shared" si="40"/>
        <v>135449247.78693384</v>
      </c>
      <c r="R90" s="11"/>
      <c r="S90" s="11"/>
      <c r="T90" s="9"/>
      <c r="U90" s="9"/>
      <c r="V90" s="11">
        <f t="shared" si="45"/>
        <v>23734922.628828436</v>
      </c>
      <c r="W90" s="11">
        <f t="shared" si="41"/>
        <v>734069.77202560264</v>
      </c>
      <c r="X90" s="11">
        <f t="shared" si="42"/>
        <v>19008419.353602882</v>
      </c>
      <c r="Y90" s="11">
        <f t="shared" si="43"/>
        <v>12479898.038470162</v>
      </c>
      <c r="Z90" s="11">
        <f t="shared" si="44"/>
        <v>6528521.3151327204</v>
      </c>
    </row>
    <row r="91" spans="2:26" s="12" customFormat="1">
      <c r="C91" s="12">
        <f t="shared" si="46"/>
        <v>2034</v>
      </c>
      <c r="D91" s="12">
        <f t="shared" si="47"/>
        <v>2</v>
      </c>
      <c r="E91" s="12">
        <v>238</v>
      </c>
      <c r="F91" s="14">
        <v>30480694.0845448</v>
      </c>
      <c r="G91" s="14">
        <v>29148813.041449599</v>
      </c>
      <c r="H91" s="14">
        <f t="shared" si="36"/>
        <v>25968803.487482499</v>
      </c>
      <c r="I91" s="14">
        <f t="shared" si="37"/>
        <v>24772279.162299171</v>
      </c>
      <c r="J91" s="13">
        <v>4511890.5970623</v>
      </c>
      <c r="K91" s="13">
        <v>4376533.8791504297</v>
      </c>
      <c r="L91" s="14">
        <f t="shared" si="38"/>
        <v>1196524.3251833282</v>
      </c>
      <c r="M91" s="14">
        <f t="shared" si="39"/>
        <v>135356.71791187022</v>
      </c>
      <c r="N91" s="14">
        <v>1916815.38330907</v>
      </c>
      <c r="Q91" s="14">
        <f t="shared" si="40"/>
        <v>136289770.94697943</v>
      </c>
      <c r="R91" s="14"/>
      <c r="S91" s="14"/>
      <c r="V91" s="14">
        <f t="shared" si="45"/>
        <v>24078398.116830647</v>
      </c>
      <c r="W91" s="14">
        <f t="shared" si="41"/>
        <v>744692.72526281048</v>
      </c>
      <c r="X91" s="14">
        <f t="shared" si="42"/>
        <v>16529287.941556267</v>
      </c>
      <c r="Y91" s="14">
        <f t="shared" si="43"/>
        <v>9946364.1361477338</v>
      </c>
      <c r="Z91" s="14">
        <f t="shared" si="44"/>
        <v>6582923.8054085327</v>
      </c>
    </row>
    <row r="92" spans="2:26" s="12" customFormat="1">
      <c r="C92" s="12">
        <f t="shared" si="46"/>
        <v>2034</v>
      </c>
      <c r="D92" s="12">
        <f t="shared" si="47"/>
        <v>3</v>
      </c>
      <c r="E92" s="12">
        <v>239</v>
      </c>
      <c r="F92" s="14">
        <v>30622007.554710198</v>
      </c>
      <c r="G92" s="14">
        <v>29283023.9605739</v>
      </c>
      <c r="H92" s="14">
        <f t="shared" si="36"/>
        <v>26012036.192463517</v>
      </c>
      <c r="I92" s="14">
        <f t="shared" si="37"/>
        <v>24811351.73919462</v>
      </c>
      <c r="J92" s="13">
        <v>4609971.3622466801</v>
      </c>
      <c r="K92" s="13">
        <v>4471672.2213792801</v>
      </c>
      <c r="L92" s="14">
        <f t="shared" si="38"/>
        <v>1200684.4532688968</v>
      </c>
      <c r="M92" s="14">
        <f t="shared" si="39"/>
        <v>138299.14086739998</v>
      </c>
      <c r="N92" s="14">
        <v>1885510.31442678</v>
      </c>
      <c r="Q92" s="14">
        <f t="shared" si="40"/>
        <v>136504736.73678425</v>
      </c>
      <c r="R92" s="14"/>
      <c r="S92" s="14"/>
      <c r="V92" s="14">
        <f t="shared" si="45"/>
        <v>24601821.205424726</v>
      </c>
      <c r="W92" s="14">
        <f t="shared" si="41"/>
        <v>760881.06820900983</v>
      </c>
      <c r="X92" s="14">
        <f t="shared" si="42"/>
        <v>16389733.587598603</v>
      </c>
      <c r="Y92" s="14">
        <f t="shared" si="43"/>
        <v>9783921.9848994948</v>
      </c>
      <c r="Z92" s="14">
        <f t="shared" si="44"/>
        <v>6605811.6026991075</v>
      </c>
    </row>
    <row r="93" spans="2:26" s="12" customFormat="1">
      <c r="C93" s="12">
        <f t="shared" si="46"/>
        <v>2034</v>
      </c>
      <c r="D93" s="12">
        <f t="shared" si="47"/>
        <v>4</v>
      </c>
      <c r="E93" s="12">
        <v>240</v>
      </c>
      <c r="F93" s="14">
        <v>30700183.6325274</v>
      </c>
      <c r="G93" s="14">
        <v>29356210.135944899</v>
      </c>
      <c r="H93" s="14">
        <f t="shared" si="36"/>
        <v>26025676.484993808</v>
      </c>
      <c r="I93" s="14">
        <f t="shared" si="37"/>
        <v>24821938.202837318</v>
      </c>
      <c r="J93" s="13">
        <v>4674507.14753359</v>
      </c>
      <c r="K93" s="13">
        <v>4534271.9331075801</v>
      </c>
      <c r="L93" s="14">
        <f t="shared" si="38"/>
        <v>1203738.2821564898</v>
      </c>
      <c r="M93" s="14">
        <f t="shared" si="39"/>
        <v>140235.21442600992</v>
      </c>
      <c r="N93" s="14">
        <v>1858221.9153880901</v>
      </c>
      <c r="Q93" s="14">
        <f t="shared" si="40"/>
        <v>136562980.33623463</v>
      </c>
      <c r="R93" s="14"/>
      <c r="S93" s="14"/>
      <c r="V93" s="14">
        <f t="shared" si="45"/>
        <v>24946226.349452868</v>
      </c>
      <c r="W93" s="14">
        <f t="shared" si="41"/>
        <v>771532.77369443118</v>
      </c>
      <c r="X93" s="14">
        <f t="shared" si="42"/>
        <v>16264935.220777595</v>
      </c>
      <c r="Y93" s="14">
        <f t="shared" si="43"/>
        <v>9642322.3525641412</v>
      </c>
      <c r="Z93" s="14">
        <f t="shared" si="44"/>
        <v>6622612.8682134543</v>
      </c>
    </row>
    <row r="94" spans="2:26" s="8" customFormat="1">
      <c r="B94" s="9"/>
      <c r="C94" s="8">
        <f t="shared" si="46"/>
        <v>2035</v>
      </c>
      <c r="D94" s="8">
        <f t="shared" si="47"/>
        <v>1</v>
      </c>
      <c r="E94" s="8">
        <v>241</v>
      </c>
      <c r="F94" s="11">
        <v>30967633.665226001</v>
      </c>
      <c r="G94" s="11">
        <v>29610588.9029935</v>
      </c>
      <c r="H94" s="11">
        <f t="shared" si="36"/>
        <v>26195727.16684822</v>
      </c>
      <c r="I94" s="11">
        <f t="shared" si="37"/>
        <v>24981839.599567048</v>
      </c>
      <c r="J94" s="10">
        <v>4771906.4983777804</v>
      </c>
      <c r="K94" s="10">
        <v>4628749.3034264501</v>
      </c>
      <c r="L94" s="11">
        <f t="shared" si="38"/>
        <v>1213887.5672811717</v>
      </c>
      <c r="M94" s="11">
        <f t="shared" si="39"/>
        <v>143157.19495133031</v>
      </c>
      <c r="N94" s="11">
        <v>2388615.3417423698</v>
      </c>
      <c r="O94" s="9"/>
      <c r="P94" s="9"/>
      <c r="Q94" s="11">
        <f t="shared" si="40"/>
        <v>137442710.64250228</v>
      </c>
      <c r="R94" s="11"/>
      <c r="S94" s="11"/>
      <c r="T94" s="9"/>
      <c r="U94" s="9"/>
      <c r="V94" s="11">
        <f t="shared" si="45"/>
        <v>25466012.965616476</v>
      </c>
      <c r="W94" s="11">
        <f t="shared" si="41"/>
        <v>787608.64842111047</v>
      </c>
      <c r="X94" s="11">
        <f t="shared" si="42"/>
        <v>19072987.603746988</v>
      </c>
      <c r="Y94" s="11">
        <f t="shared" si="43"/>
        <v>12394536.363300769</v>
      </c>
      <c r="Z94" s="11">
        <f t="shared" si="44"/>
        <v>6678451.2404462211</v>
      </c>
    </row>
    <row r="95" spans="2:26" s="12" customFormat="1">
      <c r="C95" s="12">
        <f t="shared" si="46"/>
        <v>2035</v>
      </c>
      <c r="D95" s="12">
        <f t="shared" si="47"/>
        <v>2</v>
      </c>
      <c r="E95" s="12">
        <v>242</v>
      </c>
      <c r="F95" s="14">
        <v>31161786.8702517</v>
      </c>
      <c r="G95" s="14">
        <v>29795252.847420301</v>
      </c>
      <c r="H95" s="14">
        <f t="shared" si="36"/>
        <v>26270412.894352932</v>
      </c>
      <c r="I95" s="14">
        <f t="shared" si="37"/>
        <v>25050620.09079849</v>
      </c>
      <c r="J95" s="13">
        <v>4891373.9758987697</v>
      </c>
      <c r="K95" s="13">
        <v>4744632.7566218097</v>
      </c>
      <c r="L95" s="14">
        <f t="shared" si="38"/>
        <v>1219792.8035544418</v>
      </c>
      <c r="M95" s="14">
        <f t="shared" si="39"/>
        <v>146741.21927696001</v>
      </c>
      <c r="N95" s="14">
        <v>1918972.03602401</v>
      </c>
      <c r="Q95" s="14">
        <f t="shared" si="40"/>
        <v>137821120.61173192</v>
      </c>
      <c r="R95" s="14"/>
      <c r="S95" s="14"/>
      <c r="V95" s="14">
        <f t="shared" si="45"/>
        <v>26103569.533951011</v>
      </c>
      <c r="W95" s="14">
        <f t="shared" si="41"/>
        <v>807326.89280259109</v>
      </c>
      <c r="X95" s="14">
        <f t="shared" si="42"/>
        <v>16668495.125433225</v>
      </c>
      <c r="Y95" s="14">
        <f t="shared" si="43"/>
        <v>9957555.0173378531</v>
      </c>
      <c r="Z95" s="14">
        <f t="shared" si="44"/>
        <v>6710940.108095373</v>
      </c>
    </row>
    <row r="96" spans="2:26" s="12" customFormat="1">
      <c r="C96" s="12">
        <f t="shared" si="46"/>
        <v>2035</v>
      </c>
      <c r="D96" s="12">
        <f t="shared" si="47"/>
        <v>3</v>
      </c>
      <c r="E96" s="12">
        <v>243</v>
      </c>
      <c r="F96" s="14">
        <v>31274509.606569</v>
      </c>
      <c r="G96" s="14">
        <v>29902294.2465984</v>
      </c>
      <c r="H96" s="14">
        <f t="shared" si="36"/>
        <v>26307444.08022815</v>
      </c>
      <c r="I96" s="14">
        <f t="shared" si="37"/>
        <v>25084240.68604777</v>
      </c>
      <c r="J96" s="13">
        <v>4967065.5263408497</v>
      </c>
      <c r="K96" s="13">
        <v>4818053.5605506301</v>
      </c>
      <c r="L96" s="14">
        <f t="shared" si="38"/>
        <v>1223203.3941803798</v>
      </c>
      <c r="M96" s="14">
        <f t="shared" si="39"/>
        <v>149011.9657902196</v>
      </c>
      <c r="N96" s="14">
        <v>1849677.6706326299</v>
      </c>
      <c r="Q96" s="14">
        <f t="shared" si="40"/>
        <v>138006091.20711416</v>
      </c>
      <c r="R96" s="14"/>
      <c r="S96" s="14"/>
      <c r="V96" s="14">
        <f t="shared" si="45"/>
        <v>26507509.134528048</v>
      </c>
      <c r="W96" s="14">
        <f t="shared" si="41"/>
        <v>819819.87014000933</v>
      </c>
      <c r="X96" s="14">
        <f t="shared" si="42"/>
        <v>16327690.397342792</v>
      </c>
      <c r="Y96" s="14">
        <f t="shared" si="43"/>
        <v>9597986.225910427</v>
      </c>
      <c r="Z96" s="14">
        <f t="shared" si="44"/>
        <v>6729704.1714323647</v>
      </c>
    </row>
    <row r="97" spans="2:26" s="12" customFormat="1">
      <c r="C97" s="12">
        <f t="shared" si="46"/>
        <v>2035</v>
      </c>
      <c r="D97" s="12">
        <f t="shared" si="47"/>
        <v>4</v>
      </c>
      <c r="E97" s="12">
        <v>244</v>
      </c>
      <c r="F97" s="14">
        <v>31479795.3000049</v>
      </c>
      <c r="G97" s="14">
        <v>30097525.254891802</v>
      </c>
      <c r="H97" s="14">
        <f t="shared" si="36"/>
        <v>26410626.82881188</v>
      </c>
      <c r="I97" s="14">
        <f t="shared" si="37"/>
        <v>25180431.837834571</v>
      </c>
      <c r="J97" s="13">
        <v>5069168.4711930202</v>
      </c>
      <c r="K97" s="13">
        <v>4917093.4170572301</v>
      </c>
      <c r="L97" s="14">
        <f t="shared" si="38"/>
        <v>1230194.9909773096</v>
      </c>
      <c r="M97" s="14">
        <f t="shared" si="39"/>
        <v>152075.05413579009</v>
      </c>
      <c r="N97" s="14">
        <v>1873664.8371021601</v>
      </c>
      <c r="Q97" s="14">
        <f t="shared" si="40"/>
        <v>138535306.54326704</v>
      </c>
      <c r="R97" s="14"/>
      <c r="S97" s="14"/>
      <c r="V97" s="14">
        <f t="shared" si="45"/>
        <v>27052397.203545492</v>
      </c>
      <c r="W97" s="14">
        <f t="shared" si="41"/>
        <v>836672.07846016693</v>
      </c>
      <c r="X97" s="14">
        <f t="shared" si="42"/>
        <v>16490625.62090553</v>
      </c>
      <c r="Y97" s="14">
        <f t="shared" si="43"/>
        <v>9722455.7467510104</v>
      </c>
      <c r="Z97" s="14">
        <f t="shared" si="44"/>
        <v>6768169.8741545184</v>
      </c>
    </row>
    <row r="98" spans="2:26" s="8" customFormat="1">
      <c r="B98" s="9"/>
      <c r="C98" s="8">
        <f t="shared" si="46"/>
        <v>2036</v>
      </c>
      <c r="D98" s="8">
        <f t="shared" si="47"/>
        <v>1</v>
      </c>
      <c r="E98" s="8">
        <v>245</v>
      </c>
      <c r="F98" s="11">
        <v>31665729.255008701</v>
      </c>
      <c r="G98" s="11">
        <v>30275137.778650202</v>
      </c>
      <c r="H98" s="11">
        <f t="shared" si="36"/>
        <v>26491348.213241611</v>
      </c>
      <c r="I98" s="11">
        <f t="shared" si="37"/>
        <v>25255988.16813612</v>
      </c>
      <c r="J98" s="10">
        <v>5174381.0417670896</v>
      </c>
      <c r="K98" s="10">
        <v>5019149.6105140802</v>
      </c>
      <c r="L98" s="11">
        <f t="shared" si="38"/>
        <v>1235360.0451054908</v>
      </c>
      <c r="M98" s="11">
        <f t="shared" si="39"/>
        <v>155231.43125300948</v>
      </c>
      <c r="N98" s="11">
        <v>2295051.9327009898</v>
      </c>
      <c r="O98" s="9"/>
      <c r="P98" s="9"/>
      <c r="Q98" s="11">
        <f t="shared" si="40"/>
        <v>138950995.1798647</v>
      </c>
      <c r="R98" s="11"/>
      <c r="S98" s="11"/>
      <c r="T98" s="9"/>
      <c r="U98" s="9"/>
      <c r="V98" s="11">
        <f t="shared" si="45"/>
        <v>27613880.268499929</v>
      </c>
      <c r="W98" s="11">
        <f t="shared" si="41"/>
        <v>854037.53407729918</v>
      </c>
      <c r="X98" s="11">
        <f t="shared" si="42"/>
        <v>18705621.867033742</v>
      </c>
      <c r="Y98" s="11">
        <f t="shared" si="43"/>
        <v>11909035.389003314</v>
      </c>
      <c r="Z98" s="11">
        <f t="shared" si="44"/>
        <v>6796586.4780304302</v>
      </c>
    </row>
    <row r="99" spans="2:26" s="12" customFormat="1">
      <c r="C99" s="12">
        <f t="shared" si="46"/>
        <v>2036</v>
      </c>
      <c r="D99" s="12">
        <f t="shared" si="47"/>
        <v>2</v>
      </c>
      <c r="E99" s="12">
        <v>246</v>
      </c>
      <c r="F99" s="14">
        <v>31800253.5316322</v>
      </c>
      <c r="G99" s="14">
        <v>30403881.7459061</v>
      </c>
      <c r="H99" s="14">
        <f t="shared" si="36"/>
        <v>26526164.016383719</v>
      </c>
      <c r="I99" s="14">
        <f t="shared" si="37"/>
        <v>25288014.916115068</v>
      </c>
      <c r="J99" s="13">
        <v>5274089.5152484803</v>
      </c>
      <c r="K99" s="13">
        <v>5115866.8297910299</v>
      </c>
      <c r="L99" s="14">
        <f t="shared" si="38"/>
        <v>1238149.1002686508</v>
      </c>
      <c r="M99" s="14">
        <f t="shared" si="39"/>
        <v>158222.68545745034</v>
      </c>
      <c r="N99" s="14">
        <v>1854023.4671581299</v>
      </c>
      <c r="Q99" s="14">
        <f t="shared" si="40"/>
        <v>139127196.89782652</v>
      </c>
      <c r="R99" s="14"/>
      <c r="S99" s="14"/>
      <c r="V99" s="14">
        <f t="shared" si="45"/>
        <v>28145989.872768611</v>
      </c>
      <c r="W99" s="14">
        <f t="shared" si="41"/>
        <v>870494.53214745969</v>
      </c>
      <c r="X99" s="14">
        <f t="shared" si="42"/>
        <v>16432467.621374119</v>
      </c>
      <c r="Y99" s="14">
        <f t="shared" si="43"/>
        <v>9620536.5847402941</v>
      </c>
      <c r="Z99" s="14">
        <f t="shared" si="44"/>
        <v>6811931.0366338249</v>
      </c>
    </row>
    <row r="100" spans="2:26" s="12" customFormat="1">
      <c r="C100" s="12">
        <f t="shared" si="46"/>
        <v>2036</v>
      </c>
      <c r="D100" s="12">
        <f t="shared" si="47"/>
        <v>3</v>
      </c>
      <c r="E100" s="12">
        <v>247</v>
      </c>
      <c r="F100" s="14">
        <v>32130916.682759501</v>
      </c>
      <c r="G100" s="14">
        <v>30718274.586240102</v>
      </c>
      <c r="H100" s="14">
        <f t="shared" ref="H100:H117" si="48">F100-J100</f>
        <v>26729175.428313412</v>
      </c>
      <c r="I100" s="14">
        <f t="shared" ref="I100:I117" si="49">G100-K100</f>
        <v>25478585.569427401</v>
      </c>
      <c r="J100" s="13">
        <v>5401741.2544460902</v>
      </c>
      <c r="K100" s="13">
        <v>5239689.0168126998</v>
      </c>
      <c r="L100" s="14">
        <f t="shared" ref="L100:L117" si="50">H100-I100</f>
        <v>1250589.8588860109</v>
      </c>
      <c r="M100" s="14">
        <f t="shared" ref="M100:M117" si="51">J100-K100</f>
        <v>162052.23763339035</v>
      </c>
      <c r="N100" s="14">
        <v>1853075.2203991299</v>
      </c>
      <c r="Q100" s="14">
        <f t="shared" ref="Q100:Q117" si="52">I100*5.5017049523</f>
        <v>140175660.40491804</v>
      </c>
      <c r="R100" s="14"/>
      <c r="S100" s="14"/>
      <c r="V100" s="14">
        <f t="shared" si="45"/>
        <v>28827223.012310348</v>
      </c>
      <c r="W100" s="14">
        <f t="shared" si="41"/>
        <v>891563.59831892012</v>
      </c>
      <c r="X100" s="14">
        <f t="shared" si="42"/>
        <v>16495992.547729392</v>
      </c>
      <c r="Y100" s="14">
        <f t="shared" si="43"/>
        <v>9615616.1278000679</v>
      </c>
      <c r="Z100" s="14">
        <f t="shared" si="44"/>
        <v>6880376.4199293246</v>
      </c>
    </row>
    <row r="101" spans="2:26" s="12" customFormat="1">
      <c r="C101" s="12">
        <f t="shared" si="46"/>
        <v>2036</v>
      </c>
      <c r="D101" s="12">
        <f t="shared" si="47"/>
        <v>4</v>
      </c>
      <c r="E101" s="12">
        <v>248</v>
      </c>
      <c r="F101" s="14">
        <v>32288061.141448501</v>
      </c>
      <c r="G101" s="14">
        <v>30869266.808323901</v>
      </c>
      <c r="H101" s="14">
        <f t="shared" si="48"/>
        <v>26752195.250726461</v>
      </c>
      <c r="I101" s="14">
        <f t="shared" si="49"/>
        <v>25499476.89432352</v>
      </c>
      <c r="J101" s="13">
        <v>5535865.8907220401</v>
      </c>
      <c r="K101" s="13">
        <v>5369789.9140003799</v>
      </c>
      <c r="L101" s="14">
        <f t="shared" si="50"/>
        <v>1252718.356402941</v>
      </c>
      <c r="M101" s="14">
        <f t="shared" si="51"/>
        <v>166075.97672166023</v>
      </c>
      <c r="N101" s="14">
        <v>1908578.4325548999</v>
      </c>
      <c r="Q101" s="14">
        <f t="shared" si="52"/>
        <v>140290598.31055912</v>
      </c>
      <c r="R101" s="14"/>
      <c r="S101" s="14"/>
      <c r="V101" s="14">
        <f t="shared" si="45"/>
        <v>29542999.762666479</v>
      </c>
      <c r="W101" s="14">
        <f t="shared" si="41"/>
        <v>913701.02358761756</v>
      </c>
      <c r="X101" s="14">
        <f t="shared" si="42"/>
        <v>16795709.344786704</v>
      </c>
      <c r="Y101" s="14">
        <f t="shared" si="43"/>
        <v>9903622.5595275275</v>
      </c>
      <c r="Z101" s="14">
        <f t="shared" si="44"/>
        <v>6892086.785259177</v>
      </c>
    </row>
    <row r="102" spans="2:26" s="8" customFormat="1">
      <c r="B102" s="9"/>
      <c r="C102" s="8">
        <f t="shared" si="46"/>
        <v>2037</v>
      </c>
      <c r="D102" s="8">
        <f t="shared" si="47"/>
        <v>1</v>
      </c>
      <c r="E102" s="8">
        <v>249</v>
      </c>
      <c r="F102" s="11">
        <v>32586470.705185398</v>
      </c>
      <c r="G102" s="11">
        <v>31154159.617511999</v>
      </c>
      <c r="H102" s="11">
        <f t="shared" si="48"/>
        <v>26927254.652562506</v>
      </c>
      <c r="I102" s="11">
        <f t="shared" si="49"/>
        <v>25664720.0464678</v>
      </c>
      <c r="J102" s="10">
        <v>5659216.0526228901</v>
      </c>
      <c r="K102" s="10">
        <v>5489439.5710442001</v>
      </c>
      <c r="L102" s="11">
        <f t="shared" si="50"/>
        <v>1262534.6060947068</v>
      </c>
      <c r="M102" s="11">
        <f t="shared" si="51"/>
        <v>169776.48157869</v>
      </c>
      <c r="N102" s="11">
        <v>2332822.5830037799</v>
      </c>
      <c r="O102" s="9"/>
      <c r="P102" s="9"/>
      <c r="Q102" s="11">
        <f t="shared" si="52"/>
        <v>141199717.37904498</v>
      </c>
      <c r="R102" s="11"/>
      <c r="S102" s="11"/>
      <c r="T102" s="9"/>
      <c r="U102" s="9"/>
      <c r="V102" s="11">
        <f t="shared" si="45"/>
        <v>30201276.873365462</v>
      </c>
      <c r="W102" s="11">
        <f t="shared" si="41"/>
        <v>934060.10948554846</v>
      </c>
      <c r="X102" s="11">
        <f t="shared" si="42"/>
        <v>19051120.367779985</v>
      </c>
      <c r="Y102" s="11">
        <f t="shared" si="43"/>
        <v>12105027.472978609</v>
      </c>
      <c r="Z102" s="11">
        <f t="shared" si="44"/>
        <v>6946092.8948013783</v>
      </c>
    </row>
    <row r="103" spans="2:26" s="12" customFormat="1">
      <c r="C103" s="12">
        <f t="shared" si="46"/>
        <v>2037</v>
      </c>
      <c r="D103" s="12">
        <f t="shared" si="47"/>
        <v>2</v>
      </c>
      <c r="E103" s="12">
        <v>250</v>
      </c>
      <c r="F103" s="14">
        <v>32711746.217680398</v>
      </c>
      <c r="G103" s="14">
        <v>31273061.668074999</v>
      </c>
      <c r="H103" s="14">
        <f t="shared" si="48"/>
        <v>26974680.662901338</v>
      </c>
      <c r="I103" s="14">
        <f t="shared" si="49"/>
        <v>25708108.07993931</v>
      </c>
      <c r="J103" s="13">
        <v>5737065.5547790602</v>
      </c>
      <c r="K103" s="13">
        <v>5564953.5881356904</v>
      </c>
      <c r="L103" s="14">
        <f t="shared" si="50"/>
        <v>1266572.5829620287</v>
      </c>
      <c r="M103" s="14">
        <f t="shared" si="51"/>
        <v>172111.96664336976</v>
      </c>
      <c r="N103" s="14">
        <v>1828204.7591624099</v>
      </c>
      <c r="Q103" s="14">
        <f t="shared" si="52"/>
        <v>141438425.53766575</v>
      </c>
      <c r="R103" s="14"/>
      <c r="S103" s="14"/>
      <c r="V103" s="14">
        <f t="shared" si="45"/>
        <v>30616732.715165783</v>
      </c>
      <c r="W103" s="14">
        <f t="shared" si="41"/>
        <v>946909.25923191977</v>
      </c>
      <c r="X103" s="14">
        <f t="shared" si="42"/>
        <v>16454871.838343125</v>
      </c>
      <c r="Y103" s="14">
        <f t="shared" si="43"/>
        <v>9486563.1862135287</v>
      </c>
      <c r="Z103" s="14">
        <f t="shared" si="44"/>
        <v>6968308.6521295961</v>
      </c>
    </row>
    <row r="104" spans="2:26" s="12" customFormat="1">
      <c r="C104" s="12">
        <f t="shared" si="46"/>
        <v>2037</v>
      </c>
      <c r="D104" s="12">
        <f t="shared" si="47"/>
        <v>3</v>
      </c>
      <c r="E104" s="12">
        <v>251</v>
      </c>
      <c r="F104" s="14">
        <v>32819600.1625112</v>
      </c>
      <c r="G104" s="14">
        <v>31376071.185324602</v>
      </c>
      <c r="H104" s="14">
        <f t="shared" si="48"/>
        <v>26987185.122340038</v>
      </c>
      <c r="I104" s="14">
        <f t="shared" si="49"/>
        <v>25718628.596358582</v>
      </c>
      <c r="J104" s="13">
        <v>5832415.0401711604</v>
      </c>
      <c r="K104" s="13">
        <v>5657442.5889660204</v>
      </c>
      <c r="L104" s="14">
        <f t="shared" si="50"/>
        <v>1268556.525981456</v>
      </c>
      <c r="M104" s="14">
        <f t="shared" si="51"/>
        <v>174972.45120513998</v>
      </c>
      <c r="N104" s="14">
        <v>1770944.6873673999</v>
      </c>
      <c r="Q104" s="14">
        <f t="shared" si="52"/>
        <v>141496306.31495041</v>
      </c>
      <c r="R104" s="14"/>
      <c r="S104" s="14"/>
      <c r="V104" s="14">
        <f t="shared" si="45"/>
        <v>31125579.909067288</v>
      </c>
      <c r="W104" s="14">
        <f t="shared" si="41"/>
        <v>962646.80131138873</v>
      </c>
      <c r="X104" s="14">
        <f t="shared" si="42"/>
        <v>16168664.122730954</v>
      </c>
      <c r="Y104" s="14">
        <f t="shared" si="43"/>
        <v>9189440.4014662933</v>
      </c>
      <c r="Z104" s="14">
        <f t="shared" si="44"/>
        <v>6979223.7212646604</v>
      </c>
    </row>
    <row r="105" spans="2:26" s="12" customFormat="1">
      <c r="C105" s="12">
        <f t="shared" si="46"/>
        <v>2037</v>
      </c>
      <c r="D105" s="12">
        <f t="shared" si="47"/>
        <v>4</v>
      </c>
      <c r="E105" s="12">
        <v>252</v>
      </c>
      <c r="F105" s="14">
        <v>32978018.667868301</v>
      </c>
      <c r="G105" s="14">
        <v>31526505.836555801</v>
      </c>
      <c r="H105" s="14">
        <f t="shared" si="48"/>
        <v>27058883.574964412</v>
      </c>
      <c r="I105" s="14">
        <f t="shared" si="49"/>
        <v>25784944.796439022</v>
      </c>
      <c r="J105" s="13">
        <v>5919135.0929038897</v>
      </c>
      <c r="K105" s="13">
        <v>5741561.0401167804</v>
      </c>
      <c r="L105" s="14">
        <f t="shared" si="50"/>
        <v>1273938.7785253897</v>
      </c>
      <c r="M105" s="14">
        <f t="shared" si="51"/>
        <v>177574.05278710928</v>
      </c>
      <c r="N105" s="14">
        <v>1776035.86842541</v>
      </c>
      <c r="Q105" s="14">
        <f t="shared" si="52"/>
        <v>141861158.48135069</v>
      </c>
      <c r="R105" s="14"/>
      <c r="S105" s="14"/>
      <c r="V105" s="14">
        <f t="shared" si="45"/>
        <v>31588374.808343228</v>
      </c>
      <c r="W105" s="14">
        <f t="shared" si="41"/>
        <v>976960.0456188207</v>
      </c>
      <c r="X105" s="14">
        <f t="shared" si="42"/>
        <v>16224693.850918911</v>
      </c>
      <c r="Y105" s="14">
        <f t="shared" si="43"/>
        <v>9215858.564178763</v>
      </c>
      <c r="Z105" s="14">
        <f t="shared" si="44"/>
        <v>7008835.2867401494</v>
      </c>
    </row>
    <row r="106" spans="2:26" s="8" customFormat="1">
      <c r="B106" s="9"/>
      <c r="C106" s="8">
        <f t="shared" si="46"/>
        <v>2038</v>
      </c>
      <c r="D106" s="8">
        <f t="shared" si="47"/>
        <v>1</v>
      </c>
      <c r="E106" s="8">
        <v>253</v>
      </c>
      <c r="F106" s="11">
        <v>33211039.338249002</v>
      </c>
      <c r="G106" s="11">
        <v>31748341.103422601</v>
      </c>
      <c r="H106" s="11">
        <f t="shared" si="48"/>
        <v>27209689.58232161</v>
      </c>
      <c r="I106" s="11">
        <f t="shared" si="49"/>
        <v>25927031.840173032</v>
      </c>
      <c r="J106" s="10">
        <v>6001349.7559273904</v>
      </c>
      <c r="K106" s="10">
        <v>5821309.2632495696</v>
      </c>
      <c r="L106" s="11">
        <f t="shared" si="50"/>
        <v>1282657.7421485782</v>
      </c>
      <c r="M106" s="11">
        <f t="shared" si="51"/>
        <v>180040.49267782085</v>
      </c>
      <c r="N106" s="11">
        <v>2167305.5200119</v>
      </c>
      <c r="O106" s="9"/>
      <c r="P106" s="9"/>
      <c r="Q106" s="11">
        <f t="shared" si="52"/>
        <v>142642879.47351974</v>
      </c>
      <c r="R106" s="11"/>
      <c r="S106" s="11"/>
      <c r="T106" s="9"/>
      <c r="U106" s="9"/>
      <c r="V106" s="11">
        <f t="shared" si="45"/>
        <v>32027126.002490021</v>
      </c>
      <c r="W106" s="11">
        <f t="shared" si="41"/>
        <v>990529.67018009885</v>
      </c>
      <c r="X106" s="11">
        <f t="shared" si="42"/>
        <v>18302963.098363496</v>
      </c>
      <c r="Y106" s="11">
        <f t="shared" si="43"/>
        <v>11246158.64627873</v>
      </c>
      <c r="Z106" s="11">
        <f t="shared" si="44"/>
        <v>7056804.4520847686</v>
      </c>
    </row>
    <row r="107" spans="2:26" s="12" customFormat="1">
      <c r="C107" s="12">
        <f t="shared" si="46"/>
        <v>2038</v>
      </c>
      <c r="D107" s="12">
        <f t="shared" si="47"/>
        <v>2</v>
      </c>
      <c r="E107" s="12">
        <v>254</v>
      </c>
      <c r="F107" s="14">
        <v>33282625.365935899</v>
      </c>
      <c r="G107" s="14">
        <v>31816224.678702299</v>
      </c>
      <c r="H107" s="14">
        <f t="shared" si="48"/>
        <v>27238871.99076381</v>
      </c>
      <c r="I107" s="14">
        <f t="shared" si="49"/>
        <v>25953783.90478538</v>
      </c>
      <c r="J107" s="13">
        <v>6043753.3751720898</v>
      </c>
      <c r="K107" s="13">
        <v>5862440.7739169197</v>
      </c>
      <c r="L107" s="14">
        <f t="shared" si="50"/>
        <v>1285088.0859784298</v>
      </c>
      <c r="M107" s="14">
        <f t="shared" si="51"/>
        <v>181312.60125517007</v>
      </c>
      <c r="N107" s="14">
        <v>1744214.2665293501</v>
      </c>
      <c r="Q107" s="14">
        <f t="shared" si="52"/>
        <v>142790061.43988174</v>
      </c>
      <c r="R107" s="14"/>
      <c r="S107" s="14"/>
      <c r="V107" s="14">
        <f t="shared" si="45"/>
        <v>32253419.438424163</v>
      </c>
      <c r="W107" s="14">
        <f t="shared" si="41"/>
        <v>997528.43623996433</v>
      </c>
      <c r="X107" s="14">
        <f t="shared" si="42"/>
        <v>16120911.607435834</v>
      </c>
      <c r="Y107" s="14">
        <f t="shared" si="43"/>
        <v>9050736.1206665784</v>
      </c>
      <c r="Z107" s="14">
        <f t="shared" si="44"/>
        <v>7070175.4867692553</v>
      </c>
    </row>
    <row r="108" spans="2:26" s="12" customFormat="1">
      <c r="C108" s="12">
        <f t="shared" si="46"/>
        <v>2038</v>
      </c>
      <c r="D108" s="12">
        <f t="shared" si="47"/>
        <v>3</v>
      </c>
      <c r="E108" s="12">
        <v>255</v>
      </c>
      <c r="F108" s="14">
        <v>33479421.897549398</v>
      </c>
      <c r="G108" s="14">
        <v>32002896.014785301</v>
      </c>
      <c r="H108" s="14">
        <f t="shared" si="48"/>
        <v>27360450.571651191</v>
      </c>
      <c r="I108" s="14">
        <f t="shared" si="49"/>
        <v>26067493.828664042</v>
      </c>
      <c r="J108" s="13">
        <v>6118971.3258982096</v>
      </c>
      <c r="K108" s="13">
        <v>5935402.1861212598</v>
      </c>
      <c r="L108" s="14">
        <f t="shared" si="50"/>
        <v>1292956.7429871485</v>
      </c>
      <c r="M108" s="14">
        <f t="shared" si="51"/>
        <v>183569.13977694977</v>
      </c>
      <c r="N108" s="14">
        <v>1724023.4148186799</v>
      </c>
      <c r="Q108" s="14">
        <f t="shared" si="52"/>
        <v>143415659.89121065</v>
      </c>
      <c r="R108" s="14"/>
      <c r="S108" s="14"/>
      <c r="V108" s="14">
        <f t="shared" si="45"/>
        <v>32654831.601275582</v>
      </c>
      <c r="W108" s="14">
        <f t="shared" si="41"/>
        <v>1009943.2454002955</v>
      </c>
      <c r="X108" s="14">
        <f t="shared" si="42"/>
        <v>16059432.211158711</v>
      </c>
      <c r="Y108" s="14">
        <f t="shared" si="43"/>
        <v>8945965.6951566394</v>
      </c>
      <c r="Z108" s="14">
        <f t="shared" si="44"/>
        <v>7113466.516002073</v>
      </c>
    </row>
    <row r="109" spans="2:26" s="12" customFormat="1">
      <c r="C109" s="12">
        <f t="shared" si="46"/>
        <v>2038</v>
      </c>
      <c r="D109" s="12">
        <f t="shared" si="47"/>
        <v>4</v>
      </c>
      <c r="E109" s="12">
        <v>256</v>
      </c>
      <c r="F109" s="14">
        <v>33581101.552434899</v>
      </c>
      <c r="G109" s="14">
        <v>32101022.020861901</v>
      </c>
      <c r="H109" s="14">
        <f t="shared" si="48"/>
        <v>27335714.1532939</v>
      </c>
      <c r="I109" s="14">
        <f t="shared" si="49"/>
        <v>26042996.24369514</v>
      </c>
      <c r="J109" s="13">
        <v>6245387.3991409997</v>
      </c>
      <c r="K109" s="13">
        <v>6058025.7771667596</v>
      </c>
      <c r="L109" s="14">
        <f t="shared" si="50"/>
        <v>1292717.9095987603</v>
      </c>
      <c r="M109" s="14">
        <f t="shared" si="51"/>
        <v>187361.62197424006</v>
      </c>
      <c r="N109" s="14">
        <v>1719051.6976871099</v>
      </c>
      <c r="Q109" s="14">
        <f t="shared" si="52"/>
        <v>143280881.40666786</v>
      </c>
      <c r="R109" s="14"/>
      <c r="S109" s="14"/>
      <c r="V109" s="14">
        <f t="shared" si="45"/>
        <v>33329470.419399418</v>
      </c>
      <c r="W109" s="14">
        <f t="shared" si="41"/>
        <v>1030808.363486637</v>
      </c>
      <c r="X109" s="14">
        <f t="shared" si="42"/>
        <v>16032319.956492778</v>
      </c>
      <c r="Y109" s="14">
        <f t="shared" si="43"/>
        <v>8920167.4313263744</v>
      </c>
      <c r="Z109" s="14">
        <f t="shared" si="44"/>
        <v>7112152.5251664035</v>
      </c>
    </row>
    <row r="110" spans="2:26" s="8" customFormat="1">
      <c r="B110" s="9"/>
      <c r="C110" s="8">
        <f t="shared" si="46"/>
        <v>2039</v>
      </c>
      <c r="D110" s="8">
        <f t="shared" si="47"/>
        <v>1</v>
      </c>
      <c r="E110" s="8">
        <v>257</v>
      </c>
      <c r="F110" s="11">
        <v>33700536.111616999</v>
      </c>
      <c r="G110" s="11">
        <v>32215069.341018301</v>
      </c>
      <c r="H110" s="11">
        <f t="shared" si="48"/>
        <v>27337992.565106038</v>
      </c>
      <c r="I110" s="11">
        <f t="shared" si="49"/>
        <v>26043402.100902669</v>
      </c>
      <c r="J110" s="10">
        <v>6362543.54651096</v>
      </c>
      <c r="K110" s="10">
        <v>6171667.2401156304</v>
      </c>
      <c r="L110" s="11">
        <f t="shared" si="50"/>
        <v>1294590.4642033689</v>
      </c>
      <c r="M110" s="11">
        <f t="shared" si="51"/>
        <v>190876.30639532954</v>
      </c>
      <c r="N110" s="11">
        <v>2131985.1633184999</v>
      </c>
      <c r="O110" s="9"/>
      <c r="P110" s="9"/>
      <c r="Q110" s="11">
        <f t="shared" si="52"/>
        <v>143283114.31327644</v>
      </c>
      <c r="R110" s="11"/>
      <c r="S110" s="11"/>
      <c r="T110" s="9"/>
      <c r="U110" s="9"/>
      <c r="V110" s="11">
        <f t="shared" si="45"/>
        <v>33954692.218891837</v>
      </c>
      <c r="W110" s="11">
        <f t="shared" ref="W110:W117" si="53">M110*5.5017049523</f>
        <v>1050145.1201719167</v>
      </c>
      <c r="X110" s="11">
        <f t="shared" ref="X110:X117" si="54">N110*5.1890047538+L110*5.5017049523</f>
        <v>18185335.915598795</v>
      </c>
      <c r="Y110" s="11">
        <f t="shared" ref="Y110:Y117" si="55">N110*5.1890047538</f>
        <v>11062881.147490766</v>
      </c>
      <c r="Z110" s="11">
        <f t="shared" ref="Z110:Z117" si="56">L110*5.5017049523</f>
        <v>7122454.7681080298</v>
      </c>
    </row>
    <row r="111" spans="2:26" s="12" customFormat="1">
      <c r="C111" s="12">
        <f t="shared" si="46"/>
        <v>2039</v>
      </c>
      <c r="D111" s="12">
        <f t="shared" si="47"/>
        <v>2</v>
      </c>
      <c r="E111" s="12">
        <v>258</v>
      </c>
      <c r="F111" s="14">
        <v>33932850.739139102</v>
      </c>
      <c r="G111" s="14">
        <v>32436559.698881701</v>
      </c>
      <c r="H111" s="14">
        <f t="shared" si="48"/>
        <v>27460132.033910643</v>
      </c>
      <c r="I111" s="14">
        <f t="shared" si="49"/>
        <v>26158022.554810099</v>
      </c>
      <c r="J111" s="13">
        <v>6472718.70522846</v>
      </c>
      <c r="K111" s="13">
        <v>6278537.1440716004</v>
      </c>
      <c r="L111" s="14">
        <f t="shared" si="50"/>
        <v>1302109.479100544</v>
      </c>
      <c r="M111" s="14">
        <f t="shared" si="51"/>
        <v>194181.56115685962</v>
      </c>
      <c r="N111" s="14">
        <v>1701501.3706859299</v>
      </c>
      <c r="Q111" s="14">
        <f t="shared" si="52"/>
        <v>143913722.23217383</v>
      </c>
      <c r="R111" s="14"/>
      <c r="S111" s="14"/>
      <c r="V111" s="14">
        <f t="shared" ref="V111:V117" si="57">K111*5.5017049523</f>
        <v>34542658.89873822</v>
      </c>
      <c r="W111" s="14">
        <f t="shared" si="53"/>
        <v>1068329.6566620399</v>
      </c>
      <c r="X111" s="14">
        <f t="shared" si="54"/>
        <v>15992920.870690743</v>
      </c>
      <c r="Y111" s="14">
        <f t="shared" si="55"/>
        <v>8829098.7010865062</v>
      </c>
      <c r="Z111" s="14">
        <f t="shared" si="56"/>
        <v>7163822.1696042363</v>
      </c>
    </row>
    <row r="112" spans="2:26" s="12" customFormat="1">
      <c r="C112" s="12">
        <f t="shared" si="46"/>
        <v>2039</v>
      </c>
      <c r="D112" s="12">
        <f t="shared" si="47"/>
        <v>3</v>
      </c>
      <c r="E112" s="12">
        <v>259</v>
      </c>
      <c r="F112" s="14">
        <v>34200734.343103603</v>
      </c>
      <c r="G112" s="14">
        <v>32691507.9018902</v>
      </c>
      <c r="H112" s="14">
        <f t="shared" si="48"/>
        <v>27628969.243973363</v>
      </c>
      <c r="I112" s="14">
        <f t="shared" si="49"/>
        <v>26316895.755733859</v>
      </c>
      <c r="J112" s="13">
        <v>6571765.0991302403</v>
      </c>
      <c r="K112" s="13">
        <v>6374612.1461563399</v>
      </c>
      <c r="L112" s="14">
        <f t="shared" si="50"/>
        <v>1312073.4882395044</v>
      </c>
      <c r="M112" s="14">
        <f t="shared" si="51"/>
        <v>197152.95297390036</v>
      </c>
      <c r="N112" s="14">
        <v>1669645.5303424499</v>
      </c>
      <c r="Q112" s="14">
        <f t="shared" si="52"/>
        <v>144787795.70848382</v>
      </c>
      <c r="R112" s="14"/>
      <c r="S112" s="14"/>
      <c r="V112" s="14">
        <f t="shared" si="57"/>
        <v>35071235.213500068</v>
      </c>
      <c r="W112" s="14">
        <f t="shared" si="53"/>
        <v>1084677.3777370767</v>
      </c>
      <c r="X112" s="14">
        <f t="shared" si="54"/>
        <v>15882439.802136712</v>
      </c>
      <c r="Y112" s="14">
        <f t="shared" si="55"/>
        <v>8663798.5941078942</v>
      </c>
      <c r="Z112" s="14">
        <f t="shared" si="56"/>
        <v>7218641.2080288166</v>
      </c>
    </row>
    <row r="113" spans="2:26" s="12" customFormat="1">
      <c r="C113" s="12">
        <f t="shared" si="46"/>
        <v>2039</v>
      </c>
      <c r="D113" s="12">
        <f t="shared" si="47"/>
        <v>4</v>
      </c>
      <c r="E113" s="12">
        <v>260</v>
      </c>
      <c r="F113" s="14">
        <v>34340967.736647502</v>
      </c>
      <c r="G113" s="14">
        <v>32825797.972913701</v>
      </c>
      <c r="H113" s="14">
        <f t="shared" si="48"/>
        <v>27658878.734532513</v>
      </c>
      <c r="I113" s="14">
        <f t="shared" si="49"/>
        <v>26344171.640862159</v>
      </c>
      <c r="J113" s="13">
        <v>6682089.0021149898</v>
      </c>
      <c r="K113" s="13">
        <v>6481626.3320515398</v>
      </c>
      <c r="L113" s="14">
        <f t="shared" si="50"/>
        <v>1314707.0936703533</v>
      </c>
      <c r="M113" s="14">
        <f t="shared" si="51"/>
        <v>200462.67006345</v>
      </c>
      <c r="N113" s="14">
        <v>1728404.0043532101</v>
      </c>
      <c r="Q113" s="14">
        <f t="shared" si="52"/>
        <v>144937859.58077255</v>
      </c>
      <c r="R113" s="14"/>
      <c r="S113" s="14"/>
      <c r="V113" s="14">
        <f t="shared" si="57"/>
        <v>35659995.69000604</v>
      </c>
      <c r="W113" s="14">
        <f t="shared" si="53"/>
        <v>1102886.4646393638</v>
      </c>
      <c r="X113" s="14">
        <f t="shared" si="54"/>
        <v>16201827.123145886</v>
      </c>
      <c r="Y113" s="14">
        <f t="shared" si="55"/>
        <v>8968696.5950757638</v>
      </c>
      <c r="Z113" s="14">
        <f t="shared" si="56"/>
        <v>7233130.5280701229</v>
      </c>
    </row>
    <row r="114" spans="2:26" s="8" customFormat="1">
      <c r="B114" s="9"/>
      <c r="C114" s="8">
        <f t="shared" ref="C114:C117" si="58">C110+1</f>
        <v>2040</v>
      </c>
      <c r="D114" s="8">
        <f t="shared" ref="D114:D117" si="59">D110</f>
        <v>1</v>
      </c>
      <c r="E114" s="8">
        <v>261</v>
      </c>
      <c r="F114" s="11">
        <v>34464243.446043201</v>
      </c>
      <c r="G114" s="11">
        <v>32942475.770028599</v>
      </c>
      <c r="H114" s="11">
        <f t="shared" si="48"/>
        <v>27705589.003376361</v>
      </c>
      <c r="I114" s="11">
        <f t="shared" si="49"/>
        <v>26386580.960641757</v>
      </c>
      <c r="J114" s="10">
        <v>6758654.4426668398</v>
      </c>
      <c r="K114" s="10">
        <v>6555894.8093868401</v>
      </c>
      <c r="L114" s="11">
        <f t="shared" si="50"/>
        <v>1319008.0427346043</v>
      </c>
      <c r="M114" s="11">
        <f t="shared" si="51"/>
        <v>202759.63327999972</v>
      </c>
      <c r="N114" s="11">
        <v>2139165.6141693899</v>
      </c>
      <c r="O114" s="9"/>
      <c r="P114" s="9"/>
      <c r="Q114" s="11">
        <f t="shared" si="52"/>
        <v>145171183.14542764</v>
      </c>
      <c r="R114" s="11"/>
      <c r="S114" s="11"/>
      <c r="T114" s="9"/>
      <c r="U114" s="9"/>
      <c r="V114" s="11">
        <f t="shared" si="57"/>
        <v>36068598.939561442</v>
      </c>
      <c r="W114" s="11">
        <f t="shared" si="53"/>
        <v>1115523.6785431064</v>
      </c>
      <c r="X114" s="11">
        <f t="shared" si="54"/>
        <v>18356933.621926963</v>
      </c>
      <c r="Y114" s="11">
        <f t="shared" si="55"/>
        <v>11100140.54109046</v>
      </c>
      <c r="Z114" s="11">
        <f t="shared" si="56"/>
        <v>7256793.0808365028</v>
      </c>
    </row>
    <row r="115" spans="2:26" s="12" customFormat="1">
      <c r="C115" s="12">
        <f t="shared" si="58"/>
        <v>2040</v>
      </c>
      <c r="D115" s="12">
        <f t="shared" si="59"/>
        <v>2</v>
      </c>
      <c r="E115" s="12">
        <v>262</v>
      </c>
      <c r="F115" s="14">
        <v>34702715.659852304</v>
      </c>
      <c r="G115" s="14">
        <v>33168839.968669899</v>
      </c>
      <c r="H115" s="14">
        <f t="shared" si="48"/>
        <v>27847271.690076124</v>
      </c>
      <c r="I115" s="14">
        <f t="shared" si="49"/>
        <v>26519059.31798701</v>
      </c>
      <c r="J115" s="13">
        <v>6855443.9697761796</v>
      </c>
      <c r="K115" s="13">
        <v>6649780.6506828899</v>
      </c>
      <c r="L115" s="14">
        <f t="shared" si="50"/>
        <v>1328212.372089114</v>
      </c>
      <c r="M115" s="14">
        <f t="shared" si="51"/>
        <v>205663.31909328979</v>
      </c>
      <c r="N115" s="14">
        <v>1716907.97706264</v>
      </c>
      <c r="Q115" s="14">
        <f t="shared" si="52"/>
        <v>145900039.98010659</v>
      </c>
      <c r="R115" s="14"/>
      <c r="S115" s="14"/>
      <c r="V115" s="14">
        <f t="shared" si="57"/>
        <v>36585131.137570769</v>
      </c>
      <c r="W115" s="14">
        <f t="shared" si="53"/>
        <v>1131498.9011620076</v>
      </c>
      <c r="X115" s="14">
        <f t="shared" si="54"/>
        <v>16216476.24004399</v>
      </c>
      <c r="Y115" s="14">
        <f t="shared" si="55"/>
        <v>8909043.6548151802</v>
      </c>
      <c r="Z115" s="14">
        <f t="shared" si="56"/>
        <v>7307432.5852288092</v>
      </c>
    </row>
    <row r="116" spans="2:26" s="12" customFormat="1">
      <c r="C116" s="12">
        <f t="shared" si="58"/>
        <v>2040</v>
      </c>
      <c r="D116" s="12">
        <f t="shared" si="59"/>
        <v>3</v>
      </c>
      <c r="E116" s="12">
        <v>263</v>
      </c>
      <c r="F116" s="14">
        <v>34898468.006811097</v>
      </c>
      <c r="G116" s="14">
        <v>33355562.1493439</v>
      </c>
      <c r="H116" s="14">
        <f t="shared" si="48"/>
        <v>27933426.244197145</v>
      </c>
      <c r="I116" s="14">
        <f t="shared" si="49"/>
        <v>26599471.639608368</v>
      </c>
      <c r="J116" s="13">
        <v>6965041.7626139503</v>
      </c>
      <c r="K116" s="13">
        <v>6756090.5097355302</v>
      </c>
      <c r="L116" s="14">
        <f t="shared" si="50"/>
        <v>1333954.6045887768</v>
      </c>
      <c r="M116" s="14">
        <f t="shared" si="51"/>
        <v>208951.25287842005</v>
      </c>
      <c r="N116" s="14">
        <v>1680954.9830247101</v>
      </c>
      <c r="Q116" s="14">
        <f t="shared" si="52"/>
        <v>146342444.84819674</v>
      </c>
      <c r="R116" s="14"/>
      <c r="S116" s="14"/>
      <c r="V116" s="14">
        <f t="shared" si="57"/>
        <v>37170016.615598999</v>
      </c>
      <c r="W116" s="14">
        <f t="shared" si="53"/>
        <v>1149588.1427504933</v>
      </c>
      <c r="X116" s="14">
        <f t="shared" si="54"/>
        <v>16061508.052048482</v>
      </c>
      <c r="Y116" s="14">
        <f t="shared" si="55"/>
        <v>8722483.3978390191</v>
      </c>
      <c r="Z116" s="14">
        <f t="shared" si="56"/>
        <v>7339024.654209462</v>
      </c>
    </row>
    <row r="117" spans="2:26" s="12" customFormat="1">
      <c r="C117" s="12">
        <f t="shared" si="58"/>
        <v>2040</v>
      </c>
      <c r="D117" s="12">
        <f t="shared" si="59"/>
        <v>4</v>
      </c>
      <c r="E117" s="12">
        <v>264</v>
      </c>
      <c r="F117" s="14">
        <v>35095288.684478097</v>
      </c>
      <c r="G117" s="14">
        <v>33542178.1375365</v>
      </c>
      <c r="H117" s="14">
        <f t="shared" si="48"/>
        <v>28073149.382554427</v>
      </c>
      <c r="I117" s="14">
        <f t="shared" si="49"/>
        <v>26730703.01467054</v>
      </c>
      <c r="J117" s="13">
        <v>7022139.3019236699</v>
      </c>
      <c r="K117" s="13">
        <v>6811475.12286596</v>
      </c>
      <c r="L117" s="14">
        <f t="shared" si="50"/>
        <v>1342446.3678838871</v>
      </c>
      <c r="M117" s="14">
        <f t="shared" si="51"/>
        <v>210664.17905770987</v>
      </c>
      <c r="N117" s="14">
        <v>1669038.51319136</v>
      </c>
      <c r="Q117" s="14">
        <f t="shared" si="52"/>
        <v>147064441.15427345</v>
      </c>
      <c r="R117" s="14"/>
      <c r="S117" s="14"/>
      <c r="V117" s="14">
        <f t="shared" si="57"/>
        <v>37474726.415939905</v>
      </c>
      <c r="W117" s="14">
        <f t="shared" si="53"/>
        <v>1159012.1571940163</v>
      </c>
      <c r="X117" s="14">
        <f t="shared" si="54"/>
        <v>16046392.609609179</v>
      </c>
      <c r="Y117" s="14">
        <f t="shared" si="55"/>
        <v>8660648.7792252507</v>
      </c>
      <c r="Z117" s="14">
        <f t="shared" si="56"/>
        <v>7385743.8303839294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106</cp:revision>
  <dcterms:modified xsi:type="dcterms:W3CDTF">2018-09-26T10:12:37Z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