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1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3.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2"/>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 name="globals_transposed_prosp" sheetId="11" state="visible" r:id="rId12"/>
  </sheets>
  <externalReferences>
    <externalReference r:id="rId13"/>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
  </authors>
  <commentList>
    <comment ref="BN15" authorId="0">
      <text>
        <r>
          <rPr>
            <sz val="11"/>
            <color rgb="FF000000"/>
            <rFont val="Calibri"/>
            <family val="2"/>
            <charset val="1"/>
          </rPr>
          <t>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
  </authors>
  <commentList>
    <comment ref="J925" authorId="0">
      <text>
        <r>
          <rPr>
            <sz val="11"/>
            <color rgb="FF000000"/>
            <rFont val="Calibri"/>
            <family val="2"/>
            <charset val="1"/>
          </rPr>
          <t>Suponemos inflación mensual del 2,5% para el resto del año</t>
        </r>
      </text>
    </commen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<sst xmlns="http://schemas.openxmlformats.org/spreadsheetml/2006/main" count="617" uniqueCount="358">
  <si>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</si>
  <si>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</si>
  <si>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</si>
  <si>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</si>
  <si>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</si>
  <si>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</si>
  <si>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</si>
  <si>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</si>
  <si>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</si>
  <si>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</si>
  <si>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</si>
  <si>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</si>
  <si>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</si>
  <si>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Movilidad jubilatoria en términos reales (IPC oficial del modelo)</t>
  </si>
  <si>
    <t>Componente inflacionario de la movilidad jubilatoria, proyectado</t>
  </si>
  <si>
    <t>Componente inflacionario real de la movilidad jubilatoria, proyectado</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</si>
  <si>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</si>
  <si>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</si>
  <si>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</si>
  <si>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</si>
  <si>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</si>
  <si>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</si>
  <si>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</si>
  <si>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</si>
  <si>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</si>
  <si>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</si>
  <si>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</si>
  <si>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</si>
  <si>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</si>
  <si>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</si>
  <si>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</si>
  <si>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</si>
  <si>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</si>
  <si>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</si>
  <si>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</si>
  <si>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</si>
  <si>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</si>
  <si>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</si>
  <si>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</si>
  <si>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</si>
  <si>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</si>
  <si>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</si>
  <si>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</si>
  <si>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</si>
  <si>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</si>
  <si>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</si>
  <si>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</si>
  <si>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</si>
  <si>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</si>
  <si>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</si>
  <si>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</si>
  <si>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</si>
  <si>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</si>
  <si>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</si>
  <si>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</si>
  <si>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</si>
  <si>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</si>
  <si>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vínculo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</si>
  <si>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</si>
  <si>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</si>
  <si>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</si>
  <si>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</si>
  <si>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</si>
  <si>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</si>
  <si>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</si>
  <si>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</si>
  <si>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</si>
  <si>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</si>
  <si>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</si>
  <si>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</si>
  <si>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</si>
  <si>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</si>
  <si>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</si>
  <si>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</si>
  <si>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</si>
  <si>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</si>
  <si>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</si>
  <si>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Cat I, actualización IPC</t>
  </si>
  <si>
    <t>Cat II, actualización IPC</t>
  </si>
  <si>
    <t>Cat III, actualización IPC</t>
  </si>
  <si>
    <t>Cat IV, actualización IPC</t>
  </si>
  <si>
    <t>Cat V, actualización IPC</t>
  </si>
  <si>
    <t>Seguir: rentas futuras</t>
  </si>
  <si>
    <t>SEGUIR: COTIZACIONES AUTÓNOMOS Y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</si>
  <si>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</si>
  <si>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</si>
  <si>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</si>
  <si>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</si>
  <si>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</si>
  <si>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</si>
  <si>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</si>
  <si>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</si>
  <si>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</si>
  <si>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</si>
  <si>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</si>
  <si>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</si>
  <si>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</si>
  <si>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</si>
  <si>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</si>
  <si>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</si>
  <si>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</si>
  <si>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</si>
  <si>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</si>
  <si>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</si>
  <si>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</si>
  <si>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</si>
  <si>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</si>
  <si>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</si>
  <si>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</si>
  <si>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</si>
  <si>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</si>
  <si>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</si>
  <si>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marzo</t>
  </si>
  <si>
    <t>Movilidad junio</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</si>
  <si>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</si>
  <si>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</si>
  <si>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</si>
  <si>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</si>
  <si>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</si>
  <si>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</si>
  <si>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</si>
  <si>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</si>
  <si>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</si>
  <si>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</si>
  <si>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</si>
  <si>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</si>
  <si>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</si>
  <si>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</si>
  <si>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</si>
  <si>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</si>
  <si>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</si>
  <si>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</si>
  <si>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</si>
  <si>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</si>
  <si>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</si>
  <si>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</si>
  <si>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</si>
  <si>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</si>
  <si>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</si>
  <si>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</si>
  <si>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</si>
  <si>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</si>
  <si>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</si>
  <si>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</si>
  <si>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</si>
  <si>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</si>
  <si>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CPI_ANSES_HIGH</t>
  </si>
  <si>
    <t>CPI_ANSES_CENTRAL</t>
  </si>
  <si>
    <t>CPI_ANSES_LOW</t>
  </si>
  <si>
    <t>Incremento del salario real desde el segundo trimestre de 2019</t>
  </si>
  <si>
    <t>MONTHLY_CPI_ANSES_HIGH</t>
  </si>
  <si>
    <t>MONTHLY_CPI_ANSES_CENTRAL</t>
  </si>
  <si>
    <t>MONTHLY_CPI_ANSES_LOW</t>
  </si>
  <si>
    <t>PROJECTED_CPI_MOBILITY_COMPONENT</t>
  </si>
  <si>
    <t>PERIOD</t>
  </si>
  <si>
    <t>REAL_WAGE_LOW</t>
  </si>
  <si>
    <t>GROSS_WAGE_LOW_2014_T4</t>
  </si>
  <si>
    <t>NET_WAGE_LOW_2014_T4</t>
  </si>
  <si>
    <t>COEFFICIENT_F</t>
  </si>
  <si>
    <t>COEFFICIENT_H</t>
  </si>
  <si>
    <t>ANIO</t>
  </si>
  <si>
    <t>ANSES_WAGE</t>
  </si>
  <si>
    <t>ANSES_GROSS_WAGE_2014_T4</t>
  </si>
  <si>
    <t>ANSES_NET_WAGE_2014_T4</t>
  </si>
  <si>
    <t>REAL_MOBILITY_LOW</t>
  </si>
  <si>
    <t>MINIMUM_WAGE_LOW_2014_T4</t>
  </si>
  <si>
    <t>REAL_WAGE_CENTRAL</t>
  </si>
  <si>
    <t>REAL_WAGE_HIGH</t>
  </si>
  <si>
    <t>GROSS_WAGE_CENTRAL_2014_T4</t>
  </si>
  <si>
    <t>NET_WAGE_CENTRAL_2014_T4</t>
  </si>
  <si>
    <t>REAL_MOBILITY_CENTRAL</t>
  </si>
  <si>
    <t>MINIMUM_WAGE_CENTRAL_2014_T4</t>
  </si>
  <si>
    <t>GROSS_WAGE_HIGH_2014_T4</t>
  </si>
  <si>
    <t>NET_WAGE_HIGH_2014_T4</t>
  </si>
  <si>
    <t>REAL_MOBILITY_HIGH</t>
  </si>
  <si>
    <t>MINIMUM_WAGE_HIGH_2014_T4</t>
  </si>
  <si>
    <t>MIN_PENSION_CENTRAL_2014_T4</t>
  </si>
  <si>
    <t>MAX_PENSION_CENTRAL_2014_T4</t>
  </si>
  <si>
    <t>PBU_CENTRAL_2014_T4</t>
  </si>
  <si>
    <t>MIN_PENSION_LOW_2014_T4</t>
  </si>
  <si>
    <t>MAX_PENSION_LOW_2014_T4</t>
  </si>
  <si>
    <t>PBU_LOW_2014_T4</t>
  </si>
  <si>
    <t>MIN_PENSION_HIGH_2014_T4</t>
  </si>
  <si>
    <t>MAX_PENSION_HIGH_2014_T4</t>
  </si>
  <si>
    <t>PBU_HIGH_2014_T4</t>
  </si>
  <si>
    <t>NON_TAXABLE_INCOME_2014_T4</t>
  </si>
  <si>
    <t>CONT_PAT_1</t>
  </si>
  <si>
    <t>CONT_PAT_2</t>
  </si>
  <si>
    <t>CONT_PAT_4</t>
  </si>
  <si>
    <t>LIM_AUT_ACTU_I</t>
  </si>
  <si>
    <t>RENT_AUT_ACTU_CENTRAL_I</t>
  </si>
  <si>
    <t>RENT_AUT_ACTU_CENTRAL_II</t>
  </si>
  <si>
    <t>LIM_AUT_ACTU_III</t>
  </si>
  <si>
    <t>RENT_AUT_ACTU_CENTRAL_III</t>
  </si>
  <si>
    <t>LIM_AUT_ACTU_IV</t>
  </si>
  <si>
    <t>RENT_AUT_ACTU_CENTRAL_IV</t>
  </si>
  <si>
    <t>RENT_AUT_ACTU_CENTRAL_V</t>
  </si>
  <si>
    <t>RENT_AUT_ACTU_LOW_I</t>
  </si>
  <si>
    <t>RENT_AUT_ACTU_LOW_II</t>
  </si>
  <si>
    <t>RENT_AUT_ACTU_LOW_III</t>
  </si>
  <si>
    <t>RENT_AUT_ACTU_LOW_IV</t>
  </si>
  <si>
    <t>RENT_AUT_ACTU_LOW_V</t>
  </si>
  <si>
    <t>RENT_AUT_ACTU_HIGH_I</t>
  </si>
  <si>
    <t>RENT_AUT_ACTU_HIGH_II</t>
  </si>
  <si>
    <t>RENT_AUT_ACTU_HIGH_III</t>
  </si>
  <si>
    <t>RENT_AUT_ACTU_HIGH_IV</t>
  </si>
  <si>
    <t>RENT_AUT_ACTU_HIGH_V</t>
  </si>
  <si>
    <t>COT_AUT_ACTU_CENTRAL_I</t>
  </si>
  <si>
    <t>COT_AUT_ACTU_CENTRAL_II</t>
  </si>
  <si>
    <t>COT_AUT_ACTU_CENTRAL_III</t>
  </si>
  <si>
    <t>COT_AUT_ACTU_CENTRAL_IV</t>
  </si>
  <si>
    <t>COT_AUT_ACTU_CENTRAL_V</t>
  </si>
  <si>
    <t>LIM_MON_ACTU_CENTRAL_CAT_A</t>
  </si>
  <si>
    <t>INT_TAX_MON_ACTU_CENTRAL_A</t>
  </si>
  <si>
    <t>SIPA_MON_ACTU_CENTRAL_A</t>
  </si>
  <si>
    <t>OBRA_MON_ACTU_CENTRAL_A</t>
  </si>
  <si>
    <t>LIM_MON_ACTU_CENTRAL_CAT_B</t>
  </si>
  <si>
    <t>INT_TAX_MON_ACTU_CENTRAL_B</t>
  </si>
  <si>
    <t>SIPA_MON_ACTU_CENTRAL_B</t>
  </si>
  <si>
    <t>OBRA_MON_ACTU_CENTRAL_B</t>
  </si>
  <si>
    <t>LIM_MON_ACTU_CENTRAL_CAT_C</t>
  </si>
  <si>
    <t>INT_TAX_MON_ACTU_CENTRAL_C</t>
  </si>
  <si>
    <t>SIPA_MON_ACTU_CENTRAL_C</t>
  </si>
  <si>
    <t>OBRA_MON_ACTU_CENTRAL_C</t>
  </si>
  <si>
    <t>LIM_MON_ACTU_CENTRAL_CAT_D</t>
  </si>
  <si>
    <t>INT_TAX_MON_ACTU_CENTRAL_D</t>
  </si>
  <si>
    <t>SIPA_MON_ACTU_CENTRAL_D</t>
  </si>
  <si>
    <t>OBRA_MON_ACTU_CENTRAL_D</t>
  </si>
  <si>
    <t>LIM_MON_ACTU_CENTRAL_CAT_E</t>
  </si>
  <si>
    <t>INT_TAX_MON_ACTU_CENTRAL_E</t>
  </si>
  <si>
    <t>SIPA_MON_ACTU_CENTRAL_E</t>
  </si>
  <si>
    <t>OBRA_MON_ACTU_CENTRAL_E</t>
  </si>
  <si>
    <t>LIM_MON_ACTU_CENTRAL_CAT_F</t>
  </si>
  <si>
    <t>INT_TAX_MON_ACTU_CENTRAL_F</t>
  </si>
  <si>
    <t>SIPA_MON_ACTU_CENTRAL_F</t>
  </si>
  <si>
    <t>OBRA_MON_ACTU_CENTRAL_F</t>
  </si>
  <si>
    <t>LIM_MON_ACTU_CENTRAL_CAT_G</t>
  </si>
  <si>
    <t>INT_TAX_MON_ACTU_CENTRAL_G</t>
  </si>
  <si>
    <t>SIPA_MON_ACTU_CENTRAL_G</t>
  </si>
  <si>
    <t>OBRA_MON_ACTU_CENTRAL_G</t>
  </si>
  <si>
    <t>LIM_MON_ACTU_CENTRAL_CAT_H</t>
  </si>
  <si>
    <t>INT_TAX_MON_ACTU_CENTRAL_H</t>
  </si>
  <si>
    <t>SIPA_MON_ACTU_CENTRAL_H</t>
  </si>
  <si>
    <t>OBRA_MON_ACTU_CENTRAL_H</t>
  </si>
  <si>
    <t>FAM_CAP_CENTRAL_1</t>
  </si>
  <si>
    <t>FAM_CAP_CENTRAL_2</t>
  </si>
  <si>
    <t>FAM_CAP_CENTRAL_3</t>
  </si>
  <si>
    <t>FAM_CAP_CENTRAL_4</t>
  </si>
  <si>
    <t>IND_FAM_CAP_CENTRAL</t>
  </si>
  <si>
    <t>BIRTH_BEN_CENTRAL</t>
  </si>
  <si>
    <t>MAR_BEN_CENTRAL</t>
  </si>
  <si>
    <t>CHILD_BEN_CENTRAL_1</t>
  </si>
  <si>
    <t>CHILD_BEN_CENTRAL_2</t>
  </si>
  <si>
    <t>CHILD_BEN_CENTRAL_3</t>
  </si>
  <si>
    <t>CHILD_BEN_CENTRAL_4</t>
  </si>
  <si>
    <t>SCHOOL_AID_CENTRAL</t>
  </si>
  <si>
    <t>SPOUSE_BEN_CENTRAL</t>
  </si>
  <si>
    <t>COT_AUT_ACTU_LOW_I</t>
  </si>
  <si>
    <t>COT_AUT_ACTU_LOW_II</t>
  </si>
  <si>
    <t>COT_AUT_ACTU_LOW_III</t>
  </si>
  <si>
    <t>COT_AUT_ACTU_LOW_IV</t>
  </si>
  <si>
    <t>COT_AUT_ACTU_LOW_V</t>
  </si>
  <si>
    <t>LIM_MON_ACTU_LOW_CAT_A</t>
  </si>
  <si>
    <t>INT_TAX_MON_ACTU_LOW_A</t>
  </si>
  <si>
    <t>SIPA_MON_ACTU_LOW_A</t>
  </si>
  <si>
    <t>OBRA_MON_ACTU_LOW_A</t>
  </si>
  <si>
    <t>LIM_MON_ACTU_LOW_CAT_B</t>
  </si>
  <si>
    <t>INT_TAX_MON_ACTU_LOW_B</t>
  </si>
  <si>
    <t>SIPA_MON_ACTU_LOW_B</t>
  </si>
  <si>
    <t>OBRA_MON_ACTU_LOW_B</t>
  </si>
  <si>
    <t>LIM_MON_ACTU_LOW_CAT_C</t>
  </si>
  <si>
    <t>INT_TAX_MON_ACTU_LOW_C</t>
  </si>
  <si>
    <t>SIPA_MON_ACTU_LOW_C</t>
  </si>
  <si>
    <t>OBRA_MON_ACTU_LOW_C</t>
  </si>
  <si>
    <t>LIM_MON_ACTU_LOW_CAT_D</t>
  </si>
  <si>
    <t>INT_TAX_MON_ACTU_LOW_D</t>
  </si>
  <si>
    <t>SIPA_MON_ACTU_LOW_D</t>
  </si>
  <si>
    <t>OBRA_MON_ACTU_LOW_D</t>
  </si>
  <si>
    <t>LIM_MON_ACTU_LOW_CAT_E</t>
  </si>
  <si>
    <t>INT_TAX_MON_ACTU_LOW_E</t>
  </si>
  <si>
    <t>SIPA_MON_ACTU_LOW_E</t>
  </si>
  <si>
    <t>OBRA_MON_ACTU_LOW_E</t>
  </si>
  <si>
    <t>LIM_MON_ACTU_LOW_CAT_F</t>
  </si>
  <si>
    <t>INT_TAX_MON_ACTU_LOW_F</t>
  </si>
  <si>
    <t>SIPA_MON_ACTU_LOW_F</t>
  </si>
  <si>
    <t>OBRA_MON_ACTU_LOW_F</t>
  </si>
  <si>
    <t>LIM_MON_ACTU_LOW_CAT_G</t>
  </si>
  <si>
    <t>INT_TAX_MON_ACTU_LOW_G</t>
  </si>
  <si>
    <t>SIPA_MON_ACTU_LOW_G</t>
  </si>
  <si>
    <t>OBRA_MON_ACTU_LOW_G</t>
  </si>
  <si>
    <t>LIM_MON_ACTU_LOW_CAT_H</t>
  </si>
  <si>
    <t>INT_TAX_MON_ACTU_LOW_H</t>
  </si>
  <si>
    <t>SIPA_MON_ACTU_LOW_H</t>
  </si>
  <si>
    <t>OBRA_MON_ACTU_LOW_H</t>
  </si>
  <si>
    <t>FAM_CAP_LOW_1</t>
  </si>
  <si>
    <t>FAM_CAP_LOW_2</t>
  </si>
  <si>
    <t>FAM_CAP_LOW_3</t>
  </si>
  <si>
    <t>FAM_CAP_LOW_4</t>
  </si>
  <si>
    <t>IND_FAM_CAP_LOW</t>
  </si>
  <si>
    <t>BIRTH_BEN_LOW</t>
  </si>
  <si>
    <t>MAR_BEN_LOW</t>
  </si>
  <si>
    <t>CHILD_BEN_LOW_1</t>
  </si>
  <si>
    <t>CHILD_BEN_LOW_2</t>
  </si>
  <si>
    <t>CHILD_BEN_LOW_3</t>
  </si>
  <si>
    <t>CHILD_BEN_LOW_4</t>
  </si>
  <si>
    <t>SCHOOL_AID_LOW</t>
  </si>
  <si>
    <t>SPOUSE_BEN_LOW</t>
  </si>
  <si>
    <t>COT_AUT_ACTU_HIGH_I</t>
  </si>
  <si>
    <t>COT_AUT_ACTU_HIGH_II</t>
  </si>
  <si>
    <t>COT_AUT_ACTU_HIGH_III</t>
  </si>
  <si>
    <t>COT_AUT_ACTU_HIGH_IV</t>
  </si>
  <si>
    <t>COT_AUT_ACTU_HIGH_V</t>
  </si>
  <si>
    <t>LIM_MON_ACTU_HIGH_CAT_A</t>
  </si>
  <si>
    <t>INT_TAX_MON_ACTU_HIGH_A</t>
  </si>
  <si>
    <t>SIPA_MON_ACTU_HIGH_A</t>
  </si>
  <si>
    <t>OBRA_MON_ACTU_HIGH_A</t>
  </si>
  <si>
    <t>LIM_MON_ACTU_HIGH_CAT_B</t>
  </si>
  <si>
    <t>INT_TAX_MON_ACTU_HIGH_B</t>
  </si>
  <si>
    <t>SIPA_MON_ACTU_HIGH_B</t>
  </si>
  <si>
    <t>OBRA_MON_ACTU_HIGH_B</t>
  </si>
  <si>
    <t>LIM_MON_ACTU_HIGH_CAT_C</t>
  </si>
  <si>
    <t>INT_TAX_MON_ACTU_HIGH_C</t>
  </si>
  <si>
    <t>SIPA_MON_ACTU_HIGH_C</t>
  </si>
  <si>
    <t>OBRA_MON_ACTU_HIGH_C</t>
  </si>
  <si>
    <t>LIM_MON_ACTU_HIGH_CAT_D</t>
  </si>
  <si>
    <t>INT_TAX_MON_ACTU_HIGH_D</t>
  </si>
  <si>
    <t>SIPA_MON_ACTU_HIGH_D</t>
  </si>
  <si>
    <t>OBRA_MON_ACTU_HIGH_D</t>
  </si>
  <si>
    <t>LIM_MON_ACTU_HIGH_CAT_E</t>
  </si>
  <si>
    <t>INT_TAX_MON_ACTU_HIGH_E</t>
  </si>
  <si>
    <t>SIPA_MON_ACTU_HIGH_E</t>
  </si>
  <si>
    <t>OBRA_MON_ACTU_HIGH_E</t>
  </si>
  <si>
    <t>LIM_MON_ACTU_HIGH_CAT_F</t>
  </si>
  <si>
    <t>INT_TAX_MON_ACTU_HIGH_F</t>
  </si>
  <si>
    <t>SIPA_MON_ACTU_HIGH_F</t>
  </si>
  <si>
    <t>OBRA_MON_ACTU_HIGH_F</t>
  </si>
  <si>
    <t>LIM_MON_ACTU_HIGH_CAT_G</t>
  </si>
  <si>
    <t>INT_TAX_MON_ACTU_HIGH_G</t>
  </si>
  <si>
    <t>SIPA_MON_ACTU_HIGH_G</t>
  </si>
  <si>
    <t>OBRA_MON_ACTU_HIGH_G</t>
  </si>
  <si>
    <t>LIM_MON_ACTU_HIGH_CAT_H</t>
  </si>
  <si>
    <t>INT_TAX_MON_ACTU_HIGH_H</t>
  </si>
  <si>
    <t>SIPA_MON_ACTU_HIGH_H</t>
  </si>
  <si>
    <t>OBRA_MON_ACTU_HIGH_H</t>
  </si>
  <si>
    <t>FAM_CAP_HIGH_1</t>
  </si>
  <si>
    <t>FAM_CAP_HIGH_2</t>
  </si>
  <si>
    <t>FAM_CAP_HIGH_3</t>
  </si>
  <si>
    <t>FAM_CAP_HIGH_4</t>
  </si>
  <si>
    <t>IND_FAM_CAP_HIGH</t>
  </si>
  <si>
    <t>BIRTH_BEN_HIGH</t>
  </si>
  <si>
    <t>MAR_BEN_HIGH</t>
  </si>
  <si>
    <t>CHILD_BEN_HIGH_1</t>
  </si>
  <si>
    <t>CHILD_BEN_HIGH_2</t>
  </si>
  <si>
    <t>CHILD_BEN_HIGH_3</t>
  </si>
  <si>
    <t>CHILD_BEN_HIGH_4</t>
  </si>
  <si>
    <t>SCHOOL_AID_HIGH</t>
  </si>
  <si>
    <t>SPOUSE_BEN_HIGH</t>
  </si>
  <si>
    <t>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</si>
</sst>
</file>

<file path=xl/styles.xml><?xml version="1.0" encoding="utf-8"?>
<styleSheet xmlns="http://schemas.openxmlformats.org/spreadsheetml/2006/main">
  <numFmts count="18">
    <numFmt numFmtId="164" formatCode="GENERAL"/>
    <numFmt numFmtId="165" formatCode="0.00"/>
    <numFmt numFmtId="166" formatCode="0.00E+00"/>
    <numFmt numFmtId="167" formatCode="0%"/>
    <numFmt numFmtId="168" formatCode="0.0000000"/>
    <numFmt numFmtId="169" formatCode="0.000000"/>
    <numFmt numFmtId="170" formatCode="0.00%"/>
    <numFmt numFmtId="171" formatCode="0.0%"/>
    <numFmt numFmtId="172" formatCode="* #,##0.00&quot;    &quot;;\-* #,##0.00&quot;    &quot;;* \-#&quot;    &quot;;@\ "/>
    <numFmt numFmtId="173" formatCode="0.0000"/>
    <numFmt numFmtId="174" formatCode="0.00000"/>
    <numFmt numFmtId="175" formatCode="0.000%"/>
    <numFmt numFmtId="176" formatCode="#,##0.00"/>
    <numFmt numFmtId="177" formatCode="#,##0"/>
    <numFmt numFmtId="178" formatCode="0"/>
    <numFmt numFmtId="179" formatCode="0.0000000000"/>
    <numFmt numFmtId="180" formatCode="0.00000000000"/>
    <numFmt numFmtId="181" formatCode="0.0000000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b val="true"/>
      <sz val="11"/>
      <color rgb="FF000000"/>
      <name val="Calibri"/>
      <family val="2"/>
      <charset val="1"/>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8" fontId="5" fillId="2" borderId="4" xfId="0" applyFont="true" applyBorder="true" applyAlignment="false" applyProtection="false">
      <alignment horizontal="general" vertical="bottom" textRotation="0" wrapText="false" indent="0" shrinkToFit="false"/>
      <protection locked="true" hidden="false"/>
    </xf>
    <xf numFmtId="168"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8"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8" fontId="7" fillId="8"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9" fontId="5" fillId="9" borderId="2" xfId="0" applyFont="true" applyBorder="true" applyAlignment="false" applyProtection="fals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3" fontId="5" fillId="5" borderId="2" xfId="0" applyFont="true" applyBorder="true" applyAlignment="false" applyProtection="false">
      <alignment horizontal="general" vertical="bottom" textRotation="0" wrapText="false" indent="0" shrinkToFit="false"/>
      <protection locked="true" hidden="false"/>
    </xf>
    <xf numFmtId="173"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3" fontId="5" fillId="10" borderId="2" xfId="0" applyFont="true" applyBorder="tru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4" fontId="5" fillId="7"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75" fontId="0" fillId="2" borderId="0" xfId="0" applyFont="false" applyBorder="fals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69"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4" fontId="10" fillId="2" borderId="3" xfId="0" applyFont="true" applyBorder="true" applyAlignment="false" applyProtection="false">
      <alignment horizontal="general" vertical="bottom" textRotation="0" wrapText="false" indent="0" shrinkToFit="false"/>
      <protection locked="true" hidden="false"/>
    </xf>
    <xf numFmtId="174" fontId="10" fillId="3" borderId="2" xfId="0" applyFont="true" applyBorder="true" applyAlignment="false" applyProtection="false">
      <alignment horizontal="general" vertical="bottom" textRotation="0" wrapText="false" indent="0" shrinkToFit="false"/>
      <protection locked="true" hidden="false"/>
    </xf>
    <xf numFmtId="174" fontId="11" fillId="3"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69" fontId="5" fillId="11" borderId="2" xfId="0" applyFont="true" applyBorder="true" applyAlignment="false" applyProtection="false">
      <alignment horizontal="general" vertical="bottom" textRotation="0" wrapText="false" indent="0" shrinkToFit="false"/>
      <protection locked="true" hidden="false"/>
    </xf>
    <xf numFmtId="174" fontId="7" fillId="11" borderId="2" xfId="0" applyFont="true" applyBorder="true" applyAlignment="false" applyProtection="false">
      <alignment horizontal="general" vertical="bottom" textRotation="0" wrapText="false" indent="0" shrinkToFit="false"/>
      <protection locked="true" hidden="false"/>
    </xf>
    <xf numFmtId="174" fontId="7" fillId="2" borderId="4"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7"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7"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8"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7" fontId="20" fillId="0" borderId="0" xfId="0" applyFont="true" applyBorder="false" applyAlignment="false" applyProtection="false">
      <alignment horizontal="general" vertical="bottom" textRotation="0" wrapText="false" indent="0" shrinkToFit="false"/>
      <protection locked="true" hidden="false"/>
    </xf>
    <xf numFmtId="170"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8"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0" fontId="4" fillId="16" borderId="15" xfId="0" applyFont="true" applyBorder="true" applyAlignment="false" applyProtection="false">
      <alignment horizontal="general" vertical="bottom" textRotation="0" wrapText="false" indent="0" shrinkToFit="false"/>
      <protection locked="true" hidden="false"/>
    </xf>
    <xf numFmtId="170"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79" fontId="0" fillId="18"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80"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9" fontId="4" fillId="2" borderId="0" xfId="0" applyFont="true" applyBorder="false" applyAlignment="false" applyProtection="false">
      <alignment horizontal="general" vertical="bottom" textRotation="0" wrapText="false" indent="0" shrinkToFit="false"/>
      <protection locked="true" hidden="false"/>
    </xf>
    <xf numFmtId="169" fontId="0" fillId="18" borderId="0" xfId="0" applyFont="tru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18" borderId="0" xfId="0" applyFont="false" applyBorder="false" applyAlignment="false" applyProtection="false">
      <alignment horizontal="general" vertical="bottom" textRotation="0" wrapText="false" indent="0" shrinkToFit="false"/>
      <protection locked="true" hidden="false"/>
    </xf>
    <xf numFmtId="181" fontId="0" fillId="0" borderId="0" xfId="0" applyFont="tru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8" fontId="4" fillId="0" borderId="0" xfId="0" applyFont="true" applyBorder="false" applyAlignment="false" applyProtection="false">
      <alignment horizontal="general" vertical="bottom" textRotation="0" wrapText="false" indent="0" shrinkToFit="false"/>
      <protection locked="true" hidden="false"/>
    </xf>
    <xf numFmtId="178"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8" fontId="12" fillId="0" borderId="0" xfId="0" applyFont="true" applyBorder="false" applyAlignment="false" applyProtection="false">
      <alignment horizontal="general" vertical="bottom" textRotation="0" wrapText="false" indent="0" shrinkToFit="false"/>
      <protection locked="true" hidden="false"/>
    </xf>
    <xf numFmtId="178"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72642811"/>
        <c:axId val="11289123"/>
      </c:lineChart>
      <c:catAx>
        <c:axId val="72642811"/>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11289123"/>
        <c:crosses val="autoZero"/>
        <c:auto val="1"/>
        <c:lblAlgn val="ctr"/>
        <c:lblOffset val="100"/>
      </c:catAx>
      <c:valAx>
        <c:axId val="11289123"/>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72642811"/>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524880</xdr:colOff>
      <xdr:row>1216</xdr:row>
      <xdr:rowOff>53640</xdr:rowOff>
    </xdr:from>
    <xdr:to>
      <xdr:col>16</xdr:col>
      <xdr:colOff>525960</xdr:colOff>
      <xdr:row>1237</xdr:row>
      <xdr:rowOff>65160</xdr:rowOff>
    </xdr:to>
    <xdr:graphicFrame>
      <xdr:nvGraphicFramePr>
        <xdr:cNvPr id="0" name=""/>
        <xdr:cNvGraphicFramePr/>
      </xdr:nvGraphicFramePr>
      <xdr:xfrm>
        <a:off x="5125320" y="233210160"/>
        <a:ext cx="13993200" cy="4012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s>
    <sheetDataSet>
      <sheetData sheetId="0"/>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1001"/>
  <sheetViews>
    <sheetView windowProtection="true" showFormulas="false" showGridLines="true" showRowColHeaders="true" showZeros="true" rightToLeft="false" tabSelected="false" showOutlineSymbols="true" defaultGridColor="true" view="normal" topLeftCell="N1" colorId="64" zoomScale="85" zoomScaleNormal="85" zoomScalePageLayoutView="100" workbookViewId="0">
      <pane xSplit="0" ySplit="2" topLeftCell="A988" activePane="bottomLeft" state="frozen"/>
      <selection pane="topLeft" activeCell="N1" activeCellId="0" sqref="N1"/>
      <selection pane="bottomLeft" activeCell="Q973" activeCellId="1" sqref="K922 Q973"/>
    </sheetView>
  </sheetViews>
  <sheetFormatPr defaultRowHeight="13.8"/>
  <cols>
    <col collapsed="false" hidden="false" max="2" min="1" style="0" width="9.31632653061224"/>
    <col collapsed="false" hidden="false" max="3" min="3" style="0" width="37.9336734693878"/>
    <col collapsed="false" hidden="false" max="10" min="4" style="0" width="9.31632653061224"/>
    <col collapsed="false" hidden="false" max="11" min="11" style="0" width="32.530612244898"/>
    <col collapsed="false" hidden="false" max="12" min="12" style="0" width="9.31632653061224"/>
    <col collapsed="false" hidden="false" max="13" min="13" style="0" width="39.0102040816326"/>
    <col collapsed="false" hidden="false" max="15" min="14" style="0" width="9.31632653061224"/>
    <col collapsed="false" hidden="false" max="17" min="16" style="0" width="31.0459183673469"/>
    <col collapsed="false" hidden="false" max="18" min="18" style="0" width="9.31632653061224"/>
    <col collapsed="false" hidden="false" max="19" min="19" style="0" width="31.0459183673469"/>
    <col collapsed="false" hidden="false" max="20" min="20" style="0" width="22.0051020408163"/>
    <col collapsed="false" hidden="false" max="23" min="21" style="0" width="9.31632653061224"/>
    <col collapsed="false" hidden="false" max="24" min="24" style="0" width="31.0459183673469"/>
    <col collapsed="false" hidden="false" max="1025" min="25" style="0" width="9.31632653061224"/>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50.5971137337093</v>
      </c>
      <c r="Y836" s="0" t="n">
        <f aca="false">IPC!I836*100/IPC!I865</f>
        <v>50.2780520762955</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0.149664166685795</v>
      </c>
      <c r="R925" s="44" t="n">
        <f aca="false">P925-Q925+1</f>
        <v>0.972487819454669</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B927" s="4" t="n">
        <f aca="false">IPC!B915+1</f>
        <v>2020</v>
      </c>
      <c r="C927" s="4" t="str">
        <f aca="false">IPC!C915</f>
        <v>Enero</v>
      </c>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B928" s="42" t="n">
        <f aca="false">IPC!B916+1</f>
        <v>2020</v>
      </c>
      <c r="C928" s="42" t="str">
        <f aca="false">IPC!C916</f>
        <v>Febrero</v>
      </c>
      <c r="O928" s="51" t="n">
        <f aca="false">O927</f>
        <v>435.291613826943</v>
      </c>
      <c r="P928" s="43" t="n">
        <f aca="false">O928/O925-1</f>
        <v>0.087376684812722</v>
      </c>
      <c r="Q928" s="43" t="n">
        <f aca="false">'RIPTE e IPC'!T927/'RIPTE e IPC'!T924-1</f>
        <v>0.11622368</v>
      </c>
      <c r="R928" s="44" t="n">
        <f aca="false">P928-Q928+1</f>
        <v>0.971153004812722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B929" s="10" t="n">
        <f aca="false">IPC!B917+1</f>
        <v>2020</v>
      </c>
      <c r="C929" s="10" t="str">
        <f aca="false">IPC!C917</f>
        <v>Marzo</v>
      </c>
      <c r="P929" s="11"/>
      <c r="Q929" s="11"/>
      <c r="R929" s="39"/>
      <c r="S929" s="39" t="n">
        <f aca="false">('RIPTE e IPC'!T922-'RIPTE e IPC'!T919)/'RIPTE e IPC'!T919</f>
        <v>0.124916089156103</v>
      </c>
      <c r="T929" s="39" t="n">
        <f aca="false">S929-Q928</f>
        <v>0.0086924091561031</v>
      </c>
      <c r="U929" s="39"/>
      <c r="V929" s="39"/>
      <c r="W929" s="39"/>
      <c r="Y929" s="0" t="s">
        <v>33</v>
      </c>
    </row>
    <row r="930" customFormat="false" ht="15" hidden="false" customHeight="false" outlineLevel="0" collapsed="false">
      <c r="B930" s="4" t="n">
        <f aca="false">IPC!B918+1</f>
        <v>2020</v>
      </c>
      <c r="C930" s="4" t="str">
        <f aca="false">IPC!C918</f>
        <v>Abril</v>
      </c>
      <c r="P930" s="5"/>
      <c r="Q930" s="5"/>
      <c r="R930" s="40"/>
      <c r="S930" s="40"/>
      <c r="T930" s="40"/>
      <c r="U930" s="40"/>
      <c r="V930" s="40"/>
      <c r="W930" s="40"/>
      <c r="X930" s="0" t="n">
        <f aca="false">(1+IPC!X903)/(1+IPC!Y917)</f>
        <v>1.27689512579621</v>
      </c>
      <c r="Y930" s="45"/>
    </row>
    <row r="931" customFormat="false" ht="15" hidden="false" customHeight="false" outlineLevel="0" collapsed="false">
      <c r="B931" s="42" t="n">
        <f aca="false">IPC!B919+1</f>
        <v>2020</v>
      </c>
      <c r="C931" s="42" t="str">
        <f aca="false">IPC!C919</f>
        <v>Mayo</v>
      </c>
      <c r="P931" s="43" t="n">
        <f aca="false">O931/O928-1</f>
        <v>-1</v>
      </c>
      <c r="Q931" s="43" t="n">
        <f aca="false">'RIPTE e IPC'!T930/'RIPTE e IPC'!T927-1</f>
        <v>0.0940735883090042</v>
      </c>
      <c r="R931" s="44" t="n">
        <f aca="false">P931-Q931+1</f>
        <v>-0.0940735883090042</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B932" s="10" t="n">
        <f aca="false">IPC!B920+1</f>
        <v>2020</v>
      </c>
      <c r="C932" s="10" t="str">
        <f aca="false">IPC!C920</f>
        <v>Junio</v>
      </c>
      <c r="P932" s="11"/>
      <c r="Q932" s="11"/>
      <c r="R932" s="39"/>
      <c r="S932" s="39" t="n">
        <f aca="false">('RIPTE e IPC'!T925-'RIPTE e IPC'!T922)/'RIPTE e IPC'!T922</f>
        <v>0.1291904</v>
      </c>
      <c r="T932" s="39" t="n">
        <f aca="false">S932-Q931</f>
        <v>0.0351168116909958</v>
      </c>
      <c r="U932" s="39"/>
      <c r="V932" s="39"/>
      <c r="W932" s="39"/>
      <c r="Y932" s="0" t="s">
        <v>34</v>
      </c>
    </row>
    <row r="933" customFormat="false" ht="15" hidden="false" customHeight="false" outlineLevel="0" collapsed="false">
      <c r="B933" s="4" t="n">
        <f aca="false">IPC!B921+1</f>
        <v>2020</v>
      </c>
      <c r="C933" s="4" t="str">
        <f aca="false">IPC!C921</f>
        <v>Julio</v>
      </c>
      <c r="Q933" s="5"/>
      <c r="S933" s="40"/>
    </row>
    <row r="934" customFormat="false" ht="15" hidden="false" customHeight="false" outlineLevel="0" collapsed="false">
      <c r="B934" s="42" t="n">
        <f aca="false">IPC!B922+1</f>
        <v>2020</v>
      </c>
      <c r="C934" s="42" t="str">
        <f aca="false">IPC!C922</f>
        <v>Agosto</v>
      </c>
      <c r="F934" s="5" t="n">
        <v>85.5254</v>
      </c>
      <c r="Q934" s="44" t="n">
        <f aca="false">'RIPTE e IPC'!T933/'RIPTE e IPC'!T930-1</f>
        <v>0.0837332912908528</v>
      </c>
      <c r="S934" s="44"/>
    </row>
    <row r="935" customFormat="false" ht="15" hidden="false" customHeight="false" outlineLevel="0" collapsed="false">
      <c r="B935" s="10" t="n">
        <f aca="false">IPC!B923+1</f>
        <v>2020</v>
      </c>
      <c r="C935" s="10" t="str">
        <f aca="false">IPC!C923</f>
        <v>Septiembre</v>
      </c>
      <c r="F935" s="43" t="n">
        <v>89.1118</v>
      </c>
      <c r="Q935" s="39"/>
      <c r="S935" s="39" t="n">
        <f aca="false">('RIPTE e IPC'!T928-'RIPTE e IPC'!T925)/'RIPTE e IPC'!T925</f>
        <v>0.108710636</v>
      </c>
      <c r="T935" s="39" t="n">
        <f aca="false">S935-Q934</f>
        <v>0.0249773447091473</v>
      </c>
    </row>
    <row r="936" customFormat="false" ht="15" hidden="false" customHeight="false" outlineLevel="0" collapsed="false">
      <c r="B936" s="4" t="n">
        <f aca="false">IPC!B924+1</f>
        <v>2020</v>
      </c>
      <c r="C936" s="4" t="str">
        <f aca="false">IPC!C924</f>
        <v>Octubre</v>
      </c>
      <c r="F936" s="11" t="n">
        <v>91.8528</v>
      </c>
      <c r="Q936" s="40"/>
      <c r="S936" s="40"/>
    </row>
    <row r="937" customFormat="false" ht="15" hidden="false" customHeight="false" outlineLevel="0" collapsed="false">
      <c r="B937" s="42" t="n">
        <f aca="false">IPC!B925+1</f>
        <v>2020</v>
      </c>
      <c r="C937" s="42" t="str">
        <f aca="false">IPC!C925</f>
        <v>Noviembre</v>
      </c>
      <c r="F937" s="5" t="n">
        <v>93.7328</v>
      </c>
      <c r="Q937" s="44" t="n">
        <f aca="false">'RIPTE e IPC'!T936/'RIPTE e IPC'!T933-1</f>
        <v>0.0790005193182415</v>
      </c>
      <c r="S937" s="44"/>
    </row>
    <row r="938" customFormat="false" ht="15" hidden="false" customHeight="false" outlineLevel="0" collapsed="false">
      <c r="B938" s="10" t="n">
        <f aca="false">IPC!B926+1</f>
        <v>2020</v>
      </c>
      <c r="C938" s="10" t="str">
        <f aca="false">IPC!C926</f>
        <v>Diciembre</v>
      </c>
      <c r="F938" s="43" t="n">
        <v>93.9221</v>
      </c>
      <c r="Q938" s="39"/>
      <c r="S938" s="39" t="n">
        <f aca="false">('RIPTE e IPC'!T931-'RIPTE e IPC'!T928)/'RIPTE e IPC'!T928</f>
        <v>0.0886838165183992</v>
      </c>
      <c r="T938" s="39" t="n">
        <f aca="false">S938-Q937</f>
        <v>0.00968329720015768</v>
      </c>
    </row>
    <row r="939" customFormat="false" ht="15" hidden="false" customHeight="false" outlineLevel="0" collapsed="false">
      <c r="B939" s="4" t="n">
        <f aca="false">IPC!B927+1</f>
        <v>2021</v>
      </c>
      <c r="C939" s="4" t="str">
        <f aca="false">IPC!C927</f>
        <v>Enero</v>
      </c>
      <c r="F939" s="11" t="n">
        <v>95.0014</v>
      </c>
      <c r="Q939" s="40"/>
      <c r="S939" s="40"/>
    </row>
    <row r="940" customFormat="false" ht="15" hidden="false" customHeight="false" outlineLevel="0" collapsed="false">
      <c r="B940" s="42" t="n">
        <f aca="false">IPC!B928+1</f>
        <v>2021</v>
      </c>
      <c r="C940" s="42" t="str">
        <f aca="false">IPC!C928</f>
        <v>Febrero</v>
      </c>
      <c r="F940" s="5" t="n">
        <v>97.2428</v>
      </c>
      <c r="Q940" s="44" t="n">
        <f aca="false">'RIPTE e IPC'!T939/'RIPTE e IPC'!T936-1</f>
        <v>0.0764603036999536</v>
      </c>
      <c r="S940" s="44"/>
    </row>
    <row r="941" customFormat="false" ht="15" hidden="false" customHeight="false" outlineLevel="0" collapsed="false">
      <c r="B941" s="10" t="n">
        <f aca="false">IPC!B929+1</f>
        <v>2021</v>
      </c>
      <c r="C941" s="10" t="str">
        <f aca="false">IPC!C929</f>
        <v>Marzo</v>
      </c>
      <c r="F941" s="43" t="n">
        <v>98.8166</v>
      </c>
      <c r="Q941" s="39"/>
      <c r="S941" s="39" t="n">
        <f aca="false">('RIPTE e IPC'!T934-'RIPTE e IPC'!T931)/'RIPTE e IPC'!T931</f>
        <v>0.0814596627347777</v>
      </c>
      <c r="T941" s="39" t="n">
        <f aca="false">S941-Q940</f>
        <v>0.00499935903482407</v>
      </c>
    </row>
    <row r="942" customFormat="false" ht="15" hidden="false" customHeight="false" outlineLevel="0" collapsed="false">
      <c r="B942" s="4" t="n">
        <f aca="false">IPC!B930+1</f>
        <v>2021</v>
      </c>
      <c r="C942" s="4" t="str">
        <f aca="false">IPC!C930</f>
        <v>Abril</v>
      </c>
      <c r="F942" s="11" t="n">
        <v>100</v>
      </c>
      <c r="Q942" s="40"/>
      <c r="S942" s="40"/>
    </row>
    <row r="943" customFormat="false" ht="15" hidden="false" customHeight="false" outlineLevel="0" collapsed="false">
      <c r="B943" s="42" t="n">
        <f aca="false">IPC!B931+1</f>
        <v>2021</v>
      </c>
      <c r="C943" s="42" t="str">
        <f aca="false">IPC!C931</f>
        <v>Mayo</v>
      </c>
      <c r="F943" s="5" t="n">
        <v>101.313</v>
      </c>
      <c r="Q943" s="44" t="n">
        <f aca="false">'RIPTE e IPC'!T942/'RIPTE e IPC'!T939-1</f>
        <v>0.0721623065178334</v>
      </c>
      <c r="S943" s="44"/>
    </row>
    <row r="944" customFormat="false" ht="15" hidden="false" customHeight="false" outlineLevel="0" collapsed="false">
      <c r="B944" s="10" t="n">
        <f aca="false">IPC!B932+1</f>
        <v>2021</v>
      </c>
      <c r="C944" s="10" t="str">
        <f aca="false">IPC!C932</f>
        <v>Junio</v>
      </c>
      <c r="F944" s="43" t="n">
        <v>103.8085</v>
      </c>
      <c r="Q944" s="39"/>
      <c r="S944" s="39" t="n">
        <f aca="false">('RIPTE e IPC'!T937-'RIPTE e IPC'!T934)/'RIPTE e IPC'!T934</f>
        <v>0.0778635636363637</v>
      </c>
      <c r="T944" s="39" t="n">
        <f aca="false">S944-Q943</f>
        <v>0.00570125711853028</v>
      </c>
    </row>
    <row r="945" customFormat="false" ht="15" hidden="false" customHeight="false" outlineLevel="0" collapsed="false">
      <c r="B945" s="4" t="n">
        <f aca="false">IPC!B933+1</f>
        <v>2021</v>
      </c>
      <c r="C945" s="4" t="str">
        <f aca="false">IPC!C933</f>
        <v>Julio</v>
      </c>
      <c r="F945" s="11" t="n">
        <v>106.2627</v>
      </c>
      <c r="Q945" s="40"/>
      <c r="S945" s="40"/>
    </row>
    <row r="946" customFormat="false" ht="15" hidden="false" customHeight="false" outlineLevel="0" collapsed="false">
      <c r="B946" s="42" t="n">
        <f aca="false">IPC!B934+1</f>
        <v>2021</v>
      </c>
      <c r="C946" s="42" t="str">
        <f aca="false">IPC!C934</f>
        <v>Agosto</v>
      </c>
      <c r="F946" s="5" t="n">
        <v>109.0613</v>
      </c>
      <c r="Q946" s="44" t="n">
        <f aca="false">'RIPTE e IPC'!T945/'RIPTE e IPC'!T942-1</f>
        <v>0.067305394042626</v>
      </c>
      <c r="S946" s="44"/>
    </row>
    <row r="947" customFormat="false" ht="15" hidden="false" customHeight="false" outlineLevel="0" collapsed="false">
      <c r="B947" s="10" t="n">
        <f aca="false">IPC!B935+1</f>
        <v>2021</v>
      </c>
      <c r="C947" s="10" t="str">
        <f aca="false">IPC!C935</f>
        <v>Septiembre</v>
      </c>
      <c r="F947" s="43" t="n">
        <v>110.4607</v>
      </c>
      <c r="Q947" s="39"/>
      <c r="S947" s="39" t="n">
        <f aca="false">('RIPTE e IPC'!T940-'RIPTE e IPC'!T937)/'RIPTE e IPC'!T937</f>
        <v>0.0758093586342923</v>
      </c>
      <c r="T947" s="39" t="n">
        <f aca="false">S947-Q946</f>
        <v>0.00850396459166622</v>
      </c>
    </row>
    <row r="948" customFormat="false" ht="15" hidden="false" customHeight="false" outlineLevel="0" collapsed="false">
      <c r="B948" s="4" t="n">
        <f aca="false">IPC!B936+1</f>
        <v>2021</v>
      </c>
      <c r="C948" s="4" t="str">
        <f aca="false">IPC!C936</f>
        <v>Octubre</v>
      </c>
      <c r="F948" s="11" t="n">
        <v>111.9943</v>
      </c>
      <c r="Q948" s="40"/>
      <c r="S948" s="40"/>
    </row>
    <row r="949" customFormat="false" ht="15" hidden="false" customHeight="false" outlineLevel="0" collapsed="false">
      <c r="B949" s="42" t="n">
        <f aca="false">IPC!B937+1</f>
        <v>2021</v>
      </c>
      <c r="C949" s="42" t="str">
        <f aca="false">IPC!C937</f>
        <v>Noviembre</v>
      </c>
      <c r="F949" s="5" t="n">
        <v>113.9199</v>
      </c>
      <c r="Q949" s="44" t="n">
        <f aca="false">'RIPTE e IPC'!T948/'RIPTE e IPC'!T945-1</f>
        <v>0.0545317108588241</v>
      </c>
      <c r="S949" s="44"/>
    </row>
    <row r="950" customFormat="false" ht="15" hidden="false" customHeight="false" outlineLevel="0" collapsed="false">
      <c r="B950" s="10" t="n">
        <f aca="false">IPC!B938+1</f>
        <v>2021</v>
      </c>
      <c r="C950" s="10" t="str">
        <f aca="false">IPC!C938</f>
        <v>Diciembre</v>
      </c>
      <c r="F950" s="43" t="n">
        <v>115.6031</v>
      </c>
      <c r="Q950" s="39"/>
      <c r="S950" s="39" t="n">
        <f aca="false">('RIPTE e IPC'!T943-'RIPTE e IPC'!T940)/'RIPTE e IPC'!T940</f>
        <v>0.0704672793798057</v>
      </c>
      <c r="T950" s="39" t="n">
        <f aca="false">S950-Q949</f>
        <v>0.0159355685209816</v>
      </c>
    </row>
    <row r="951" customFormat="false" ht="15" hidden="false" customHeight="false" outlineLevel="0" collapsed="false">
      <c r="B951" s="4" t="n">
        <f aca="false">IPC!B939+1</f>
        <v>2022</v>
      </c>
      <c r="C951" s="4" t="str">
        <f aca="false">IPC!C939</f>
        <v>Enero</v>
      </c>
      <c r="F951" s="11" t="n">
        <v>117.9656</v>
      </c>
      <c r="Q951" s="40"/>
      <c r="S951" s="40"/>
    </row>
    <row r="952" customFormat="false" ht="15" hidden="false" customHeight="false" outlineLevel="0" collapsed="false">
      <c r="B952" s="42" t="n">
        <f aca="false">IPC!B940+1</f>
        <v>2022</v>
      </c>
      <c r="C952" s="42" t="str">
        <f aca="false">IPC!C940</f>
        <v>Febrero</v>
      </c>
      <c r="F952" s="5" t="n">
        <v>119.4985</v>
      </c>
      <c r="Q952" s="44" t="n">
        <f aca="false">'RIPTE e IPC'!T951/'RIPTE e IPC'!T948-1</f>
        <v>0.0840122132122678</v>
      </c>
      <c r="S952" s="44"/>
    </row>
    <row r="953" customFormat="false" ht="15" hidden="false" customHeight="false" outlineLevel="0" collapsed="false">
      <c r="B953" s="10" t="n">
        <f aca="false">IPC!B941+1</f>
        <v>2022</v>
      </c>
      <c r="C953" s="10" t="str">
        <f aca="false">IPC!C941</f>
        <v>Marzo</v>
      </c>
      <c r="F953" s="43" t="n">
        <v>120.8941</v>
      </c>
      <c r="Q953" s="39"/>
      <c r="S953" s="39" t="n">
        <f aca="false">('RIPTE e IPC'!T946-'RIPTE e IPC'!T943)/'RIPTE e IPC'!T943</f>
        <v>0.0658285224940573</v>
      </c>
      <c r="T953" s="39" t="n">
        <f aca="false">S953-Q952</f>
        <v>-0.0181836907182105</v>
      </c>
    </row>
    <row r="954" customFormat="false" ht="15" hidden="false" customHeight="false" outlineLevel="0" collapsed="false">
      <c r="B954" s="4" t="n">
        <f aca="false">IPC!B942+1</f>
        <v>2022</v>
      </c>
      <c r="C954" s="4" t="str">
        <f aca="false">IPC!C942</f>
        <v>Abril</v>
      </c>
      <c r="F954" s="11" t="n">
        <v>125.0392</v>
      </c>
      <c r="Q954" s="40"/>
      <c r="S954" s="40"/>
    </row>
    <row r="955" customFormat="false" ht="15" hidden="false" customHeight="false" outlineLevel="0" collapsed="false">
      <c r="B955" s="42" t="n">
        <f aca="false">IPC!B943+1</f>
        <v>2022</v>
      </c>
      <c r="C955" s="42" t="str">
        <f aca="false">IPC!C943</f>
        <v>Mayo</v>
      </c>
      <c r="F955" s="5" t="n">
        <v>127.0147</v>
      </c>
      <c r="Q955" s="44" t="n">
        <f aca="false">'RIPTE e IPC'!T954/'RIPTE e IPC'!T951-1</f>
        <v>0.0664099999999999</v>
      </c>
      <c r="S955" s="44"/>
    </row>
    <row r="956" customFormat="false" ht="15" hidden="false" customHeight="false" outlineLevel="0" collapsed="false">
      <c r="B956" s="10" t="n">
        <f aca="false">IPC!B944+1</f>
        <v>2022</v>
      </c>
      <c r="C956" s="10" t="str">
        <f aca="false">IPC!C944</f>
        <v>Junio</v>
      </c>
      <c r="F956" s="43" t="n">
        <v>130.2913</v>
      </c>
      <c r="Q956" s="39"/>
      <c r="S956" s="39" t="n">
        <f aca="false">('RIPTE e IPC'!T949-'RIPTE e IPC'!T946)/'RIPTE e IPC'!T946</f>
        <v>0.0656428883116884</v>
      </c>
      <c r="T956" s="39" t="n">
        <f aca="false">S956-Q955</f>
        <v>-0.000767111688311478</v>
      </c>
    </row>
    <row r="957" customFormat="false" ht="15" hidden="false" customHeight="false" outlineLevel="0" collapsed="false">
      <c r="B957" s="4" t="n">
        <f aca="false">IPC!B945+1</f>
        <v>2022</v>
      </c>
      <c r="C957" s="4" t="str">
        <f aca="false">IPC!C945</f>
        <v>Julio</v>
      </c>
      <c r="F957" s="11" t="n">
        <v>133.5028</v>
      </c>
      <c r="Q957" s="40"/>
      <c r="S957" s="40"/>
    </row>
    <row r="958" customFormat="false" ht="15" hidden="false" customHeight="false" outlineLevel="0" collapsed="false">
      <c r="B958" s="42" t="n">
        <f aca="false">IPC!B946+1</f>
        <v>2022</v>
      </c>
      <c r="C958" s="42" t="str">
        <f aca="false">IPC!C946</f>
        <v>Agosto</v>
      </c>
      <c r="F958" s="5" t="n">
        <v>136.938</v>
      </c>
      <c r="Q958" s="44" t="n">
        <f aca="false">'RIPTE e IPC'!T957/'RIPTE e IPC'!T954-1</f>
        <v>0.0508294999999999</v>
      </c>
      <c r="S958" s="44"/>
    </row>
    <row r="959" customFormat="false" ht="15" hidden="false" customHeight="false" outlineLevel="0" collapsed="false">
      <c r="B959" s="10" t="n">
        <f aca="false">IPC!B947+1</f>
        <v>2022</v>
      </c>
      <c r="C959" s="10" t="str">
        <f aca="false">IPC!C947</f>
        <v>Septiembre</v>
      </c>
      <c r="F959" s="43" t="n">
        <v>139.58</v>
      </c>
      <c r="Q959" s="39"/>
      <c r="S959" s="39" t="n">
        <f aca="false">('RIPTE e IPC'!T952-'RIPTE e IPC'!T949)/'RIPTE e IPC'!T949</f>
        <v>0.0768906249999996</v>
      </c>
      <c r="T959" s="39" t="n">
        <f aca="false">S959-Q958</f>
        <v>0.0260611249999998</v>
      </c>
    </row>
    <row r="960" customFormat="false" ht="15" hidden="false" customHeight="false" outlineLevel="0" collapsed="false">
      <c r="B960" s="4" t="n">
        <f aca="false">IPC!B948+1</f>
        <v>2022</v>
      </c>
      <c r="C960" s="4" t="str">
        <f aca="false">IPC!C948</f>
        <v>Octubre</v>
      </c>
      <c r="F960" s="11" t="n">
        <v>145.0582</v>
      </c>
      <c r="Q960" s="40"/>
      <c r="S960" s="40"/>
    </row>
    <row r="961" customFormat="false" ht="15" hidden="false" customHeight="false" outlineLevel="0" collapsed="false">
      <c r="B961" s="42" t="n">
        <f aca="false">IPC!B949+1</f>
        <v>2022</v>
      </c>
      <c r="C961" s="42" t="str">
        <f aca="false">IPC!C949</f>
        <v>Noviembre</v>
      </c>
      <c r="F961" s="5" t="n">
        <v>149.1178</v>
      </c>
      <c r="Q961" s="44" t="n">
        <f aca="false">'RIPTE e IPC'!T960/'RIPTE e IPC'!T957-1</f>
        <v>0.0354014999999999</v>
      </c>
      <c r="S961" s="44"/>
    </row>
    <row r="962" customFormat="false" ht="15" hidden="false" customHeight="false" outlineLevel="0" collapsed="false">
      <c r="B962" s="10" t="n">
        <f aca="false">IPC!B950+1</f>
        <v>2022</v>
      </c>
      <c r="C962" s="10" t="str">
        <f aca="false">IPC!C950</f>
        <v>Diciembre</v>
      </c>
      <c r="F962" s="43" t="n">
        <v>155.1747</v>
      </c>
      <c r="Q962" s="39"/>
      <c r="S962" s="39" t="n">
        <f aca="false">('RIPTE e IPC'!T955-'RIPTE e IPC'!T952)/'RIPTE e IPC'!T952</f>
        <v>0.061208</v>
      </c>
      <c r="T962" s="39" t="n">
        <f aca="false">S962-Q961</f>
        <v>0.0258065000000002</v>
      </c>
    </row>
    <row r="963" customFormat="false" ht="15" hidden="false" customHeight="false" outlineLevel="0" collapsed="false">
      <c r="B963" s="4" t="n">
        <f aca="false">IPC!B951+1</f>
        <v>2023</v>
      </c>
      <c r="C963" s="4" t="str">
        <f aca="false">IPC!C951</f>
        <v>Enero</v>
      </c>
      <c r="F963" s="11" t="n">
        <v>165.4903</v>
      </c>
      <c r="Q963" s="40"/>
      <c r="S963" s="40"/>
    </row>
    <row r="964" customFormat="false" ht="15" hidden="false" customHeight="false" outlineLevel="0" collapsed="false">
      <c r="B964" s="42" t="n">
        <f aca="false">IPC!B952+1</f>
        <v>2023</v>
      </c>
      <c r="C964" s="42" t="str">
        <f aca="false">IPC!C952</f>
        <v>Febrero</v>
      </c>
      <c r="F964" s="5" t="n">
        <v>173.8549</v>
      </c>
      <c r="Q964" s="44" t="n">
        <f aca="false">'RIPTE e IPC'!T963/'RIPTE e IPC'!T960-1</f>
        <v>0.0303009999999999</v>
      </c>
      <c r="S964" s="44"/>
    </row>
    <row r="965" customFormat="false" ht="15" hidden="false" customHeight="false" outlineLevel="0" collapsed="false">
      <c r="B965" s="10" t="n">
        <f aca="false">IPC!B953+1</f>
        <v>2023</v>
      </c>
      <c r="C965" s="10" t="str">
        <f aca="false">IPC!C953</f>
        <v>Marzo</v>
      </c>
      <c r="F965" s="43" t="n">
        <v>178.877</v>
      </c>
      <c r="Q965" s="39"/>
      <c r="S965" s="39" t="n">
        <f aca="false">('RIPTE e IPC'!T958-'RIPTE e IPC'!T955)/'RIPTE e IPC'!T955</f>
        <v>0.0456783749999996</v>
      </c>
      <c r="T965" s="39" t="n">
        <f aca="false">S965-Q964</f>
        <v>0.0153773749999997</v>
      </c>
    </row>
    <row r="966" customFormat="false" ht="15" hidden="false" customHeight="false" outlineLevel="0" collapsed="false">
      <c r="B966" s="4" t="n">
        <f aca="false">IPC!B954+1</f>
        <v>2023</v>
      </c>
      <c r="C966" s="4" t="str">
        <f aca="false">IPC!C954</f>
        <v>Abril</v>
      </c>
      <c r="F966" s="11" t="n">
        <v>183.9381</v>
      </c>
      <c r="Q966" s="40"/>
      <c r="S966" s="40"/>
    </row>
    <row r="967" customFormat="false" ht="15" hidden="false" customHeight="false" outlineLevel="0" collapsed="false">
      <c r="B967" s="42" t="n">
        <f aca="false">IPC!B955+1</f>
        <v>2023</v>
      </c>
      <c r="C967" s="42" t="str">
        <f aca="false">IPC!C955</f>
        <v>Mayo</v>
      </c>
      <c r="F967" s="5" t="n">
        <v>189.1236</v>
      </c>
      <c r="Q967" s="44" t="n">
        <f aca="false">'RIPTE e IPC'!T966/'RIPTE e IPC'!T963-1</f>
        <v>0.0303009999999999</v>
      </c>
      <c r="S967" s="44"/>
    </row>
    <row r="968" customFormat="false" ht="15" hidden="false" customHeight="false" outlineLevel="0" collapsed="false">
      <c r="B968" s="10" t="n">
        <f aca="false">IPC!B956+1</f>
        <v>2023</v>
      </c>
      <c r="C968" s="10" t="str">
        <f aca="false">IPC!C956</f>
        <v>Junio</v>
      </c>
      <c r="F968" s="43" t="n">
        <v>196.3597</v>
      </c>
      <c r="Q968" s="39"/>
      <c r="S968" s="39" t="n">
        <f aca="false">('RIPTE e IPC'!T961-'RIPTE e IPC'!T958)/'RIPTE e IPC'!T958</f>
        <v>0.0303010000000002</v>
      </c>
      <c r="T968" s="39" t="n">
        <f aca="false">S968-Q967</f>
        <v>2.63677968348475E-016</v>
      </c>
    </row>
    <row r="969" customFormat="false" ht="15" hidden="false" customHeight="false" outlineLevel="0" collapsed="false">
      <c r="B969" s="4" t="n">
        <f aca="false">IPC!B957+1</f>
        <v>2023</v>
      </c>
      <c r="C969" s="4" t="str">
        <f aca="false">IPC!C957</f>
        <v>Julio</v>
      </c>
      <c r="F969" s="11" t="n">
        <v>205.7679</v>
      </c>
      <c r="Q969" s="40"/>
      <c r="S969" s="40"/>
    </row>
    <row r="970" customFormat="false" ht="15" hidden="false" customHeight="false" outlineLevel="0" collapsed="false">
      <c r="B970" s="42" t="n">
        <f aca="false">IPC!B958+1</f>
        <v>2023</v>
      </c>
      <c r="C970" s="42" t="str">
        <f aca="false">IPC!C958</f>
        <v>Agosto</v>
      </c>
      <c r="F970" s="5" t="n">
        <v>212.4469</v>
      </c>
      <c r="Q970" s="44" t="n">
        <f aca="false">'RIPTE e IPC'!T969/'RIPTE e IPC'!T966-1</f>
        <v>0.0303010000000001</v>
      </c>
      <c r="S970" s="44"/>
    </row>
    <row r="971" customFormat="false" ht="15" hidden="false" customHeight="false" outlineLevel="0" collapsed="false">
      <c r="B971" s="10" t="n">
        <f aca="false">IPC!B959+1</f>
        <v>2023</v>
      </c>
      <c r="C971" s="10" t="str">
        <f aca="false">IPC!C959</f>
        <v>Septiembre</v>
      </c>
      <c r="F971" s="43" t="n">
        <v>218.8793</v>
      </c>
      <c r="Q971" s="39"/>
      <c r="S971" s="39" t="n">
        <f aca="false">('RIPTE e IPC'!T964-'RIPTE e IPC'!T961)/'RIPTE e IPC'!T961</f>
        <v>0.0303009999999998</v>
      </c>
      <c r="T971" s="39" t="n">
        <f aca="false">S971-Q970</f>
        <v>-3.22658566531686E-016</v>
      </c>
    </row>
    <row r="972" customFormat="false" ht="15" hidden="false" customHeight="false" outlineLevel="0" collapsed="false">
      <c r="B972" s="4" t="n">
        <f aca="false">IPC!B960+1</f>
        <v>2023</v>
      </c>
      <c r="C972" s="4" t="str">
        <f aca="false">IPC!C960</f>
        <v>Octubre</v>
      </c>
      <c r="F972" s="11" t="n">
        <v>224.6105</v>
      </c>
      <c r="Q972" s="40"/>
      <c r="S972" s="40"/>
    </row>
    <row r="973" customFormat="false" ht="15" hidden="false" customHeight="false" outlineLevel="0" collapsed="false">
      <c r="B973" s="42" t="n">
        <f aca="false">IPC!B961+1</f>
        <v>2023</v>
      </c>
      <c r="C973" s="42" t="str">
        <f aca="false">IPC!C961</f>
        <v>Noviembre</v>
      </c>
      <c r="Q973" s="44" t="n">
        <f aca="false">'RIPTE e IPC'!T972/'RIPTE e IPC'!T969-1</f>
        <v>0.0303010000000001</v>
      </c>
      <c r="S973" s="44"/>
    </row>
    <row r="974" customFormat="false" ht="15" hidden="false" customHeight="false" outlineLevel="0" collapsed="false">
      <c r="B974" s="10" t="n">
        <f aca="false">IPC!B962+1</f>
        <v>2023</v>
      </c>
      <c r="C974" s="10" t="str">
        <f aca="false">IPC!C962</f>
        <v>Diciembre</v>
      </c>
      <c r="Q974" s="39"/>
      <c r="S974" s="39" t="n">
        <f aca="false">('RIPTE e IPC'!T967-'RIPTE e IPC'!T964)/'RIPTE e IPC'!T964</f>
        <v>0.0303010000000002</v>
      </c>
      <c r="T974" s="39" t="n">
        <f aca="false">S974-Q973</f>
        <v>0</v>
      </c>
    </row>
    <row r="975" customFormat="false" ht="15" hidden="false" customHeight="false" outlineLevel="0" collapsed="false">
      <c r="B975" s="4" t="n">
        <f aca="false">IPC!B963+1</f>
        <v>2024</v>
      </c>
      <c r="C975" s="4" t="str">
        <f aca="false">IPC!C963</f>
        <v>Enero</v>
      </c>
      <c r="Q975" s="40"/>
      <c r="S975" s="40"/>
    </row>
    <row r="976" customFormat="false" ht="15" hidden="false" customHeight="false" outlineLevel="0" collapsed="false">
      <c r="B976" s="42" t="n">
        <f aca="false">IPC!B964+1</f>
        <v>2024</v>
      </c>
      <c r="C976" s="42" t="str">
        <f aca="false">IPC!C964</f>
        <v>Febrero</v>
      </c>
      <c r="Q976" s="44" t="n">
        <f aca="false">'RIPTE e IPC'!T975/'RIPTE e IPC'!T972-1</f>
        <v>0.0201252499999998</v>
      </c>
      <c r="S976" s="44"/>
    </row>
    <row r="977" customFormat="false" ht="15" hidden="false" customHeight="false" outlineLevel="0" collapsed="false">
      <c r="B977" s="10" t="n">
        <f aca="false">IPC!B965+1</f>
        <v>2024</v>
      </c>
      <c r="C977" s="10" t="str">
        <f aca="false">IPC!C965</f>
        <v>Marzo</v>
      </c>
      <c r="Q977" s="39"/>
      <c r="S977" s="39" t="n">
        <f aca="false">('RIPTE e IPC'!T970-'RIPTE e IPC'!T967)/'RIPTE e IPC'!T967</f>
        <v>0.0303010000000001</v>
      </c>
      <c r="T977" s="39" t="n">
        <f aca="false">S977-Q976</f>
        <v>0.0101757500000004</v>
      </c>
    </row>
    <row r="978" customFormat="false" ht="15" hidden="false" customHeight="false" outlineLevel="0" collapsed="false">
      <c r="B978" s="4" t="n">
        <f aca="false">IPC!B966+1</f>
        <v>2024</v>
      </c>
      <c r="C978" s="4" t="str">
        <f aca="false">IPC!C966</f>
        <v>Abril</v>
      </c>
      <c r="Q978" s="40"/>
      <c r="S978" s="40"/>
    </row>
    <row r="979" customFormat="false" ht="15" hidden="false" customHeight="false" outlineLevel="0" collapsed="false">
      <c r="B979" s="42" t="n">
        <f aca="false">IPC!B967+1</f>
        <v>2024</v>
      </c>
      <c r="C979" s="42" t="str">
        <f aca="false">IPC!C967</f>
        <v>Mayo</v>
      </c>
      <c r="Q979" s="44" t="n">
        <f aca="false">'RIPTE e IPC'!T978/'RIPTE e IPC'!T975-1</f>
        <v>0.0150751249999996</v>
      </c>
      <c r="S979" s="44"/>
    </row>
    <row r="980" customFormat="false" ht="15" hidden="false" customHeight="false" outlineLevel="0" collapsed="false">
      <c r="B980" s="10" t="n">
        <f aca="false">IPC!B968+1</f>
        <v>2024</v>
      </c>
      <c r="C980" s="10" t="str">
        <f aca="false">IPC!C968</f>
        <v>Junio</v>
      </c>
      <c r="Q980" s="39"/>
      <c r="S980" s="39" t="n">
        <f aca="false">('RIPTE e IPC'!T973-'RIPTE e IPC'!T970)/'RIPTE e IPC'!T970</f>
        <v>0.0303009999999999</v>
      </c>
      <c r="T980" s="39" t="n">
        <f aca="false">S980-Q979</f>
        <v>0.0152258750000003</v>
      </c>
    </row>
    <row r="981" customFormat="false" ht="15" hidden="false" customHeight="false" outlineLevel="0" collapsed="false">
      <c r="B981" s="4" t="n">
        <f aca="false">IPC!B969+1</f>
        <v>2024</v>
      </c>
      <c r="C981" s="4" t="str">
        <f aca="false">IPC!C969</f>
        <v>Julio</v>
      </c>
      <c r="Q981" s="40"/>
      <c r="S981" s="40"/>
    </row>
    <row r="982" customFormat="false" ht="15" hidden="false" customHeight="false" outlineLevel="0" collapsed="false">
      <c r="B982" s="42" t="n">
        <f aca="false">IPC!B970+1</f>
        <v>2024</v>
      </c>
      <c r="C982" s="42" t="str">
        <f aca="false">IPC!C970</f>
        <v>Agosto</v>
      </c>
      <c r="Q982" s="44" t="n">
        <f aca="false">'RIPTE e IPC'!T981/'RIPTE e IPC'!T978-1</f>
        <v>0.0150751249999996</v>
      </c>
      <c r="S982" s="44"/>
    </row>
    <row r="983" customFormat="false" ht="15" hidden="false" customHeight="false" outlineLevel="0" collapsed="false">
      <c r="B983" s="10" t="n">
        <f aca="false">IPC!B971+1</f>
        <v>2024</v>
      </c>
      <c r="C983" s="10" t="str">
        <f aca="false">IPC!C971</f>
        <v>Septiembre</v>
      </c>
      <c r="Q983" s="39"/>
      <c r="S983" s="39" t="n">
        <f aca="false">('RIPTE e IPC'!T976-'RIPTE e IPC'!T973)/'RIPTE e IPC'!T973</f>
        <v>0.0150751249999997</v>
      </c>
      <c r="T983" s="39" t="n">
        <f aca="false">S983-Q982</f>
        <v>7.63278329429795E-017</v>
      </c>
    </row>
    <row r="984" customFormat="false" ht="15" hidden="false" customHeight="false" outlineLevel="0" collapsed="false">
      <c r="B984" s="4" t="n">
        <f aca="false">IPC!B972+1</f>
        <v>2024</v>
      </c>
      <c r="C984" s="4" t="str">
        <f aca="false">IPC!C972</f>
        <v>Octubre</v>
      </c>
      <c r="Q984" s="40"/>
      <c r="S984" s="40"/>
    </row>
    <row r="985" customFormat="false" ht="15" hidden="false" customHeight="false" outlineLevel="0" collapsed="false">
      <c r="B985" s="42" t="n">
        <f aca="false">IPC!B973+1</f>
        <v>2024</v>
      </c>
      <c r="C985" s="42" t="str">
        <f aca="false">IPC!C973</f>
        <v>Noviembre</v>
      </c>
      <c r="Q985" s="44" t="n">
        <f aca="false">'RIPTE e IPC'!T984/'RIPTE e IPC'!T981-1</f>
        <v>0.0150751249999996</v>
      </c>
      <c r="S985" s="44"/>
    </row>
    <row r="986" customFormat="false" ht="15" hidden="false" customHeight="false" outlineLevel="0" collapsed="false">
      <c r="B986" s="10" t="n">
        <f aca="false">IPC!B974+1</f>
        <v>2024</v>
      </c>
      <c r="C986" s="10" t="str">
        <f aca="false">IPC!C974</f>
        <v>Diciembre</v>
      </c>
      <c r="Q986" s="39"/>
      <c r="S986" s="39" t="n">
        <f aca="false">('RIPTE e IPC'!T979-'RIPTE e IPC'!T976)/'RIPTE e IPC'!T976</f>
        <v>0.0150751249999996</v>
      </c>
      <c r="T986" s="39" t="n">
        <f aca="false">S986-Q985</f>
        <v>-7.45931094670027E-017</v>
      </c>
    </row>
    <row r="987" customFormat="false" ht="15" hidden="false" customHeight="false" outlineLevel="0" collapsed="false">
      <c r="B987" s="4" t="n">
        <f aca="false">IPC!B975+1</f>
        <v>2025</v>
      </c>
      <c r="C987" s="4" t="str">
        <f aca="false">IPC!C975</f>
        <v>Enero</v>
      </c>
      <c r="Q987" s="40"/>
      <c r="S987" s="40"/>
    </row>
    <row r="988" customFormat="false" ht="15" hidden="false" customHeight="false" outlineLevel="0" collapsed="false">
      <c r="B988" s="42" t="n">
        <f aca="false">IPC!B976+1</f>
        <v>2025</v>
      </c>
      <c r="C988" s="42" t="str">
        <f aca="false">IPC!C976</f>
        <v>Febrero</v>
      </c>
      <c r="Q988" s="44" t="n">
        <f aca="false">'RIPTE e IPC'!T987/'RIPTE e IPC'!T984-1</f>
        <v>0.00499999999999989</v>
      </c>
      <c r="S988" s="44"/>
    </row>
    <row r="989" customFormat="false" ht="15" hidden="false" customHeight="false" outlineLevel="0" collapsed="false">
      <c r="B989" s="10" t="n">
        <f aca="false">IPC!B977+1</f>
        <v>2025</v>
      </c>
      <c r="C989" s="10" t="str">
        <f aca="false">IPC!C977</f>
        <v>Marzo</v>
      </c>
      <c r="Q989" s="39"/>
      <c r="S989" s="39" t="n">
        <f aca="false">('RIPTE e IPC'!T982-'RIPTE e IPC'!T979)/'RIPTE e IPC'!T979</f>
        <v>0.0150751249999996</v>
      </c>
      <c r="T989" s="39" t="n">
        <f aca="false">S989-Q988</f>
        <v>0.0100751249999997</v>
      </c>
    </row>
    <row r="990" customFormat="false" ht="15" hidden="false" customHeight="false" outlineLevel="0" collapsed="false">
      <c r="B990" s="4" t="n">
        <f aca="false">IPC!B978+1</f>
        <v>2025</v>
      </c>
      <c r="C990" s="4" t="str">
        <f aca="false">IPC!C978</f>
        <v>Abril</v>
      </c>
      <c r="Q990" s="40"/>
      <c r="S990" s="40"/>
    </row>
    <row r="991" customFormat="false" ht="15" hidden="false" customHeight="false" outlineLevel="0" collapsed="false">
      <c r="B991" s="42" t="n">
        <f aca="false">IPC!B979+1</f>
        <v>2025</v>
      </c>
      <c r="C991" s="42" t="str">
        <f aca="false">IPC!C979</f>
        <v>Mayo</v>
      </c>
      <c r="Q991" s="44" t="n">
        <f aca="false">'RIPTE e IPC'!T990/'RIPTE e IPC'!T987-1</f>
        <v>0</v>
      </c>
      <c r="S991" s="44"/>
    </row>
    <row r="992" customFormat="false" ht="15" hidden="false" customHeight="false" outlineLevel="0" collapsed="false">
      <c r="B992" s="10" t="n">
        <f aca="false">IPC!B980+1</f>
        <v>2025</v>
      </c>
      <c r="C992" s="10" t="str">
        <f aca="false">IPC!C980</f>
        <v>Junio</v>
      </c>
      <c r="Q992" s="39"/>
      <c r="S992" s="39" t="n">
        <f aca="false">('RIPTE e IPC'!T985-'RIPTE e IPC'!T982)/'RIPTE e IPC'!T982</f>
        <v>0.0150751249999997</v>
      </c>
      <c r="T992" s="39" t="n">
        <f aca="false">S992-Q991</f>
        <v>0.0150751249999997</v>
      </c>
    </row>
    <row r="993" customFormat="false" ht="15" hidden="false" customHeight="false" outlineLevel="0" collapsed="false">
      <c r="B993" s="4" t="n">
        <f aca="false">IPC!B981+1</f>
        <v>2025</v>
      </c>
      <c r="C993" s="4" t="str">
        <f aca="false">IPC!C981</f>
        <v>Julio</v>
      </c>
      <c r="Q993" s="40"/>
      <c r="S993" s="40"/>
    </row>
    <row r="994" customFormat="false" ht="15" hidden="false" customHeight="false" outlineLevel="0" collapsed="false">
      <c r="B994" s="42" t="n">
        <f aca="false">IPC!B982+1</f>
        <v>2025</v>
      </c>
      <c r="C994" s="42" t="str">
        <f aca="false">IPC!C982</f>
        <v>Agosto</v>
      </c>
      <c r="Q994" s="44" t="n">
        <f aca="false">'RIPTE e IPC'!T993/'RIPTE e IPC'!T990-1</f>
        <v>0</v>
      </c>
      <c r="S994" s="44"/>
    </row>
    <row r="995" customFormat="false" ht="15" hidden="false" customHeight="false" outlineLevel="0" collapsed="false">
      <c r="B995" s="10" t="n">
        <f aca="false">IPC!B983+1</f>
        <v>2025</v>
      </c>
      <c r="C995" s="10" t="str">
        <f aca="false">IPC!C983</f>
        <v>Septiembre</v>
      </c>
      <c r="Q995" s="39"/>
      <c r="S995" s="39" t="n">
        <f aca="false">('RIPTE e IPC'!T988-'RIPTE e IPC'!T985)/'RIPTE e IPC'!T985</f>
        <v>0</v>
      </c>
      <c r="T995" s="39" t="n">
        <f aca="false">S995-Q994</f>
        <v>0</v>
      </c>
    </row>
    <row r="996" customFormat="false" ht="15" hidden="false" customHeight="false" outlineLevel="0" collapsed="false">
      <c r="B996" s="4" t="n">
        <f aca="false">IPC!B984+1</f>
        <v>2025</v>
      </c>
      <c r="C996" s="4" t="str">
        <f aca="false">IPC!C984</f>
        <v>Octubre</v>
      </c>
      <c r="Q996" s="40"/>
      <c r="S996" s="40"/>
    </row>
    <row r="997" customFormat="false" ht="15" hidden="false" customHeight="false" outlineLevel="0" collapsed="false">
      <c r="B997" s="42" t="n">
        <f aca="false">IPC!B985+1</f>
        <v>2025</v>
      </c>
      <c r="C997" s="42" t="str">
        <f aca="false">IPC!C985</f>
        <v>Noviembre</v>
      </c>
      <c r="Q997" s="44" t="n">
        <f aca="false">'RIPTE e IPC'!T996/'RIPTE e IPC'!T993-1</f>
        <v>0</v>
      </c>
      <c r="S997" s="44"/>
    </row>
    <row r="998" customFormat="false" ht="15" hidden="false" customHeight="false" outlineLevel="0" collapsed="false">
      <c r="B998" s="10" t="n">
        <f aca="false">IPC!B986+1</f>
        <v>2025</v>
      </c>
      <c r="C998" s="10" t="str">
        <f aca="false">IPC!C986</f>
        <v>Diciembre</v>
      </c>
      <c r="Q998" s="39"/>
      <c r="S998" s="39" t="n">
        <f aca="false">('RIPTE e IPC'!T991-'RIPTE e IPC'!T988)/'RIPTE e IPC'!T988</f>
        <v>0</v>
      </c>
      <c r="T998" s="39" t="n">
        <f aca="false">S998-Q997</f>
        <v>0</v>
      </c>
    </row>
    <row r="999" customFormat="false" ht="15" hidden="false" customHeight="false" outlineLevel="0" collapsed="false">
      <c r="B999" s="4" t="n">
        <f aca="false">IPC!B987+1</f>
        <v>2026</v>
      </c>
      <c r="C999" s="4" t="str">
        <f aca="false">IPC!C987</f>
        <v>Enero</v>
      </c>
      <c r="Q999" s="40"/>
      <c r="S999" s="40"/>
    </row>
    <row r="1000" customFormat="false" ht="15" hidden="false" customHeight="false" outlineLevel="0" collapsed="false">
      <c r="B1000" s="42" t="n">
        <f aca="false">IPC!B988+1</f>
        <v>2026</v>
      </c>
      <c r="C1000" s="42" t="str">
        <f aca="false">IPC!C988</f>
        <v>Febrero</v>
      </c>
      <c r="Q1000" s="44" t="n">
        <f aca="false">'RIPTE e IPC'!T999/'RIPTE e IPC'!T996-1</f>
        <v>0</v>
      </c>
      <c r="S1000" s="44"/>
    </row>
    <row r="1001" customFormat="false" ht="15" hidden="false" customHeight="false" outlineLevel="0" collapsed="false">
      <c r="B1001" s="10" t="n">
        <f aca="false">IPC!B989+1</f>
        <v>2026</v>
      </c>
      <c r="C1001" s="10" t="str">
        <f aca="false">IPC!C989</f>
        <v>Marzo</v>
      </c>
      <c r="Q1001" s="39"/>
      <c r="S1001" s="39" t="n">
        <f aca="false">('RIPTE e IPC'!T994-'RIPTE e IPC'!T991)/'RIPTE e IPC'!T991</f>
        <v>0</v>
      </c>
      <c r="T1001" s="39" t="n">
        <f aca="false">S1001-Q1000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4"/>
  <sheetViews>
    <sheetView windowProtection="false" showFormulas="false" showGridLines="true" showRowColHeaders="true" showZeros="true" rightToLeft="false" tabSelected="false" showOutlineSymbols="true" defaultGridColor="true" view="normal" topLeftCell="E8" colorId="64" zoomScale="85" zoomScaleNormal="85" zoomScalePageLayoutView="100" workbookViewId="0">
      <selection pane="topLeft" activeCell="L45" activeCellId="1" sqref="K922 L45"/>
    </sheetView>
  </sheetViews>
  <sheetFormatPr defaultRowHeight="13.8"/>
  <cols>
    <col collapsed="false" hidden="false" max="10" min="1" style="0" width="8.77551020408163"/>
    <col collapsed="false" hidden="false" max="12" min="11" style="0" width="63.3112244897959"/>
    <col collapsed="false" hidden="false" max="1025" min="13" style="0" width="8.77551020408163"/>
  </cols>
  <sheetData>
    <row r="1" customFormat="false" ht="13.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3.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144</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M6" s="0" t="s">
        <v>145</v>
      </c>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I9" s="111" t="n">
        <f aca="false">'Min pension'!I99+1</f>
        <v>2018</v>
      </c>
      <c r="J9" s="111" t="n">
        <f aca="false">'Min pension'!J99</f>
        <v>1</v>
      </c>
      <c r="K9" s="111" t="n">
        <f aca="false">12000*0.2</f>
        <v>2400</v>
      </c>
      <c r="L9" s="123" t="n">
        <f aca="false">K9*100/'RIPTE e IPC'!T903</f>
        <v>1111.99886021102</v>
      </c>
      <c r="N9" s="0" t="n">
        <f aca="false">12000*100/'RIPTE e IPC'!T903</f>
        <v>5559.9943010551</v>
      </c>
    </row>
    <row r="10" customFormat="false" ht="13.8" hidden="false" customHeight="false" outlineLevel="0" collapsed="false">
      <c r="I10" s="113" t="n">
        <f aca="false">'Min pension'!I100+1</f>
        <v>2018</v>
      </c>
      <c r="J10" s="113" t="n">
        <f aca="false">'Min pension'!J100</f>
        <v>2</v>
      </c>
      <c r="K10" s="113" t="n">
        <f aca="false">12000*0.2</f>
        <v>2400</v>
      </c>
      <c r="L10" s="125" t="n">
        <f aca="false">K10*100/'RIPTE e IPC'!T906</f>
        <v>1036.09115425295</v>
      </c>
    </row>
    <row r="11" customFormat="false" ht="13.8" hidden="false" customHeight="false" outlineLevel="0" collapsed="false">
      <c r="I11" s="111" t="n">
        <f aca="false">'Min pension'!I101+1</f>
        <v>2018</v>
      </c>
      <c r="J11" s="111" t="n">
        <f aca="false">'Min pension'!J101</f>
        <v>3</v>
      </c>
      <c r="K11" s="111" t="n">
        <f aca="false">12000*0.2</f>
        <v>2400</v>
      </c>
      <c r="L11" s="123" t="n">
        <f aca="false">K11*100/'RIPTE e IPC'!T909</f>
        <v>932.456922016935</v>
      </c>
    </row>
    <row r="12" customFormat="false" ht="13.8" hidden="false" customHeight="false" outlineLevel="0" collapsed="false">
      <c r="I12" s="113" t="n">
        <f aca="false">'Min pension'!I102+1</f>
        <v>2018</v>
      </c>
      <c r="J12" s="113" t="n">
        <f aca="false">'Min pension'!J102</f>
        <v>4</v>
      </c>
      <c r="K12" s="114" t="n">
        <f aca="false">12000*0.2</f>
        <v>2400</v>
      </c>
      <c r="L12" s="125" t="n">
        <f aca="false">K12*100/'RIPTE e IPC'!T912</f>
        <v>805.100228671988</v>
      </c>
    </row>
    <row r="13" customFormat="false" ht="13.8" hidden="false" customHeight="false" outlineLevel="0" collapsed="false">
      <c r="I13" s="111" t="n">
        <f aca="false">'Min pension'!I103+1</f>
        <v>2019</v>
      </c>
      <c r="J13" s="111" t="n">
        <f aca="false">'Min pension'!J103</f>
        <v>1</v>
      </c>
      <c r="K13" s="135" t="n">
        <f aca="false">17509.2*0.4</f>
        <v>7003.68</v>
      </c>
      <c r="L13" s="123" t="n">
        <f aca="false">K13*100/'RIPTE e IPC'!T915</f>
        <v>2145.11305828201</v>
      </c>
    </row>
    <row r="14" customFormat="false" ht="13.8" hidden="false" customHeight="false" outlineLevel="0" collapsed="false">
      <c r="I14" s="113" t="n">
        <f aca="false">'Min pension'!I104+1</f>
        <v>2019</v>
      </c>
      <c r="J14" s="113" t="n">
        <f aca="false">'Min pension'!J104</f>
        <v>2</v>
      </c>
      <c r="K14" s="125" t="n">
        <f aca="false">17509.2*0.4</f>
        <v>7003.68</v>
      </c>
      <c r="L14" s="125" t="n">
        <f aca="false">K14*100/'RIPTE e IPC'!T918</f>
        <v>1922.17943566873</v>
      </c>
      <c r="M14" s="126"/>
    </row>
    <row r="15" customFormat="false" ht="13.8" hidden="false" customHeight="false" outlineLevel="0" collapsed="false">
      <c r="I15" s="111" t="n">
        <f aca="false">'Min pension'!I105+1</f>
        <v>2019</v>
      </c>
      <c r="J15" s="111" t="n">
        <f aca="false">'Min pension'!J105</f>
        <v>3</v>
      </c>
      <c r="K15" s="123" t="n">
        <f aca="false">17509.2*0.4</f>
        <v>7003.68</v>
      </c>
      <c r="L15" s="123" t="n">
        <f aca="false">K15*100/'RIPTE e IPC'!T921</f>
        <v>1761.42590045433</v>
      </c>
    </row>
    <row r="16" customFormat="false" ht="13.8" hidden="false" customHeight="false" outlineLevel="0" collapsed="false">
      <c r="I16" s="113" t="n">
        <f aca="false">'Min pension'!I106+1</f>
        <v>2019</v>
      </c>
      <c r="J16" s="113" t="n">
        <f aca="false">'Min pension'!J106</f>
        <v>4</v>
      </c>
      <c r="K16" s="125" t="n">
        <f aca="false">17509.2*0.4</f>
        <v>7003.68</v>
      </c>
      <c r="L16" s="125" t="n">
        <f aca="false">K16*100/'RIPTE e IPC'!T924</f>
        <v>1532.12212009016</v>
      </c>
    </row>
    <row r="17" customFormat="false" ht="13.8" hidden="false" customHeight="false" outlineLevel="0" collapsed="false">
      <c r="I17" s="111" t="n">
        <f aca="false">I13+1</f>
        <v>2020</v>
      </c>
      <c r="J17" s="111" t="n">
        <f aca="false">J13</f>
        <v>1</v>
      </c>
      <c r="K17" s="123" t="n">
        <f aca="false">'RIPTE e IPC'!Z926</f>
        <v>16528.6859472527</v>
      </c>
      <c r="L17" s="123" t="n">
        <f aca="false">K17*100/'RIPTE e IPC'!T927</f>
        <v>3239.32247556808</v>
      </c>
      <c r="M17" s="0" t="n">
        <v>100</v>
      </c>
      <c r="O17" s="0" t="n">
        <f aca="false">12000*0.6</f>
        <v>7200</v>
      </c>
    </row>
    <row r="18" customFormat="false" ht="13.8" hidden="false" customHeight="false" outlineLevel="0" collapsed="false">
      <c r="I18" s="113" t="n">
        <f aca="false">I14+1</f>
        <v>2020</v>
      </c>
      <c r="J18" s="113" t="n">
        <f aca="false">J14</f>
        <v>2</v>
      </c>
      <c r="K18" s="125" t="n">
        <f aca="false">K17</f>
        <v>16528.6859472527</v>
      </c>
      <c r="L18" s="125" t="n">
        <f aca="false">K18*100/'RIPTE e IPC'!T930</f>
        <v>2960.79030714448</v>
      </c>
      <c r="M18" s="0" t="n">
        <f aca="false">M17*(1+0.02)</f>
        <v>102</v>
      </c>
    </row>
    <row r="19" customFormat="false" ht="13.8" hidden="false" customHeight="false" outlineLevel="0" collapsed="false">
      <c r="I19" s="111" t="n">
        <f aca="false">I15+1</f>
        <v>2020</v>
      </c>
      <c r="J19" s="111" t="n">
        <f aca="false">J15</f>
        <v>3</v>
      </c>
      <c r="K19" s="123" t="n">
        <f aca="false">K18</f>
        <v>16528.6859472527</v>
      </c>
      <c r="L19" s="123" t="n">
        <f aca="false">K19*100/'RIPTE e IPC'!T933</f>
        <v>2732.02856361258</v>
      </c>
      <c r="M19" s="0" t="n">
        <f aca="false">M18*(1+0.02)</f>
        <v>104.04</v>
      </c>
    </row>
    <row r="20" customFormat="false" ht="13.8" hidden="false" customHeight="false" outlineLevel="0" collapsed="false">
      <c r="I20" s="113" t="n">
        <f aca="false">I16+1</f>
        <v>2020</v>
      </c>
      <c r="J20" s="113" t="n">
        <f aca="false">J16</f>
        <v>4</v>
      </c>
      <c r="K20" s="125" t="n">
        <f aca="false">K19</f>
        <v>16528.6859472527</v>
      </c>
      <c r="L20" s="125" t="n">
        <f aca="false">K20*100/'RIPTE e IPC'!T936</f>
        <v>2531.99930370635</v>
      </c>
      <c r="M20" s="0" t="n">
        <f aca="false">M19*(1+0.02)</f>
        <v>106.1208</v>
      </c>
      <c r="N20" s="0" t="n">
        <f aca="false">M17*(1+0.02)^3</f>
        <v>106.1208</v>
      </c>
    </row>
    <row r="21" customFormat="false" ht="13.8" hidden="false" customHeight="false" outlineLevel="0" collapsed="false">
      <c r="I21" s="111" t="n">
        <f aca="false">I17+1</f>
        <v>2021</v>
      </c>
      <c r="J21" s="111" t="n">
        <f aca="false">J17</f>
        <v>1</v>
      </c>
      <c r="K21" s="123" t="n">
        <f aca="false">'RIPTE e IPC'!Z938</f>
        <v>31007.8148370461</v>
      </c>
      <c r="L21" s="123" t="n">
        <f aca="false">K21*100/'RIPTE e IPC'!T939</f>
        <v>4412.63897742123</v>
      </c>
    </row>
    <row r="22" customFormat="false" ht="13.8" hidden="false" customHeight="false" outlineLevel="0" collapsed="false">
      <c r="I22" s="113" t="n">
        <f aca="false">I18+1</f>
        <v>2021</v>
      </c>
      <c r="J22" s="113" t="n">
        <f aca="false">J18</f>
        <v>2</v>
      </c>
      <c r="K22" s="125" t="n">
        <f aca="false">K21</f>
        <v>31007.8148370461</v>
      </c>
      <c r="L22" s="125" t="n">
        <f aca="false">K22*100/'RIPTE e IPC'!T941</f>
        <v>4210.09868935995</v>
      </c>
    </row>
    <row r="23" customFormat="false" ht="13.8" hidden="false" customHeight="false" outlineLevel="0" collapsed="false">
      <c r="I23" s="111" t="n">
        <f aca="false">I19+1</f>
        <v>2021</v>
      </c>
      <c r="J23" s="111" t="n">
        <f aca="false">J19</f>
        <v>3</v>
      </c>
      <c r="K23" s="123" t="n">
        <f aca="false">K22</f>
        <v>31007.8148370461</v>
      </c>
      <c r="L23" s="123" t="n">
        <f aca="false">K23*100/'RIPTE e IPC'!T943</f>
        <v>4025.33563851013</v>
      </c>
    </row>
    <row r="24" customFormat="false" ht="13.8" hidden="false" customHeight="false" outlineLevel="0" collapsed="false">
      <c r="I24" s="113" t="n">
        <f aca="false">I20+1</f>
        <v>2021</v>
      </c>
      <c r="J24" s="113" t="n">
        <f aca="false">J20</f>
        <v>4</v>
      </c>
      <c r="K24" s="125" t="n">
        <f aca="false">K23</f>
        <v>31007.8148370461</v>
      </c>
      <c r="L24" s="125" t="n">
        <f aca="false">K24*100/'RIPTE e IPC'!T945</f>
        <v>3856.10772254157</v>
      </c>
    </row>
    <row r="25" customFormat="false" ht="13.8" hidden="false" customHeight="false" outlineLevel="0" collapsed="false">
      <c r="I25" s="111" t="n">
        <f aca="false">I21+1</f>
        <v>2022</v>
      </c>
      <c r="J25" s="111" t="n">
        <f aca="false">J21</f>
        <v>1</v>
      </c>
      <c r="K25" s="123" t="n">
        <f aca="false">'RIPTE e IPC'!Z950</f>
        <v>50697.7772585704</v>
      </c>
      <c r="L25" s="123" t="n">
        <f aca="false">K25*100/'RIPTE e IPC'!T948</f>
        <v>5978.70700466732</v>
      </c>
    </row>
    <row r="26" customFormat="false" ht="13.8" hidden="false" customHeight="false" outlineLevel="0" collapsed="false">
      <c r="I26" s="113" t="n">
        <f aca="false">I22+1</f>
        <v>2022</v>
      </c>
      <c r="J26" s="113" t="n">
        <f aca="false">J22</f>
        <v>2</v>
      </c>
      <c r="K26" s="125" t="n">
        <f aca="false">K25</f>
        <v>50697.7772585704</v>
      </c>
      <c r="L26" s="125" t="n">
        <f aca="false">K26*100/'RIPTE e IPC'!T951</f>
        <v>5515.35022557591</v>
      </c>
    </row>
    <row r="27" customFormat="false" ht="13.8" hidden="false" customHeight="false" outlineLevel="0" collapsed="false">
      <c r="I27" s="111" t="n">
        <f aca="false">I23+1</f>
        <v>2022</v>
      </c>
      <c r="J27" s="111" t="n">
        <f aca="false">J23</f>
        <v>3</v>
      </c>
      <c r="K27" s="123" t="n">
        <f aca="false">K26</f>
        <v>50697.7772585704</v>
      </c>
      <c r="L27" s="123" t="n">
        <f aca="false">K27*100/'RIPTE e IPC'!T954</f>
        <v>5171.88532138288</v>
      </c>
    </row>
    <row r="28" customFormat="false" ht="13.8" hidden="false" customHeight="false" outlineLevel="0" collapsed="false">
      <c r="I28" s="113" t="n">
        <f aca="false">I24+1</f>
        <v>2022</v>
      </c>
      <c r="J28" s="113" t="n">
        <f aca="false">J24</f>
        <v>4</v>
      </c>
      <c r="K28" s="125" t="n">
        <f aca="false">K27</f>
        <v>50697.7772585704</v>
      </c>
      <c r="L28" s="125" t="n">
        <f aca="false">K28*100/'RIPTE e IPC'!T957</f>
        <v>4921.71691162351</v>
      </c>
    </row>
    <row r="29" customFormat="false" ht="13.8" hidden="false" customHeight="false" outlineLevel="0" collapsed="false">
      <c r="I29" s="111" t="n">
        <f aca="false">I25+1</f>
        <v>2023</v>
      </c>
      <c r="J29" s="111" t="n">
        <f aca="false">J25</f>
        <v>1</v>
      </c>
      <c r="K29" s="123" t="n">
        <f aca="false">'RIPTE e IPC'!Z962</f>
        <v>62419.9301795256</v>
      </c>
      <c r="L29" s="123" t="n">
        <f aca="false">K29*100/'RIPTE e IPC'!T960</f>
        <v>5852.51047905315</v>
      </c>
    </row>
    <row r="30" customFormat="false" ht="13.8" hidden="false" customHeight="false" outlineLevel="0" collapsed="false">
      <c r="I30" s="113" t="n">
        <f aca="false">I26+1</f>
        <v>2023</v>
      </c>
      <c r="J30" s="113" t="n">
        <f aca="false">J26</f>
        <v>2</v>
      </c>
      <c r="K30" s="125" t="n">
        <f aca="false">K29</f>
        <v>62419.9301795256</v>
      </c>
      <c r="L30" s="125" t="n">
        <f aca="false">K30*100/'RIPTE e IPC'!T963</f>
        <v>5680.38901161229</v>
      </c>
    </row>
    <row r="31" customFormat="false" ht="13.8" hidden="false" customHeight="false" outlineLevel="0" collapsed="false">
      <c r="I31" s="111" t="n">
        <f aca="false">I27+1</f>
        <v>2023</v>
      </c>
      <c r="J31" s="111" t="n">
        <f aca="false">J27</f>
        <v>3</v>
      </c>
      <c r="K31" s="123" t="n">
        <f aca="false">K30</f>
        <v>62419.9301795256</v>
      </c>
      <c r="L31" s="123" t="n">
        <f aca="false">K31*100/'RIPTE e IPC'!T966</f>
        <v>5513.32961106733</v>
      </c>
    </row>
    <row r="32" customFormat="false" ht="13.8" hidden="false" customHeight="false" outlineLevel="0" collapsed="false">
      <c r="I32" s="113" t="n">
        <f aca="false">I28+1</f>
        <v>2023</v>
      </c>
      <c r="J32" s="113" t="n">
        <f aca="false">J28</f>
        <v>4</v>
      </c>
      <c r="K32" s="125" t="n">
        <f aca="false">K31</f>
        <v>62419.9301795256</v>
      </c>
      <c r="L32" s="125" t="n">
        <f aca="false">K32*100/'RIPTE e IPC'!T969</f>
        <v>5351.18340277971</v>
      </c>
    </row>
    <row r="33" customFormat="false" ht="13.8" hidden="false" customHeight="false" outlineLevel="0" collapsed="false">
      <c r="I33" s="111" t="n">
        <f aca="false">I29+1</f>
        <v>2024</v>
      </c>
      <c r="J33" s="111" t="n">
        <f aca="false">J29</f>
        <v>1</v>
      </c>
      <c r="K33" s="123" t="n">
        <f aca="false">'RIPTE e IPC'!Z974</f>
        <v>70336.3397053794</v>
      </c>
      <c r="L33" s="123" t="n">
        <f aca="false">K33*100/'RIPTE e IPC'!T972</f>
        <v>5852.51047905315</v>
      </c>
    </row>
    <row r="34" customFormat="false" ht="13.8" hidden="false" customHeight="false" outlineLevel="0" collapsed="false">
      <c r="I34" s="113" t="n">
        <f aca="false">I30+1</f>
        <v>2024</v>
      </c>
      <c r="J34" s="113" t="n">
        <f aca="false">J30</f>
        <v>2</v>
      </c>
      <c r="K34" s="125" t="n">
        <f aca="false">K33</f>
        <v>70336.3397053794</v>
      </c>
      <c r="L34" s="125" t="n">
        <f aca="false">K34*100/'RIPTE e IPC'!T975</f>
        <v>5737.05089551812</v>
      </c>
    </row>
    <row r="35" customFormat="false" ht="13.8" hidden="false" customHeight="false" outlineLevel="0" collapsed="false">
      <c r="I35" s="111" t="n">
        <f aca="false">I31+1</f>
        <v>2024</v>
      </c>
      <c r="J35" s="111" t="n">
        <f aca="false">J31</f>
        <v>3</v>
      </c>
      <c r="K35" s="123" t="n">
        <f aca="false">K34</f>
        <v>70336.3397053794</v>
      </c>
      <c r="L35" s="123" t="n">
        <f aca="false">K35*100/'RIPTE e IPC'!T978</f>
        <v>5651.84857181692</v>
      </c>
    </row>
    <row r="36" customFormat="false" ht="13.8" hidden="false" customHeight="false" outlineLevel="0" collapsed="false">
      <c r="I36" s="113" t="n">
        <f aca="false">I32+1</f>
        <v>2024</v>
      </c>
      <c r="J36" s="113" t="n">
        <f aca="false">J32</f>
        <v>4</v>
      </c>
      <c r="K36" s="125" t="n">
        <f aca="false">K35</f>
        <v>70336.3397053794</v>
      </c>
      <c r="L36" s="125" t="n">
        <f aca="false">K36*100/'RIPTE e IPC'!T981</f>
        <v>5567.91160833236</v>
      </c>
    </row>
    <row r="37" customFormat="false" ht="13.8" hidden="false" customHeight="false" outlineLevel="0" collapsed="false">
      <c r="I37" s="111" t="n">
        <f aca="false">I33+1</f>
        <v>2025</v>
      </c>
      <c r="J37" s="111" t="n">
        <f aca="false">J33</f>
        <v>1</v>
      </c>
      <c r="K37" s="123" t="n">
        <f aca="false">'RIPTE e IPC'!Z986</f>
        <v>74674.5312329653</v>
      </c>
      <c r="L37" s="123" t="n">
        <f aca="false">K37*100/'RIPTE e IPC'!T984</f>
        <v>5823.53765489942</v>
      </c>
    </row>
    <row r="38" customFormat="false" ht="13.8" hidden="false" customHeight="false" outlineLevel="0" collapsed="false">
      <c r="I38" s="113" t="n">
        <f aca="false">I34+1</f>
        <v>2025</v>
      </c>
      <c r="J38" s="113" t="n">
        <f aca="false">J34</f>
        <v>2</v>
      </c>
      <c r="K38" s="125" t="n">
        <f aca="false">K37</f>
        <v>74674.5312329653</v>
      </c>
      <c r="L38" s="125" t="n">
        <f aca="false">K38*100/'RIPTE e IPC'!T987</f>
        <v>5794.56483074569</v>
      </c>
    </row>
    <row r="39" customFormat="false" ht="13.8" hidden="false" customHeight="false" outlineLevel="0" collapsed="false">
      <c r="I39" s="111" t="n">
        <f aca="false">I35+1</f>
        <v>2025</v>
      </c>
      <c r="J39" s="111" t="n">
        <f aca="false">J35</f>
        <v>3</v>
      </c>
      <c r="K39" s="123" t="n">
        <f aca="false">K38</f>
        <v>74674.5312329653</v>
      </c>
      <c r="L39" s="123" t="n">
        <f aca="false">K39*100/'RIPTE e IPC'!T990</f>
        <v>5794.56483074569</v>
      </c>
    </row>
    <row r="40" customFormat="false" ht="13.8" hidden="false" customHeight="false" outlineLevel="0" collapsed="false">
      <c r="I40" s="113" t="n">
        <f aca="false">I36+1</f>
        <v>2025</v>
      </c>
      <c r="J40" s="113" t="n">
        <f aca="false">J36</f>
        <v>4</v>
      </c>
      <c r="K40" s="125" t="n">
        <f aca="false">K39</f>
        <v>74674.5312329653</v>
      </c>
      <c r="L40" s="125" t="n">
        <f aca="false">K40*100/'RIPTE e IPC'!T993</f>
        <v>5794.56483074569</v>
      </c>
    </row>
    <row r="41" customFormat="false" ht="13.8" hidden="false" customHeight="false" outlineLevel="0" collapsed="false">
      <c r="I41" s="111" t="n">
        <f aca="false">I37+1</f>
        <v>2026</v>
      </c>
      <c r="J41" s="111" t="n">
        <f aca="false">J37</f>
        <v>1</v>
      </c>
      <c r="K41" s="123" t="n">
        <f aca="false">'RIPTE e IPC'!Z998</f>
        <v>74674.5312329653</v>
      </c>
      <c r="L41" s="123" t="n">
        <f aca="false">K41*100/'RIPTE e IPC'!T996</f>
        <v>5794.56483074569</v>
      </c>
    </row>
    <row r="42" customFormat="false" ht="13.8" hidden="false" customHeight="false" outlineLevel="0" collapsed="false">
      <c r="I42" s="113" t="n">
        <f aca="false">I38+1</f>
        <v>2026</v>
      </c>
      <c r="J42" s="113" t="n">
        <f aca="false">J38</f>
        <v>2</v>
      </c>
      <c r="K42" s="125" t="n">
        <f aca="false">K41</f>
        <v>74674.5312329653</v>
      </c>
      <c r="L42" s="125" t="n">
        <f aca="false">K42*100/'RIPTE e IPC'!T999</f>
        <v>5794.56483074569</v>
      </c>
    </row>
    <row r="43" customFormat="false" ht="13.8" hidden="false" customHeight="false" outlineLevel="0" collapsed="false">
      <c r="I43" s="111" t="n">
        <f aca="false">I39+1</f>
        <v>2026</v>
      </c>
      <c r="J43" s="111" t="n">
        <f aca="false">J39</f>
        <v>3</v>
      </c>
      <c r="K43" s="123" t="n">
        <f aca="false">K42</f>
        <v>74674.5312329653</v>
      </c>
      <c r="L43" s="123" t="n">
        <f aca="false">L42</f>
        <v>5794.56483074569</v>
      </c>
    </row>
    <row r="44" customFormat="false" ht="13.8" hidden="false" customHeight="false" outlineLevel="0" collapsed="false">
      <c r="I44" s="113" t="n">
        <f aca="false">I40+1</f>
        <v>2026</v>
      </c>
      <c r="J44" s="113" t="n">
        <f aca="false">J40</f>
        <v>4</v>
      </c>
      <c r="K44" s="125" t="n">
        <f aca="false">K43</f>
        <v>74674.5312329653</v>
      </c>
      <c r="L44" s="125" t="n">
        <f aca="false">L43</f>
        <v>5794.56483074569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1:213"/>
  <sheetViews>
    <sheetView windowProtection="true" showFormulas="false" showGridLines="true" showRowColHeaders="true" showZeros="true" rightToLeft="false" tabSelected="false" showOutlineSymbols="true" defaultGridColor="true" view="normal" topLeftCell="A16" colorId="64" zoomScale="100" zoomScaleNormal="100" zoomScalePageLayoutView="100" workbookViewId="0">
      <pane xSplit="1" ySplit="0" topLeftCell="CN16" activePane="topRight" state="frozen"/>
      <selection pane="topLeft" activeCell="A16" activeCellId="0" sqref="A16"/>
      <selection pane="topRight" activeCell="CQ39" activeCellId="1" sqref="K922 CQ39"/>
    </sheetView>
  </sheetViews>
  <sheetFormatPr defaultRowHeight="12.8"/>
  <cols>
    <col collapsed="false" hidden="false" max="1" min="1" style="0" width="52.1683673469388"/>
    <col collapsed="false" hidden="false" max="60" min="2" style="0" width="37.7959183673469"/>
    <col collapsed="false" hidden="false" max="61" min="61" style="136" width="37.7959183673469"/>
    <col collapsed="false" hidden="false" max="152" min="62" style="0" width="37.7959183673469"/>
    <col collapsed="false" hidden="false" max="159" min="153" style="0" width="74.5765306122449"/>
    <col collapsed="false" hidden="false" max="160" min="160" style="0" width="74.1122448979592"/>
    <col collapsed="false" hidden="false" max="163" min="161" style="0" width="74.5765306122449"/>
    <col collapsed="false" hidden="false" max="164" min="164" style="0" width="74.1122448979592"/>
    <col collapsed="false" hidden="false" max="167" min="165" style="0" width="74.5765306122449"/>
    <col collapsed="false" hidden="false" max="168" min="168" style="0" width="74.1122448979592"/>
    <col collapsed="false" hidden="false" max="181" min="169" style="0" width="74.5765306122449"/>
    <col collapsed="false" hidden="false" max="1025" min="182" style="0" width="10.3928571428571"/>
  </cols>
  <sheetData>
    <row r="1" customFormat="false" ht="12.8" hidden="false" customHeight="false" outlineLevel="0" collapsed="false">
      <c r="A1" s="0" t="s">
        <v>146</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0.881492763590374</v>
      </c>
      <c r="BM1" s="137" t="n">
        <f aca="false">BM21/BM15</f>
        <v>0.850805778315663</v>
      </c>
      <c r="BN1" s="0" t="n">
        <f aca="false">BN21/BN15</f>
        <v>0.919162662168058</v>
      </c>
      <c r="BO1" s="0" t="n">
        <f aca="false">BO21/BO15</f>
        <v>0.982533007185738</v>
      </c>
      <c r="BP1" s="0" t="n">
        <f aca="false">BP21/BP15</f>
        <v>0.999945219095016</v>
      </c>
      <c r="BQ1" s="0" t="n">
        <f aca="false">BQ21/BQ15</f>
        <v>1.01735743100429</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147</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0.881492763590374</v>
      </c>
      <c r="BM2" s="137" t="n">
        <f aca="false">BM20/BM15</f>
        <v>0.850805778315663</v>
      </c>
      <c r="BN2" s="0" t="n">
        <f aca="false">BN20/BN15</f>
        <v>0.913799030866513</v>
      </c>
      <c r="BO2" s="0" t="n">
        <f aca="false">BO20/BO15</f>
        <v>0.971269381452495</v>
      </c>
      <c r="BP2" s="0" t="n">
        <f aca="false">BP20/BP15</f>
        <v>0.98304978049515</v>
      </c>
      <c r="BQ2" s="0" t="n">
        <f aca="false">BQ20/BQ15</f>
        <v>0.994830179537806</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148</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0.881492763590374</v>
      </c>
      <c r="BM3" s="137" t="n">
        <f aca="false">BM9/BM15</f>
        <v>0.850805778315663</v>
      </c>
      <c r="BN3" s="0" t="n">
        <f aca="false">BN9/BN15</f>
        <v>0.90849630889304</v>
      </c>
      <c r="BO3" s="0" t="n">
        <f aca="false">BO9/BO15</f>
        <v>0.9601336653082</v>
      </c>
      <c r="BP3" s="0" t="n">
        <f aca="false">BP9/BP15</f>
        <v>0.966346206278709</v>
      </c>
      <c r="BQ3" s="0" t="n">
        <f aca="false">BQ9/BQ15</f>
        <v>0.972558747249218</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149</v>
      </c>
    </row>
    <row r="4" customFormat="false" ht="12.8" hidden="false" customHeight="false" outlineLevel="0" collapsed="false">
      <c r="A4" s="0" t="s">
        <v>150</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38" t="n">
        <f aca="false">BM6</f>
        <v>1.20974888541344</v>
      </c>
      <c r="BN4" s="139" t="n">
        <f aca="false">'RIPTE e IPC'!X921</f>
        <v>1.21189411868468</v>
      </c>
      <c r="BO4" s="139" t="n">
        <f aca="false">'RIPTE e IPC'!X924</f>
        <v>1.23042541903961</v>
      </c>
      <c r="BP4" s="0" t="n">
        <f aca="false">BO4/(1+(BN21/BM21-1)*0.3)</f>
        <v>1.22368062846179</v>
      </c>
      <c r="BQ4" s="0" t="n">
        <f aca="false">BP4/(1+(BO21/BN21-1)*0.3)</f>
        <v>1.21709317813389</v>
      </c>
      <c r="BR4" s="0" t="n">
        <f aca="false">BQ4/(1+(BP21/BO21-1)*0.3)</f>
        <v>1.21065668877623</v>
      </c>
      <c r="BS4" s="0" t="n">
        <f aca="false">BR4/(1+(BQ21/BP21-1)*0.3)</f>
        <v>1.20436514577947</v>
      </c>
      <c r="BT4" s="0" t="n">
        <f aca="false">BS4/(1+(BR21/BQ21-1)*0.3)</f>
        <v>1.19821287250383</v>
      </c>
      <c r="BU4" s="0" t="n">
        <f aca="false">BT4/(1+(BS21/BR21-1)*0.3)</f>
        <v>1.19219450594753</v>
      </c>
      <c r="BV4" s="0" t="n">
        <f aca="false">BU4/(1+(BT21/BS21-1)*0.3)</f>
        <v>1.18630497453876</v>
      </c>
      <c r="BW4" s="0" t="n">
        <f aca="false">BV4/(1+(BU21/BT21-1)*0.3)</f>
        <v>1.18053947783455</v>
      </c>
      <c r="BX4" s="0" t="n">
        <f aca="false">BW4/(1+(BV21/BU21-1)*0.3)</f>
        <v>1.17489346793475</v>
      </c>
      <c r="BY4" s="0" t="n">
        <f aca="false">BX4/(1+(BW21/BV21-1)*0.3)</f>
        <v>1.16936263244193</v>
      </c>
      <c r="BZ4" s="0" t="n">
        <f aca="false">BY4/(1+(BX21/BW21-1)*0.3)</f>
        <v>1.16805589714439</v>
      </c>
      <c r="CA4" s="0" t="n">
        <f aca="false">BZ4/(1+(BY21/BX21-1)*0.3)</f>
        <v>1.16675062209289</v>
      </c>
      <c r="CB4" s="0" t="n">
        <f aca="false">CA4/(1+(BZ21/BY21-1)*0.3)</f>
        <v>1.16544680565562</v>
      </c>
      <c r="CC4" s="0" t="n">
        <f aca="false">CB4/(1+(CA21/BZ21-1)*0.3)</f>
        <v>1.16414444620261</v>
      </c>
      <c r="CD4" s="0" t="n">
        <f aca="false">CC4/(1+(CB21/CA21-1)*0.3)</f>
        <v>1.16284354210573</v>
      </c>
      <c r="CE4" s="0" t="n">
        <f aca="false">CD4/(1+(CC21/CB21-1)*0.3)</f>
        <v>1.16154409173865</v>
      </c>
      <c r="CF4" s="0" t="n">
        <f aca="false">CE4/(1+(CD21/CC21-1)*0.3)</f>
        <v>1.16024609347685</v>
      </c>
      <c r="CG4" s="0" t="n">
        <f aca="false">CF4/(1+(CE21/CD21-1)*0.3)</f>
        <v>1.15894954569765</v>
      </c>
      <c r="CH4" s="0" t="n">
        <f aca="false">CG4/(1+(CF21/CE21-1)*0.3)</f>
        <v>1.15765444678017</v>
      </c>
      <c r="CI4" s="0" t="n">
        <f aca="false">CH4/(1+(CG21/CF21-1)*0.3)</f>
        <v>1.15636079510533</v>
      </c>
      <c r="CJ4" s="0" t="n">
        <f aca="false">CI4/(1+(CH21/CG21-1)*0.3)</f>
        <v>1.15506858905587</v>
      </c>
      <c r="CK4" s="0" t="n">
        <f aca="false">CJ4/(1+(CI21/CH21-1)*0.3)</f>
        <v>1.15377782701635</v>
      </c>
      <c r="CL4" s="0" t="n">
        <f aca="false">CK4/(1+(CJ21/CI21-1)*0.3)</f>
        <v>1.15248850737311</v>
      </c>
      <c r="CM4" s="0" t="n">
        <f aca="false">CL4/(1+(CK21/CJ21-1)*0.3)</f>
        <v>1.15120062851432</v>
      </c>
      <c r="CN4" s="0" t="n">
        <f aca="false">CM4/(1+(CL21/CK21-1)*0.3)</f>
        <v>1.14991418882992</v>
      </c>
      <c r="CO4" s="0" t="n">
        <f aca="false">CN4/(1+(CM21/CL21-1)*0.3)</f>
        <v>1.14862918671168</v>
      </c>
      <c r="CP4" s="0" t="n">
        <f aca="false">CO4/(1+(CN21/CM21-1)*0.3)</f>
        <v>1.14734562055314</v>
      </c>
      <c r="CQ4" s="0" t="n">
        <f aca="false">CP4/(1+(CO21/CN21-1)*0.3)</f>
        <v>1.14606348874967</v>
      </c>
      <c r="CR4" s="0" t="n">
        <f aca="false">CQ4/(1+(CP21/CO21-1)*0.3)</f>
        <v>1.1447827896984</v>
      </c>
      <c r="CS4" s="0" t="n">
        <f aca="false">CR4/(1+(CQ21/CP21-1)*0.3)</f>
        <v>1.14350352179825</v>
      </c>
      <c r="CT4" s="0" t="n">
        <f aca="false">CS4/(1+(CR21/CQ21-1)*0.3)</f>
        <v>1.14222568344997</v>
      </c>
      <c r="CU4" s="0" t="n">
        <f aca="false">CT4/(1+(CS21/CR21-1)*0.3)</f>
        <v>1.14094927305604</v>
      </c>
      <c r="CV4" s="0" t="n">
        <f aca="false">CU4/(1+(CT21/CS21-1)*0.3)</f>
        <v>1.13967428902077</v>
      </c>
      <c r="CW4" s="0" t="n">
        <f aca="false">CV4/(1+(CU21/CT21-1)*0.3)</f>
        <v>1.13840072975025</v>
      </c>
      <c r="CX4" s="0" t="n">
        <f aca="false">CW4/(1+(CV21/CU21-1)*0.3)</f>
        <v>1.13712859365231</v>
      </c>
      <c r="CY4" s="0" t="n">
        <f aca="false">CX4/(1+(CW21/CV21-1)*0.3)</f>
        <v>1.13585787913661</v>
      </c>
      <c r="CZ4" s="0" t="n">
        <f aca="false">CY4/(1+(CX21/CW21-1)*0.3)</f>
        <v>1.13458858461456</v>
      </c>
      <c r="DA4" s="0" t="n">
        <f aca="false">CZ4/(1+(CY21/CX21-1)*0.3)</f>
        <v>1.13332070849935</v>
      </c>
      <c r="DB4" s="0" t="n">
        <f aca="false">DA4/(1+(CZ21/CY21-1)*0.3)</f>
        <v>1.13205424920594</v>
      </c>
      <c r="DC4" s="0" t="n">
        <f aca="false">DB4/(1+(DA21/CZ21-1)*0.3)</f>
        <v>1.13078920515107</v>
      </c>
      <c r="DD4" s="0" t="n">
        <f aca="false">DC4/(1+(DB21/DA21-1)*0.3)</f>
        <v>1.12952557475323</v>
      </c>
      <c r="DE4" s="0" t="n">
        <f aca="false">DD4/(1+(DC21/DB21-1)*0.3)</f>
        <v>1.12826335643271</v>
      </c>
      <c r="DF4" s="0" t="n">
        <f aca="false">DE4/(1+(DD21/DC21-1)*0.3)</f>
        <v>1.12700254861155</v>
      </c>
      <c r="DG4" s="0" t="n">
        <f aca="false">DF4/(1+(DE21/DD21-1)*0.3)</f>
        <v>1.12574314971353</v>
      </c>
      <c r="DH4" s="0" t="n">
        <f aca="false">DG4/(1+(DF21/DE21-1)*0.3)</f>
        <v>1.12448515816422</v>
      </c>
      <c r="DI4" s="0" t="n">
        <f aca="false">DH4/(1+(DG21/DF21-1)*0.3)</f>
        <v>1.12322857239094</v>
      </c>
      <c r="DJ4" s="0" t="n">
        <f aca="false">DI4/(1+(DH21/DG21-1)*0.3)</f>
        <v>1.12197339082278</v>
      </c>
      <c r="DK4" s="0" t="n">
        <f aca="false">DJ4/(1+(DI21/DH21-1)*0.3)</f>
        <v>1.12071961189055</v>
      </c>
      <c r="DL4" s="0" t="n">
        <f aca="false">DK4/(1+(DJ21/DI21-1)*0.3)</f>
        <v>1.11946723402686</v>
      </c>
      <c r="DM4" s="0" t="n">
        <f aca="false">DL4/(1+(DK21/DJ21-1)*0.3)</f>
        <v>1.11821625566605</v>
      </c>
      <c r="DN4" s="0" t="n">
        <f aca="false">DM4/(1+(DL21/DK21-1)*0.3)</f>
        <v>1.11696667524418</v>
      </c>
      <c r="DO4" s="0" t="n">
        <f aca="false">DN4/(1+(DM21/DL21-1)*0.3)</f>
        <v>1.11571849119912</v>
      </c>
      <c r="DP4" s="0" t="n">
        <f aca="false">DO4/(1+(DN21/DM21-1)*0.3)</f>
        <v>1.11447170197043</v>
      </c>
      <c r="DQ4" s="0" t="n">
        <f aca="false">DP4/(1+(DO21/DN21-1)*0.3)</f>
        <v>1.11322630599944</v>
      </c>
      <c r="DR4" s="0" t="n">
        <f aca="false">DQ4/(1+(DP21/DO21-1)*0.3)</f>
        <v>1.11198230172922</v>
      </c>
      <c r="DS4" s="0" t="n">
        <f aca="false">DR4/(1+(DQ21/DP21-1)*0.3)</f>
        <v>1.11073968760457</v>
      </c>
      <c r="DT4" s="0" t="n">
        <f aca="false">DS4/(1+(DR21/DQ21-1)*0.3)</f>
        <v>1.10949846207205</v>
      </c>
      <c r="DU4" s="0" t="n">
        <f aca="false">DT4/(1+(DS21/DR21-1)*0.3)</f>
        <v>1.10825862357993</v>
      </c>
      <c r="DV4" s="0" t="n">
        <f aca="false">DU4/(1+(DT21/DS21-1)*0.3)</f>
        <v>1.10702017057823</v>
      </c>
      <c r="DW4" s="0" t="n">
        <f aca="false">DV4/(1+(DU21/DT21-1)*0.3)</f>
        <v>1.10578310151868</v>
      </c>
      <c r="DX4" s="0" t="n">
        <f aca="false">DW4/(1+(DV21/DU21-1)*0.3)</f>
        <v>1.10454741485478</v>
      </c>
      <c r="DY4" s="0" t="n">
        <f aca="false">DX4/(1+(DW21/DV21-1)*0.3)</f>
        <v>1.10331310904173</v>
      </c>
      <c r="DZ4" s="0" t="n">
        <f aca="false">DY4/(1+(DX21/DW21-1)*0.3)</f>
        <v>1.10208018253645</v>
      </c>
      <c r="EA4" s="0" t="n">
        <f aca="false">DZ4/(1+(DY21/DX21-1)*0.3)</f>
        <v>1.10084863379761</v>
      </c>
      <c r="EB4" s="0" t="n">
        <f aca="false">EA4/(1+(DZ21/DY21-1)*0.3)</f>
        <v>1.09961846128558</v>
      </c>
      <c r="EC4" s="0" t="n">
        <f aca="false">EB4/(1+(EA21/DZ21-1)*0.3)</f>
        <v>1.09838966346246</v>
      </c>
      <c r="ED4" s="0" t="n">
        <f aca="false">EC4/(1+(EB21/EA21-1)*0.3)</f>
        <v>1.09716223879207</v>
      </c>
      <c r="EE4" s="0" t="n">
        <f aca="false">ED4/(1+(EC21/EB21-1)*0.3)</f>
        <v>1.09593618573994</v>
      </c>
      <c r="EF4" s="0" t="n">
        <f aca="false">EE4/(1+(ED21/EC21-1)*0.3)</f>
        <v>1.09471150277332</v>
      </c>
      <c r="EG4" s="0" t="n">
        <f aca="false">EF4/(1+(EE21/ED21-1)*0.3)</f>
        <v>1.09348818836117</v>
      </c>
      <c r="EH4" s="0" t="n">
        <f aca="false">EG4/(1+(EF21/EE21-1)*0.3)</f>
        <v>1.09226624097417</v>
      </c>
      <c r="EI4" s="0" t="n">
        <f aca="false">EH4/(1+(EG21/EF21-1)*0.3)</f>
        <v>1.0910456590847</v>
      </c>
      <c r="EJ4" s="0" t="n">
        <f aca="false">EI4/(1+(EH21/EG21-1)*0.3)</f>
        <v>1.08982644116684</v>
      </c>
      <c r="EK4" s="0" t="n">
        <f aca="false">EJ4/(1+(EI21/EH21-1)*0.3)</f>
        <v>1.08860858569639</v>
      </c>
      <c r="EL4" s="0" t="n">
        <f aca="false">EK4/(1+(EJ21/EI21-1)*0.3)</f>
        <v>1.08739209115084</v>
      </c>
      <c r="EM4" s="0" t="n">
        <f aca="false">EL4/(1+(EK21/EJ21-1)*0.3)</f>
        <v>1.08617695600941</v>
      </c>
      <c r="EN4" s="0" t="n">
        <f aca="false">EM4/(1+(EL21/EK21-1)*0.3)</f>
        <v>1.08496317875297</v>
      </c>
      <c r="EO4" s="0" t="n">
        <f aca="false">EN4/(1+(EM21/EL21-1)*0.3)</f>
        <v>1.08375075786413</v>
      </c>
      <c r="EP4" s="0" t="n">
        <f aca="false">EO4/(1+(EN21/EM21-1)*0.3)</f>
        <v>1.08253969182717</v>
      </c>
      <c r="EQ4" s="0" t="n">
        <f aca="false">EP4/(1+(EO21/EN21-1)*0.3)</f>
        <v>1.0813299791281</v>
      </c>
      <c r="ER4" s="0" t="n">
        <f aca="false">EQ4/(1+(EP21/EO21-1)*0.3)</f>
        <v>1.08012161825457</v>
      </c>
      <c r="ES4" s="0" t="n">
        <f aca="false">ER4/(1+(EQ21/EP21-1)*0.3)</f>
        <v>1.07891460769595</v>
      </c>
      <c r="ET4" s="0" t="n">
        <f aca="false">ES4/(1+(ER21/EQ21-1)*0.3)</f>
        <v>1.07770894594332</v>
      </c>
      <c r="EU4" s="0" t="n">
        <f aca="false">ET4/(1+(ES21/ER21-1)*0.3)</f>
        <v>1.07650463148939</v>
      </c>
      <c r="EV4" s="0" t="n">
        <f aca="false">EU4/(1+(ET21/ES21-1)*0.3)</f>
        <v>1.0753016628286</v>
      </c>
    </row>
    <row r="5" customFormat="false" ht="13.8" hidden="false" customHeight="false" outlineLevel="0" collapsed="false">
      <c r="A5" s="0" t="s">
        <v>151</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38" t="n">
        <f aca="false">BM6</f>
        <v>1.20974888541344</v>
      </c>
      <c r="BN5" s="139" t="n">
        <f aca="false">BN4</f>
        <v>1.21189411868468</v>
      </c>
      <c r="BO5" s="139" t="n">
        <f aca="false">BO4</f>
        <v>1.23042541903961</v>
      </c>
      <c r="BP5" s="0" t="n">
        <f aca="false">BO5/(1+(BN22/BM22-1)*0.3)</f>
        <v>1.22585406126259</v>
      </c>
      <c r="BQ5" s="0" t="n">
        <f aca="false">BP5/(1+(BO22/BN22-1)*0.3)</f>
        <v>1.22135539971089</v>
      </c>
      <c r="BR5" s="0" t="n">
        <f aca="false">BQ5/(1+(BP22/BO22-1)*0.3)</f>
        <v>1.21692741377394</v>
      </c>
      <c r="BS5" s="0" t="n">
        <f aca="false">BR5/(1+(BQ22/BP22-1)*0.3)</f>
        <v>1.21256816246125</v>
      </c>
      <c r="BT5" s="0" t="n">
        <f aca="false">BS5/(1+(BR22/BQ22-1)*0.3)</f>
        <v>1.20827578036257</v>
      </c>
      <c r="BU5" s="0" t="n">
        <f aca="false">BT5/(1+(BS22/BR22-1)*0.3)</f>
        <v>1.20404847385778</v>
      </c>
      <c r="BV5" s="0" t="n">
        <f aca="false">BU5/(1+(BT22/BS22-1)*0.3)</f>
        <v>1.19988451755833</v>
      </c>
      <c r="BW5" s="0" t="n">
        <f aca="false">BV5/(1+(BU22/BT22-1)*0.3)</f>
        <v>1.1957822509636</v>
      </c>
      <c r="BX5" s="0" t="n">
        <f aca="false">BW5/(1+(BV22/BU22-1)*0.3)</f>
        <v>1.19174007531699</v>
      </c>
      <c r="BY5" s="0" t="n">
        <f aca="false">BX5/(1+(BW22/BV22-1)*0.3)</f>
        <v>1.18775645064763</v>
      </c>
      <c r="BZ5" s="0" t="n">
        <f aca="false">BY5/(1+(BX22/BW22-1)*0.3)</f>
        <v>1.18709058203545</v>
      </c>
      <c r="CA5" s="0" t="n">
        <f aca="false">BZ5/(1+(BY22/BX22-1)*0.3)</f>
        <v>1.18642508671613</v>
      </c>
      <c r="CB5" s="0" t="n">
        <f aca="false">CA5/(1+(BZ22/BY22-1)*0.3)</f>
        <v>1.18575996448041</v>
      </c>
      <c r="CC5" s="0" t="n">
        <f aca="false">CB5/(1+(CA22/BZ22-1)*0.3)</f>
        <v>1.18509521511912</v>
      </c>
      <c r="CD5" s="0" t="n">
        <f aca="false">CC5/(1+(CB22/CA22-1)*0.3)</f>
        <v>1.18443083842324</v>
      </c>
      <c r="CE5" s="0" t="n">
        <f aca="false">CD5/(1+(CC22/CB22-1)*0.3)</f>
        <v>1.18376683418384</v>
      </c>
      <c r="CF5" s="0" t="n">
        <f aca="false">CE5/(1+(CD22/CC22-1)*0.3)</f>
        <v>1.18310320219212</v>
      </c>
      <c r="CG5" s="0" t="n">
        <f aca="false">CF5/(1+(CE22/CD22-1)*0.3)</f>
        <v>1.18243994223939</v>
      </c>
      <c r="CH5" s="0" t="n">
        <f aca="false">CG5/(1+(CF22/CE22-1)*0.3)</f>
        <v>1.18177705411708</v>
      </c>
      <c r="CI5" s="0" t="n">
        <f aca="false">CH5/(1+(CG22/CF22-1)*0.3)</f>
        <v>1.18111453761675</v>
      </c>
      <c r="CJ5" s="0" t="n">
        <f aca="false">CI5/(1+(CH22/CG22-1)*0.3)</f>
        <v>1.18045239253004</v>
      </c>
      <c r="CK5" s="0" t="n">
        <f aca="false">CJ5/(1+(CI22/CH22-1)*0.3)</f>
        <v>1.17979061864877</v>
      </c>
      <c r="CL5" s="0" t="n">
        <f aca="false">CK5/(1+(CJ22/CI22-1)*0.3)</f>
        <v>1.1791292157648</v>
      </c>
      <c r="CM5" s="0" t="n">
        <f aca="false">CL5/(1+(CK22/CJ22-1)*0.3)</f>
        <v>1.17846818367017</v>
      </c>
      <c r="CN5" s="0" t="n">
        <f aca="false">CM5/(1+(CL22/CK22-1)*0.3)</f>
        <v>1.177807522157</v>
      </c>
      <c r="CO5" s="0" t="n">
        <f aca="false">CN5/(1+(CM22/CL22-1)*0.3)</f>
        <v>1.17714723101754</v>
      </c>
      <c r="CP5" s="0" t="n">
        <f aca="false">CO5/(1+(CN22/CM22-1)*0.3)</f>
        <v>1.17648731004416</v>
      </c>
      <c r="CQ5" s="0" t="n">
        <f aca="false">CP5/(1+(CO22/CN22-1)*0.3)</f>
        <v>1.17582775902934</v>
      </c>
      <c r="CR5" s="0" t="n">
        <f aca="false">CQ5/(1+(CP22/CO22-1)*0.3)</f>
        <v>1.17516857776567</v>
      </c>
      <c r="CS5" s="0" t="n">
        <f aca="false">CR5/(1+(CQ22/CP22-1)*0.3)</f>
        <v>1.17450976604586</v>
      </c>
      <c r="CT5" s="0" t="n">
        <f aca="false">CS5/(1+(CR22/CQ22-1)*0.3)</f>
        <v>1.17385132366276</v>
      </c>
      <c r="CU5" s="0" t="n">
        <f aca="false">CT5/(1+(CS22/CR22-1)*0.3)</f>
        <v>1.1731932504093</v>
      </c>
      <c r="CV5" s="0" t="n">
        <f aca="false">CU5/(1+(CT22/CS22-1)*0.3)</f>
        <v>1.17253554607855</v>
      </c>
      <c r="CW5" s="0" t="n">
        <f aca="false">CV5/(1+(CU22/CT22-1)*0.3)</f>
        <v>1.17187821046368</v>
      </c>
      <c r="CX5" s="0" t="n">
        <f aca="false">CW5/(1+(CV22/CU22-1)*0.3)</f>
        <v>1.17122124335798</v>
      </c>
      <c r="CY5" s="0" t="n">
        <f aca="false">CX5/(1+(CW22/CV22-1)*0.3)</f>
        <v>1.17056464455489</v>
      </c>
      <c r="CZ5" s="0" t="n">
        <f aca="false">CY5/(1+(CX22/CW22-1)*0.3)</f>
        <v>1.16990841384789</v>
      </c>
      <c r="DA5" s="0" t="n">
        <f aca="false">CZ5/(1+(CY22/CX22-1)*0.3)</f>
        <v>1.16925255103066</v>
      </c>
      <c r="DB5" s="0" t="n">
        <f aca="false">DA5/(1+(CZ22/CY22-1)*0.3)</f>
        <v>1.16859705589694</v>
      </c>
      <c r="DC5" s="0" t="n">
        <f aca="false">DB5/(1+(DA22/CZ22-1)*0.3)</f>
        <v>1.1679419282406</v>
      </c>
      <c r="DD5" s="0" t="n">
        <f aca="false">DC5/(1+(DB22/DA22-1)*0.3)</f>
        <v>1.16728716785564</v>
      </c>
      <c r="DE5" s="0" t="n">
        <f aca="false">DD5/(1+(DC22/DB22-1)*0.3)</f>
        <v>1.16663277453616</v>
      </c>
      <c r="DF5" s="0" t="n">
        <f aca="false">DE5/(1+(DD22/DC22-1)*0.3)</f>
        <v>1.16597874807637</v>
      </c>
      <c r="DG5" s="0" t="n">
        <f aca="false">DF5/(1+(DE22/DD22-1)*0.3)</f>
        <v>1.16532508827062</v>
      </c>
      <c r="DH5" s="0" t="n">
        <f aca="false">DG5/(1+(DF22/DE22-1)*0.3)</f>
        <v>1.16467179491334</v>
      </c>
      <c r="DI5" s="0" t="n">
        <f aca="false">DH5/(1+(DG22/DF22-1)*0.3)</f>
        <v>1.16401886779912</v>
      </c>
      <c r="DJ5" s="0" t="n">
        <f aca="false">DI5/(1+(DH22/DG22-1)*0.3)</f>
        <v>1.16336630672261</v>
      </c>
      <c r="DK5" s="0" t="n">
        <f aca="false">DJ5/(1+(DI22/DH22-1)*0.3)</f>
        <v>1.16271411147863</v>
      </c>
      <c r="DL5" s="0" t="n">
        <f aca="false">DK5/(1+(DJ22/DI22-1)*0.3)</f>
        <v>1.16206228186209</v>
      </c>
      <c r="DM5" s="0" t="n">
        <f aca="false">DL5/(1+(DK22/DJ22-1)*0.3)</f>
        <v>1.161410817668</v>
      </c>
      <c r="DN5" s="0" t="n">
        <f aca="false">DM5/(1+(DL22/DK22-1)*0.3)</f>
        <v>1.16075971869151</v>
      </c>
      <c r="DO5" s="0" t="n">
        <f aca="false">DN5/(1+(DM22/DL22-1)*0.3)</f>
        <v>1.16010898472788</v>
      </c>
      <c r="DP5" s="0" t="n">
        <f aca="false">DO5/(1+(DN22/DM22-1)*0.3)</f>
        <v>1.15945861557247</v>
      </c>
      <c r="DQ5" s="0" t="n">
        <f aca="false">DP5/(1+(DO22/DN22-1)*0.3)</f>
        <v>1.15880861102077</v>
      </c>
      <c r="DR5" s="0" t="n">
        <f aca="false">DQ5/(1+(DP22/DO22-1)*0.3)</f>
        <v>1.15815897086838</v>
      </c>
      <c r="DS5" s="0" t="n">
        <f aca="false">DR5/(1+(DQ22/DP22-1)*0.3)</f>
        <v>1.15750969491101</v>
      </c>
      <c r="DT5" s="0" t="n">
        <f aca="false">DS5/(1+(DR22/DQ22-1)*0.3)</f>
        <v>1.15686078294448</v>
      </c>
      <c r="DU5" s="0" t="n">
        <f aca="false">DT5/(1+(DS22/DR22-1)*0.3)</f>
        <v>1.15621223476476</v>
      </c>
      <c r="DV5" s="0" t="n">
        <f aca="false">DU5/(1+(DT22/DS22-1)*0.3)</f>
        <v>1.15556405016788</v>
      </c>
      <c r="DW5" s="0" t="n">
        <f aca="false">DV5/(1+(DU22/DT22-1)*0.3)</f>
        <v>1.15491622895003</v>
      </c>
      <c r="DX5" s="0" t="n">
        <f aca="false">DW5/(1+(DV22/DU22-1)*0.3)</f>
        <v>1.15426877090748</v>
      </c>
      <c r="DY5" s="0" t="n">
        <f aca="false">DX5/(1+(DW22/DV22-1)*0.3)</f>
        <v>1.15362167583664</v>
      </c>
      <c r="DZ5" s="0" t="n">
        <f aca="false">DY5/(1+(DX22/DW22-1)*0.3)</f>
        <v>1.15297494353403</v>
      </c>
      <c r="EA5" s="0" t="n">
        <f aca="false">DZ5/(1+(DY22/DX22-1)*0.3)</f>
        <v>1.15232857379626</v>
      </c>
      <c r="EB5" s="0" t="n">
        <f aca="false">EA5/(1+(DZ22/DY22-1)*0.3)</f>
        <v>1.1516825664201</v>
      </c>
      <c r="EC5" s="0" t="n">
        <f aca="false">EB5/(1+(EA22/DZ22-1)*0.3)</f>
        <v>1.15103692120238</v>
      </c>
      <c r="ED5" s="0" t="n">
        <f aca="false">EC5/(1+(EB22/EA22-1)*0.3)</f>
        <v>1.15039163794007</v>
      </c>
      <c r="EE5" s="0" t="n">
        <f aca="false">ED5/(1+(EC22/EB22-1)*0.3)</f>
        <v>1.14974671643028</v>
      </c>
      <c r="EF5" s="0" t="n">
        <f aca="false">EE5/(1+(ED22/EC22-1)*0.3)</f>
        <v>1.14910215647019</v>
      </c>
      <c r="EG5" s="0" t="n">
        <f aca="false">EF5/(1+(EE22/ED22-1)*0.3)</f>
        <v>1.14845795785711</v>
      </c>
      <c r="EH5" s="0" t="n">
        <f aca="false">EG5/(1+(EF22/EE22-1)*0.3)</f>
        <v>1.14781412038846</v>
      </c>
      <c r="EI5" s="0" t="n">
        <f aca="false">EH5/(1+(EG22/EF22-1)*0.3)</f>
        <v>1.1471706438618</v>
      </c>
      <c r="EJ5" s="0" t="n">
        <f aca="false">EI5/(1+(EH22/EG22-1)*0.3)</f>
        <v>1.14652752807476</v>
      </c>
      <c r="EK5" s="0" t="n">
        <f aca="false">EJ5/(1+(EI22/EH22-1)*0.3)</f>
        <v>1.14588477282512</v>
      </c>
      <c r="EL5" s="0" t="n">
        <f aca="false">EK5/(1+(EJ22/EI22-1)*0.3)</f>
        <v>1.14524237791076</v>
      </c>
      <c r="EM5" s="0" t="n">
        <f aca="false">EL5/(1+(EK22/EJ22-1)*0.3)</f>
        <v>1.14460034312966</v>
      </c>
      <c r="EN5" s="0" t="n">
        <f aca="false">EM5/(1+(EL22/EK22-1)*0.3)</f>
        <v>1.14395866827993</v>
      </c>
      <c r="EO5" s="0" t="n">
        <f aca="false">EN5/(1+(EM22/EL22-1)*0.3)</f>
        <v>1.14331735315979</v>
      </c>
      <c r="EP5" s="0" t="n">
        <f aca="false">EO5/(1+(EN22/EM22-1)*0.3)</f>
        <v>1.14267639756757</v>
      </c>
      <c r="EQ5" s="0" t="n">
        <f aca="false">EP5/(1+(EO22/EN22-1)*0.3)</f>
        <v>1.14203580130173</v>
      </c>
      <c r="ER5" s="0" t="n">
        <f aca="false">EQ5/(1+(EP22/EO22-1)*0.3)</f>
        <v>1.14139556416081</v>
      </c>
      <c r="ES5" s="0" t="n">
        <f aca="false">ER5/(1+(EQ22/EP22-1)*0.3)</f>
        <v>1.14075568594348</v>
      </c>
      <c r="ET5" s="0" t="n">
        <f aca="false">ES5/(1+(ER22/EQ22-1)*0.3)</f>
        <v>1.14011616644853</v>
      </c>
      <c r="EU5" s="0" t="n">
        <f aca="false">ET5/(1+(ES22/ER22-1)*0.3)</f>
        <v>1.13947700547486</v>
      </c>
      <c r="EV5" s="0" t="n">
        <f aca="false">EU5/(1+(ET22/ES22-1)*0.3)</f>
        <v>1.13883820282148</v>
      </c>
    </row>
    <row r="6" customFormat="false" ht="13.8" hidden="false" customHeight="false" outlineLevel="0" collapsed="false">
      <c r="A6" s="0" t="s">
        <v>152</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38" t="n">
        <f aca="false">'RIPTE e IPC'!X918</f>
        <v>1.20974888541344</v>
      </c>
      <c r="BN6" s="139" t="n">
        <f aca="false">BN4</f>
        <v>1.21189411868468</v>
      </c>
      <c r="BO6" s="139" t="n">
        <f aca="false">BO4</f>
        <v>1.23042541903961</v>
      </c>
      <c r="BP6" s="0" t="n">
        <f aca="false">BO6/(1+(BN23/BM23-1)*0.3)</f>
        <v>1.22585406126259</v>
      </c>
      <c r="BQ6" s="0" t="n">
        <f aca="false">BP6/(1+(BO23/BN23-1)*0.3)</f>
        <v>1.22135539971089</v>
      </c>
      <c r="BR6" s="0" t="n">
        <f aca="false">BQ6/(1+(BP23/BO23-1)*0.3)</f>
        <v>1.21692741377394</v>
      </c>
      <c r="BS6" s="0" t="n">
        <f aca="false">BR6/(1+(BQ23/BP23-1)*0.3)</f>
        <v>1.21256816246125</v>
      </c>
      <c r="BT6" s="0" t="n">
        <f aca="false">BS6/(1+(BR23/BQ23-1)*0.3)</f>
        <v>1.20827578036257</v>
      </c>
      <c r="BU6" s="0" t="n">
        <f aca="false">BT6/(1+(BS23/BR23-1)*0.3)</f>
        <v>1.20404847385778</v>
      </c>
      <c r="BV6" s="0" t="n">
        <f aca="false">BU6/(1+(BT23/BS23-1)*0.3)</f>
        <v>1.19988451755832</v>
      </c>
      <c r="BW6" s="0" t="n">
        <f aca="false">BV6/(1+(BU23/BT23-1)*0.3)</f>
        <v>1.19578225096359</v>
      </c>
      <c r="BX6" s="0" t="n">
        <f aca="false">BW6/(1+(BV23/BU23-1)*0.3)</f>
        <v>1.19174007531699</v>
      </c>
      <c r="BY6" s="0" t="n">
        <f aca="false">BX6/(1+(BW23/BV23-1)*0.3)</f>
        <v>1.18775645064763</v>
      </c>
      <c r="BZ6" s="0" t="n">
        <f aca="false">BY6/(1+(BX23/BW23-1)*0.3)</f>
        <v>1.18709058203545</v>
      </c>
      <c r="CA6" s="0" t="n">
        <f aca="false">BZ6/(1+(BY23/BX23-1)*0.3)</f>
        <v>1.18642508671613</v>
      </c>
      <c r="CB6" s="0" t="n">
        <f aca="false">CA6/(1+(BZ23/BY23-1)*0.3)</f>
        <v>1.18575996448041</v>
      </c>
      <c r="CC6" s="0" t="n">
        <f aca="false">CB6/(1+(CA23/BZ23-1)*0.3)</f>
        <v>1.18509521511912</v>
      </c>
      <c r="CD6" s="0" t="n">
        <f aca="false">CC6/(1+(CB23/CA23-1)*0.3)</f>
        <v>1.18443083842324</v>
      </c>
      <c r="CE6" s="0" t="n">
        <f aca="false">CD6/(1+(CC23/CB23-1)*0.3)</f>
        <v>1.18376683418384</v>
      </c>
      <c r="CF6" s="0" t="n">
        <f aca="false">CE6/(1+(CD23/CC23-1)*0.3)</f>
        <v>1.18310320219211</v>
      </c>
      <c r="CG6" s="0" t="n">
        <f aca="false">CF6/(1+(CE23/CD23-1)*0.3)</f>
        <v>1.18243994223939</v>
      </c>
      <c r="CH6" s="0" t="n">
        <f aca="false">CG6/(1+(CF23/CE23-1)*0.3)</f>
        <v>1.18177705411708</v>
      </c>
      <c r="CI6" s="0" t="n">
        <f aca="false">CH6/(1+(CG23/CF23-1)*0.3)</f>
        <v>1.18111453761674</v>
      </c>
      <c r="CJ6" s="0" t="n">
        <f aca="false">CI6/(1+(CH23/CG23-1)*0.3)</f>
        <v>1.18045239253004</v>
      </c>
      <c r="CK6" s="0" t="n">
        <f aca="false">CJ6/(1+(CI23/CH23-1)*0.3)</f>
        <v>1.17979061864876</v>
      </c>
      <c r="CL6" s="0" t="n">
        <f aca="false">CK6/(1+(CJ23/CI23-1)*0.3)</f>
        <v>1.1791292157648</v>
      </c>
      <c r="CM6" s="0" t="n">
        <f aca="false">CL6/(1+(CK23/CJ23-1)*0.3)</f>
        <v>1.17846818367017</v>
      </c>
      <c r="CN6" s="0" t="n">
        <f aca="false">CM6/(1+(CL23/CK23-1)*0.3)</f>
        <v>1.177807522157</v>
      </c>
      <c r="CO6" s="0" t="n">
        <f aca="false">CN6/(1+(CM23/CL23-1)*0.3)</f>
        <v>1.17714723101754</v>
      </c>
      <c r="CP6" s="0" t="n">
        <f aca="false">CO6/(1+(CN23/CM23-1)*0.3)</f>
        <v>1.17648731004416</v>
      </c>
      <c r="CQ6" s="0" t="n">
        <f aca="false">CP6/(1+(CO23/CN23-1)*0.3)</f>
        <v>1.17582775902933</v>
      </c>
      <c r="CR6" s="0" t="n">
        <f aca="false">CQ6/(1+(CP23/CO23-1)*0.3)</f>
        <v>1.17516857776566</v>
      </c>
      <c r="CS6" s="0" t="n">
        <f aca="false">CR6/(1+(CQ23/CP23-1)*0.3)</f>
        <v>1.17450976604586</v>
      </c>
      <c r="CT6" s="0" t="n">
        <f aca="false">CS6/(1+(CR23/CQ23-1)*0.3)</f>
        <v>1.17385132366276</v>
      </c>
      <c r="CU6" s="0" t="n">
        <f aca="false">CT6/(1+(CS23/CR23-1)*0.3)</f>
        <v>1.1731932504093</v>
      </c>
      <c r="CV6" s="0" t="n">
        <f aca="false">CU6/(1+(CT23/CS23-1)*0.3)</f>
        <v>1.17253554607855</v>
      </c>
      <c r="CW6" s="0" t="n">
        <f aca="false">CV6/(1+(CU23/CT23-1)*0.3)</f>
        <v>1.17187821046368</v>
      </c>
      <c r="CX6" s="0" t="n">
        <f aca="false">CW6/(1+(CV23/CU23-1)*0.3)</f>
        <v>1.17122124335799</v>
      </c>
      <c r="CY6" s="0" t="n">
        <f aca="false">CX6/(1+(CW23/CV23-1)*0.3)</f>
        <v>1.17056464455488</v>
      </c>
      <c r="CZ6" s="0" t="n">
        <f aca="false">CY6/(1+(CX23/CW23-1)*0.3)</f>
        <v>1.16990841384789</v>
      </c>
      <c r="DA6" s="0" t="n">
        <f aca="false">CZ6/(1+(CY23/CX23-1)*0.3)</f>
        <v>1.16925255103066</v>
      </c>
      <c r="DB6" s="0" t="n">
        <f aca="false">DA6/(1+(CZ23/CY23-1)*0.3)</f>
        <v>1.16859705589694</v>
      </c>
      <c r="DC6" s="0" t="n">
        <f aca="false">DB6/(1+(DA23/CZ23-1)*0.3)</f>
        <v>1.1679419282406</v>
      </c>
      <c r="DD6" s="0" t="n">
        <f aca="false">DC6/(1+(DB23/DA23-1)*0.3)</f>
        <v>1.16728716785564</v>
      </c>
      <c r="DE6" s="0" t="n">
        <f aca="false">DD6/(1+(DC23/DB23-1)*0.3)</f>
        <v>1.16663277453616</v>
      </c>
      <c r="DF6" s="0" t="n">
        <f aca="false">DE6/(1+(DD23/DC23-1)*0.3)</f>
        <v>1.16597874807637</v>
      </c>
      <c r="DG6" s="0" t="n">
        <f aca="false">DF6/(1+(DE23/DD23-1)*0.3)</f>
        <v>1.16532508827062</v>
      </c>
      <c r="DH6" s="0" t="n">
        <f aca="false">DG6/(1+(DF23/DE23-1)*0.3)</f>
        <v>1.16467179491334</v>
      </c>
      <c r="DI6" s="0" t="n">
        <f aca="false">DH6/(1+(DG23/DF23-1)*0.3)</f>
        <v>1.16401886779911</v>
      </c>
      <c r="DJ6" s="0" t="n">
        <f aca="false">DI6/(1+(DH23/DG23-1)*0.3)</f>
        <v>1.16336630672261</v>
      </c>
      <c r="DK6" s="0" t="n">
        <f aca="false">DJ6/(1+(DI23/DH23-1)*0.3)</f>
        <v>1.16271411147863</v>
      </c>
      <c r="DL6" s="0" t="n">
        <f aca="false">DK6/(1+(DJ23/DI23-1)*0.3)</f>
        <v>1.16206228186209</v>
      </c>
      <c r="DM6" s="0" t="n">
        <f aca="false">DL6/(1+(DK23/DJ23-1)*0.3)</f>
        <v>1.161410817668</v>
      </c>
      <c r="DN6" s="0" t="n">
        <f aca="false">DM6/(1+(DL23/DK23-1)*0.3)</f>
        <v>1.16075971869151</v>
      </c>
      <c r="DO6" s="0" t="n">
        <f aca="false">DN6/(1+(DM23/DL23-1)*0.3)</f>
        <v>1.16010898472788</v>
      </c>
      <c r="DP6" s="0" t="n">
        <f aca="false">DO6/(1+(DN23/DM23-1)*0.3)</f>
        <v>1.15945861557247</v>
      </c>
      <c r="DQ6" s="0" t="n">
        <f aca="false">DP6/(1+(DO23/DN23-1)*0.3)</f>
        <v>1.15880861102077</v>
      </c>
      <c r="DR6" s="0" t="n">
        <f aca="false">DQ6/(1+(DP23/DO23-1)*0.3)</f>
        <v>1.15815897086838</v>
      </c>
      <c r="DS6" s="0" t="n">
        <f aca="false">DR6/(1+(DQ23/DP23-1)*0.3)</f>
        <v>1.157509694911</v>
      </c>
      <c r="DT6" s="0" t="n">
        <f aca="false">DS6/(1+(DR23/DQ23-1)*0.3)</f>
        <v>1.15686078294448</v>
      </c>
      <c r="DU6" s="0" t="n">
        <f aca="false">DT6/(1+(DS23/DR23-1)*0.3)</f>
        <v>1.15621223476475</v>
      </c>
      <c r="DV6" s="0" t="n">
        <f aca="false">DU6/(1+(DT23/DS23-1)*0.3)</f>
        <v>1.15556405016788</v>
      </c>
      <c r="DW6" s="0" t="n">
        <f aca="false">DV6/(1+(DU23/DT23-1)*0.3)</f>
        <v>1.15491622895002</v>
      </c>
      <c r="DX6" s="0" t="n">
        <f aca="false">DW6/(1+(DV23/DU23-1)*0.3)</f>
        <v>1.15426877090748</v>
      </c>
      <c r="DY6" s="0" t="n">
        <f aca="false">DX6/(1+(DW23/DV23-1)*0.3)</f>
        <v>1.15362167583664</v>
      </c>
      <c r="DZ6" s="0" t="n">
        <f aca="false">DY6/(1+(DX23/DW23-1)*0.3)</f>
        <v>1.15297494353403</v>
      </c>
      <c r="EA6" s="0" t="n">
        <f aca="false">DZ6/(1+(DY23/DX23-1)*0.3)</f>
        <v>1.15232857379626</v>
      </c>
      <c r="EB6" s="0" t="n">
        <f aca="false">EA6/(1+(DZ23/DY23-1)*0.3)</f>
        <v>1.15168256642009</v>
      </c>
      <c r="EC6" s="0" t="n">
        <f aca="false">EB6/(1+(EA23/DZ23-1)*0.3)</f>
        <v>1.15103692120237</v>
      </c>
      <c r="ED6" s="0" t="n">
        <f aca="false">EC6/(1+(EB23/EA23-1)*0.3)</f>
        <v>1.15039163794007</v>
      </c>
      <c r="EE6" s="0" t="n">
        <f aca="false">ED6/(1+(EC23/EB23-1)*0.3)</f>
        <v>1.14974671643028</v>
      </c>
      <c r="EF6" s="0" t="n">
        <f aca="false">EE6/(1+(ED23/EC23-1)*0.3)</f>
        <v>1.14910215647018</v>
      </c>
      <c r="EG6" s="0" t="n">
        <f aca="false">EF6/(1+(EE23/ED23-1)*0.3)</f>
        <v>1.1484579578571</v>
      </c>
      <c r="EH6" s="0" t="n">
        <f aca="false">EG6/(1+(EF23/EE23-1)*0.3)</f>
        <v>1.14781412038846</v>
      </c>
      <c r="EI6" s="0" t="n">
        <f aca="false">EH6/(1+(EG23/EF23-1)*0.3)</f>
        <v>1.1471706438618</v>
      </c>
      <c r="EJ6" s="0" t="n">
        <f aca="false">EI6/(1+(EH23/EG23-1)*0.3)</f>
        <v>1.14652752807476</v>
      </c>
      <c r="EK6" s="0" t="n">
        <f aca="false">EJ6/(1+(EI23/EH23-1)*0.3)</f>
        <v>1.14588477282512</v>
      </c>
      <c r="EL6" s="0" t="n">
        <f aca="false">EK6/(1+(EJ23/EI23-1)*0.3)</f>
        <v>1.14524237791076</v>
      </c>
      <c r="EM6" s="0" t="n">
        <f aca="false">EL6/(1+(EK23/EJ23-1)*0.3)</f>
        <v>1.14460034312966</v>
      </c>
      <c r="EN6" s="0" t="n">
        <f aca="false">EM6/(1+(EL23/EK23-1)*0.3)</f>
        <v>1.14395866827993</v>
      </c>
      <c r="EO6" s="0" t="n">
        <f aca="false">EN6/(1+(EM23/EL23-1)*0.3)</f>
        <v>1.14331735315979</v>
      </c>
      <c r="EP6" s="0" t="n">
        <f aca="false">EO6/(1+(EN23/EM23-1)*0.3)</f>
        <v>1.14267639756758</v>
      </c>
      <c r="EQ6" s="0" t="n">
        <f aca="false">EP6/(1+(EO23/EN23-1)*0.3)</f>
        <v>1.14203580130173</v>
      </c>
      <c r="ER6" s="0" t="n">
        <f aca="false">EQ6/(1+(EP23/EO23-1)*0.3)</f>
        <v>1.14139556416081</v>
      </c>
      <c r="ES6" s="0" t="n">
        <f aca="false">ER6/(1+(EQ23/EP23-1)*0.3)</f>
        <v>1.14075568594348</v>
      </c>
      <c r="ET6" s="0" t="n">
        <f aca="false">ES6/(1+(ER23/EQ23-1)*0.3)</f>
        <v>1.14011616644853</v>
      </c>
      <c r="EU6" s="0" t="n">
        <f aca="false">ET6/(1+(ES23/ER23-1)*0.3)</f>
        <v>1.13947700547486</v>
      </c>
      <c r="EV6" s="0" t="n">
        <f aca="false">EU6/(1+(ET23/ES23-1)*0.3)</f>
        <v>1.13883820282148</v>
      </c>
    </row>
    <row r="7" customFormat="false" ht="13.8" hidden="false" customHeight="false" outlineLevel="0" collapsed="false">
      <c r="A7" s="0" t="s">
        <v>153</v>
      </c>
      <c r="BI7" s="62"/>
      <c r="BM7" s="137"/>
      <c r="BQ7" s="140" t="n">
        <f aca="false">IPC!T929</f>
        <v>0.0086924091561031</v>
      </c>
      <c r="BR7" s="140" t="n">
        <f aca="false">IPC!T932</f>
        <v>0.0351168116909958</v>
      </c>
      <c r="BS7" s="140" t="n">
        <f aca="false">IPC!T935</f>
        <v>0.0249773447091473</v>
      </c>
      <c r="BT7" s="140" t="n">
        <f aca="false">IPC!T938</f>
        <v>0.00968329720015768</v>
      </c>
      <c r="BU7" s="140" t="n">
        <f aca="false">IPC!T941</f>
        <v>0.00499935903482407</v>
      </c>
      <c r="BV7" s="140" t="n">
        <f aca="false">IPC!T944</f>
        <v>0.00570125711853028</v>
      </c>
      <c r="BW7" s="140" t="n">
        <f aca="false">IPC!T947</f>
        <v>0.00850396459166622</v>
      </c>
      <c r="BX7" s="140" t="n">
        <f aca="false">IPC!T950</f>
        <v>0.0159355685209816</v>
      </c>
      <c r="BY7" s="140" t="n">
        <f aca="false">IPC!T953</f>
        <v>-0.0181836907182105</v>
      </c>
      <c r="BZ7" s="140" t="n">
        <f aca="false">IPC!T956</f>
        <v>-0.000767111688311478</v>
      </c>
      <c r="CA7" s="140" t="n">
        <f aca="false">IPC!T959</f>
        <v>0.0260611249999998</v>
      </c>
      <c r="CB7" s="140" t="n">
        <f aca="false">IPC!T962</f>
        <v>0.0258065000000002</v>
      </c>
      <c r="CC7" s="140" t="n">
        <f aca="false">IPC!T965</f>
        <v>0.0153773749999997</v>
      </c>
      <c r="CD7" s="140" t="n">
        <f aca="false">IPC!T968</f>
        <v>2.63677968348475E-016</v>
      </c>
      <c r="CE7" s="140" t="n">
        <f aca="false">IPC!T971</f>
        <v>-3.22658566531686E-016</v>
      </c>
      <c r="CF7" s="140" t="n">
        <f aca="false">IPC!T974</f>
        <v>0</v>
      </c>
      <c r="CG7" s="140" t="n">
        <f aca="false">IPC!T977</f>
        <v>0.0101757500000004</v>
      </c>
      <c r="CH7" s="140" t="n">
        <f aca="false">IPC!T980</f>
        <v>0.0152258750000003</v>
      </c>
      <c r="CI7" s="140" t="n">
        <f aca="false">IPC!T983</f>
        <v>7.63278329429795E-017</v>
      </c>
      <c r="CJ7" s="140" t="n">
        <f aca="false">IPC!T986</f>
        <v>-7.45931094670027E-017</v>
      </c>
      <c r="CK7" s="140" t="n">
        <f aca="false">IPC!T989</f>
        <v>0.0100751249999997</v>
      </c>
      <c r="CL7" s="140" t="n">
        <f aca="false">IPC!T992</f>
        <v>0.0150751249999997</v>
      </c>
      <c r="CM7" s="140" t="n">
        <f aca="false">IPC!T995</f>
        <v>0</v>
      </c>
      <c r="CN7" s="141" t="n">
        <f aca="false">IPC!T998</f>
        <v>0</v>
      </c>
      <c r="CO7" s="142" t="n">
        <f aca="false">IPC!T1001</f>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154</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43"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44"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45" t="n">
        <v>62</v>
      </c>
      <c r="BJ8" s="0" t="n">
        <v>63</v>
      </c>
      <c r="BK8" s="0" t="n">
        <v>64</v>
      </c>
      <c r="BL8" s="0" t="n">
        <v>65</v>
      </c>
      <c r="BM8" s="137"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155</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46"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47"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48" t="n">
        <v>106.472986537549</v>
      </c>
      <c r="BJ9" s="51" t="n">
        <v>100.983399307227</v>
      </c>
      <c r="BK9" s="51" t="n">
        <v>96.0797975584131</v>
      </c>
      <c r="BL9" s="51" t="n">
        <v>95.6480704768706</v>
      </c>
      <c r="BM9" s="149"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156</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46"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47"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48" t="n">
        <f aca="false">11802.61*BI9/100</f>
        <v>12566.5913563794</v>
      </c>
      <c r="BJ10" s="51" t="n">
        <f aca="false">11802.61*BJ9/100</f>
        <v>11918.6767849747</v>
      </c>
      <c r="BK10" s="51" t="n">
        <f aca="false">11802.61*BK9/100</f>
        <v>11339.923794609</v>
      </c>
      <c r="BL10" s="51" t="n">
        <f aca="false">11802.61*BL9/100</f>
        <v>11288.9687309102</v>
      </c>
      <c r="BM10" s="149"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157</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48" t="n">
        <f aca="false">BI10*0.83</f>
        <v>10430.2708257949</v>
      </c>
      <c r="BJ11" s="51" t="n">
        <f aca="false">BJ10*0.83</f>
        <v>9892.50173152901</v>
      </c>
      <c r="BK11" s="51" t="n">
        <f aca="false">BK10*0.83</f>
        <v>9412.13674952549</v>
      </c>
      <c r="BL11" s="51" t="n">
        <f aca="false">BL10*0.83</f>
        <v>9369.84404665545</v>
      </c>
      <c r="BM11" s="149"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158</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43"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44"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45" t="n">
        <v>0.8790025408</v>
      </c>
      <c r="BJ12" s="0" t="n">
        <v>0.8787838647</v>
      </c>
      <c r="BK12" s="0" t="n">
        <v>0.8862142575</v>
      </c>
      <c r="BL12" s="0" t="n">
        <v>0.8760982075</v>
      </c>
      <c r="BM12" s="137"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159</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43"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44"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45" t="n">
        <v>1.0947188105</v>
      </c>
      <c r="BJ13" s="0" t="n">
        <v>1.0948669592</v>
      </c>
      <c r="BK13" s="0" t="n">
        <v>1.0907047091</v>
      </c>
      <c r="BL13" s="0" t="n">
        <v>1.0958348558</v>
      </c>
      <c r="BM13" s="137"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160</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43"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44"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45" t="n">
        <v>2018</v>
      </c>
      <c r="BJ14" s="0" t="n">
        <v>2018</v>
      </c>
      <c r="BK14" s="0" t="n">
        <v>2018</v>
      </c>
      <c r="BL14" s="0" t="n">
        <v>2019</v>
      </c>
      <c r="BM14" s="137"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161</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43"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44"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50" t="n">
        <f aca="false">'RIPTE e IPC'!S915</f>
        <v>108.506926463344</v>
      </c>
      <c r="BM15" s="151" t="n">
        <f aca="false">'RIPTE e IPC'!S918</f>
        <v>111.389533019317</v>
      </c>
      <c r="BN15" s="0" t="n">
        <v>105</v>
      </c>
      <c r="BO15" s="0" t="n">
        <v>100</v>
      </c>
      <c r="BP15" s="0" t="n">
        <v>100</v>
      </c>
      <c r="BQ15" s="0" t="n">
        <v>100</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162</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43"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44"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37" t="n">
        <f aca="false">BM15*AU16/100</f>
        <v>13141.6739848836</v>
      </c>
      <c r="BN16" s="0" t="n">
        <f aca="false">BN15*AU16/100</f>
        <v>12387.8405</v>
      </c>
      <c r="BO16" s="0" t="n">
        <f aca="false">BO15*AU16/100</f>
        <v>11797.9433333333</v>
      </c>
      <c r="BP16" s="0" t="n">
        <f aca="false">BP15*AU16/100</f>
        <v>11797.9433333333</v>
      </c>
      <c r="BQ16" s="0" t="n">
        <f aca="false">BQ15*AU16/100</f>
        <v>11797.9433333333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2.8" hidden="false" customHeight="false" outlineLevel="0" collapsed="false">
      <c r="A17" s="0" t="s">
        <v>163</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37" t="n">
        <f aca="false">BM16*0.83</f>
        <v>10907.5894074534</v>
      </c>
      <c r="BN17" s="0" t="n">
        <f aca="false">BN16*0.83</f>
        <v>10281.907615</v>
      </c>
      <c r="BO17" s="0" t="n">
        <f aca="false">BO16*0.83</f>
        <v>9792.29296666664</v>
      </c>
      <c r="BP17" s="0" t="n">
        <f aca="false">BP16*0.83</f>
        <v>9792.29296666664</v>
      </c>
      <c r="BQ17" s="0" t="n">
        <f aca="false">BQ16*0.83</f>
        <v>9792.29296666664</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52" t="s">
        <v>164</v>
      </c>
      <c r="B18" s="152" t="n">
        <v>1</v>
      </c>
      <c r="C18" s="152" t="n">
        <v>1</v>
      </c>
      <c r="D18" s="152" t="n">
        <v>1</v>
      </c>
      <c r="E18" s="152" t="n">
        <v>1</v>
      </c>
      <c r="F18" s="152" t="n">
        <v>1</v>
      </c>
      <c r="G18" s="152" t="n">
        <v>1</v>
      </c>
      <c r="H18" s="152" t="n">
        <v>1</v>
      </c>
      <c r="I18" s="152" t="n">
        <v>1</v>
      </c>
      <c r="J18" s="152" t="n">
        <v>1</v>
      </c>
      <c r="K18" s="152" t="n">
        <v>1</v>
      </c>
      <c r="L18" s="152" t="n">
        <v>1</v>
      </c>
      <c r="M18" s="152" t="n">
        <v>1</v>
      </c>
      <c r="N18" s="152" t="n">
        <v>1</v>
      </c>
      <c r="O18" s="152" t="n">
        <v>1</v>
      </c>
      <c r="P18" s="152" t="n">
        <v>1</v>
      </c>
      <c r="Q18" s="152" t="n">
        <v>1</v>
      </c>
      <c r="R18" s="152" t="n">
        <v>1</v>
      </c>
      <c r="S18" s="152" t="n">
        <v>1</v>
      </c>
      <c r="T18" s="152" t="n">
        <v>1</v>
      </c>
      <c r="U18" s="152" t="n">
        <v>1</v>
      </c>
      <c r="V18" s="152" t="n">
        <v>1</v>
      </c>
      <c r="W18" s="152" t="n">
        <v>1</v>
      </c>
      <c r="X18" s="143"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44"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40" t="n">
        <f aca="false">IPC!R898</f>
        <v>0.956104264811124</v>
      </c>
      <c r="BG18" s="140" t="n">
        <f aca="false">IPC!R901</f>
        <v>1.08456065535409</v>
      </c>
      <c r="BH18" s="140" t="n">
        <f aca="false">IPC!R904</f>
        <v>0.925065705737475</v>
      </c>
      <c r="BI18" s="153" t="n">
        <f aca="false">IPC!R907</f>
        <v>0.983836459773365</v>
      </c>
      <c r="BJ18" s="140" t="n">
        <f aca="false">IPC!R910</f>
        <v>0.945758959819986</v>
      </c>
      <c r="BK18" s="140" t="n">
        <f aca="false">IPC!R913</f>
        <v>0.908612623063066</v>
      </c>
      <c r="BL18" s="140" t="n">
        <f aca="false">IPC!R916</f>
        <v>0.982546079354794</v>
      </c>
      <c r="BM18" s="154" t="n">
        <f aca="false">IPC!R919</f>
        <v>1.00232038931619</v>
      </c>
      <c r="BN18" s="140" t="n">
        <f aca="false">IPC!R922</f>
        <v>1.01613670293315</v>
      </c>
      <c r="BO18" s="140" t="n">
        <f aca="false">IPC!R925</f>
        <v>0.972487819454669</v>
      </c>
      <c r="BP18" s="140" t="n">
        <f aca="false">IPC!R928</f>
        <v>0.971153004812722</v>
      </c>
      <c r="BQ18" s="0" t="n">
        <f aca="false">1+(0.3*(BO9-BN9)/BN9+0.7*BQ$7)</f>
        <v>1.00803847718254</v>
      </c>
      <c r="BR18" s="0" t="n">
        <f aca="false">1+(0.3*(BP9-BO9)/BO9+0.7*BR$7)</f>
        <v>1.02652291696172</v>
      </c>
      <c r="BS18" s="0" t="n">
        <f aca="false">1+(0.3*(BQ9-BP9)/BP9+0.7*BS$7)</f>
        <v>1.01941281062738</v>
      </c>
      <c r="BT18" s="0" t="n">
        <f aca="false">1+(0.3*(BR9-BQ9)/BQ9+0.7*BT$7)</f>
        <v>1.00869465735723</v>
      </c>
      <c r="BU18" s="0" t="n">
        <f aca="false">1+(0.3*(BS9-BR9)/BR9+0.7*BU$7)</f>
        <v>1.00540373702494</v>
      </c>
      <c r="BV18" s="0" t="n">
        <f aca="false">1+(0.3*(BT9-BS9)/BS9+0.7*BV$7)</f>
        <v>1.00588305550496</v>
      </c>
      <c r="BW18" s="0" t="n">
        <f aca="false">1+(0.3*(BU9-BT9)/BT9+0.7*BW$7)</f>
        <v>1.00783309111045</v>
      </c>
      <c r="BX18" s="0" t="n">
        <f aca="false">1+(0.3*(BV9-BU9)/BU9+0.7*BX$7)</f>
        <v>1.01302350197489</v>
      </c>
      <c r="BY18" s="0" t="n">
        <f aca="false">1+(0.3*(BW9-BV9)/BV9+0.7*BY$7)</f>
        <v>0.989128453617424</v>
      </c>
      <c r="BZ18" s="0" t="n">
        <f aca="false">1+(0.3*(BX9-BW9)/BW9+0.7*BZ$7)</f>
        <v>0.999463021818182</v>
      </c>
      <c r="CA18" s="0" t="n">
        <f aca="false">1+(0.3*(BY9-BX9)/BX9+0.7*CA$7)</f>
        <v>1.0182427875</v>
      </c>
      <c r="CB18" s="0" t="n">
        <f aca="false">1+(0.3*(BZ9-BY9)/BY9+0.7*CB$7)</f>
        <v>1.01806455</v>
      </c>
      <c r="CC18" s="0" t="n">
        <f aca="false">1+(0.3*(CA9-BZ9)/BZ9+0.7*CC$7)</f>
        <v>1.0107641625</v>
      </c>
      <c r="CD18" s="0" t="n">
        <f aca="false">1+(0.3*(CB9-CA9)/CA9+0.7*CD$7)</f>
        <v>1</v>
      </c>
      <c r="CE18" s="0" t="n">
        <f aca="false">1+(0.3*(CC9-CB9)/CB9+0.7*CE$7)</f>
        <v>1</v>
      </c>
      <c r="CF18" s="0" t="n">
        <f aca="false">1+(0.3*(CD9-CC9)/CC9+0.7*CF$7)</f>
        <v>1</v>
      </c>
      <c r="CG18" s="0" t="n">
        <f aca="false">1+(0.3*(CE9-CD9)/CD9+0.7*CG$7)</f>
        <v>1.007123025</v>
      </c>
      <c r="CH18" s="0" t="n">
        <f aca="false">1+(0.3*(CF9-CE9)/CE9+0.7*CH$7)</f>
        <v>1.0106581125</v>
      </c>
      <c r="CI18" s="0" t="n">
        <f aca="false">1+(0.3*(CG9-CF9)/CF9+0.7*CI$7)</f>
        <v>1</v>
      </c>
      <c r="CJ18" s="0" t="n">
        <f aca="false">1+(0.3*(CH9-CG9)/CG9+0.7*CJ$7)</f>
        <v>1</v>
      </c>
      <c r="CK18" s="0" t="n">
        <f aca="false">1+(0.3*(CI9-CH9)/CH9+0.7*CK$7)</f>
        <v>1.0070525875</v>
      </c>
      <c r="CL18" s="0" t="n">
        <f aca="false">1+(0.3*(CJ9-CI9)/CI9+0.7*CL$7)</f>
        <v>1.0105525875</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2.8" hidden="false" customHeight="false" outlineLevel="0" collapsed="false">
      <c r="A19" s="0" t="s">
        <v>165</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43"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44"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37" t="n">
        <f aca="false">BM25</f>
        <v>3430.65973114978</v>
      </c>
      <c r="BN19" s="0" t="n">
        <f aca="false">BM19*(1+(BN9-BM9)/BM9)</f>
        <v>3453.14883224024</v>
      </c>
      <c r="BO19" s="0" t="n">
        <f aca="false">BN19*(1+(BO9-BN9)/BN9)</f>
        <v>3475.6379333307</v>
      </c>
      <c r="BP19" s="0" t="n">
        <f aca="false">BO19*(1+(BP9-BO9)/BO9)</f>
        <v>3498.12703442116</v>
      </c>
      <c r="BQ19" s="0" t="n">
        <f aca="false">BP19*(1+(BQ9-BP9)/BP9)</f>
        <v>3520.61613551163</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166</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46"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47"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92" t="n">
        <f aca="false">BI9</f>
        <v>106.472986537549</v>
      </c>
      <c r="BJ20" s="51" t="n">
        <f aca="false">BJ9</f>
        <v>100.983399307227</v>
      </c>
      <c r="BK20" s="51" t="n">
        <f aca="false">BK9</f>
        <v>96.0797975584131</v>
      </c>
      <c r="BL20" s="51" t="n">
        <f aca="false">BL9</f>
        <v>95.6480704768706</v>
      </c>
      <c r="BM20" s="149"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167</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46"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47"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92" t="n">
        <f aca="false">BI9</f>
        <v>106.472986537549</v>
      </c>
      <c r="BJ21" s="51" t="n">
        <f aca="false">BJ9</f>
        <v>100.983399307227</v>
      </c>
      <c r="BK21" s="51" t="n">
        <f aca="false">BK9</f>
        <v>96.0797975584131</v>
      </c>
      <c r="BL21" s="51" t="n">
        <f aca="false">BL9</f>
        <v>95.6480704768706</v>
      </c>
      <c r="BM21" s="149"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168</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45" t="n">
        <f aca="false">11802.61*BI20/100</f>
        <v>12566.5913563794</v>
      </c>
      <c r="BJ22" s="0" t="n">
        <f aca="false">11802.61*BJ20/100</f>
        <v>11918.6767849747</v>
      </c>
      <c r="BK22" s="0" t="n">
        <f aca="false">11802.61*BK20/100</f>
        <v>11339.923794609</v>
      </c>
      <c r="BL22" s="0" t="n">
        <f aca="false">11802.61*BL20/100</f>
        <v>11288.9687309102</v>
      </c>
      <c r="BM22" s="137"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12436.7899030388</v>
      </c>
      <c r="BW22" s="0" t="n">
        <f aca="false">11802.61*BW20/100</f>
        <v>12575.8293585837</v>
      </c>
      <c r="BX22" s="0" t="n">
        <f aca="false">11802.61*BX20/100</f>
        <v>12599.3430094338</v>
      </c>
      <c r="BY22" s="0" t="n">
        <f aca="false">11802.61*BY20/100</f>
        <v>12622.9006249213</v>
      </c>
      <c r="BZ22" s="0" t="n">
        <f aca="false">11802.61*BZ20/100</f>
        <v>12646.5022872488</v>
      </c>
      <c r="CA22" s="0" t="n">
        <f aca="false">11802.61*CA20/100</f>
        <v>12670.1480787731</v>
      </c>
      <c r="CB22" s="0" t="n">
        <f aca="false">11802.61*CB20/100</f>
        <v>12693.8380820047</v>
      </c>
      <c r="CC22" s="0" t="n">
        <f aca="false">11802.61*CC20/100</f>
        <v>12717.5723796081</v>
      </c>
      <c r="CD22" s="0" t="n">
        <f aca="false">11802.61*CD20/100</f>
        <v>12741.3510544032</v>
      </c>
      <c r="CE22" s="0" t="n">
        <f aca="false">11802.61*CE20/100</f>
        <v>12765.1741893639</v>
      </c>
      <c r="CF22" s="0" t="n">
        <f aca="false">11802.61*CF20/100</f>
        <v>12789.0418676196</v>
      </c>
      <c r="CG22" s="0" t="n">
        <f aca="false">11802.61*CG20/100</f>
        <v>12812.9541724552</v>
      </c>
      <c r="CH22" s="0" t="n">
        <f aca="false">11802.61*CH20/100</f>
        <v>12836.9111873113</v>
      </c>
      <c r="CI22" s="0" t="n">
        <f aca="false">11802.61*CI20/100</f>
        <v>12860.9129957841</v>
      </c>
      <c r="CJ22" s="0" t="n">
        <f aca="false">11802.61*CJ20/100</f>
        <v>12884.9596816267</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13103.4132328172</v>
      </c>
      <c r="CT22" s="0" t="n">
        <f aca="false">11802.61*CT20/100</f>
        <v>13127.9133333605</v>
      </c>
      <c r="CU22" s="0" t="n">
        <f aca="false">11802.61*CU20/100</f>
        <v>13152.4592429549</v>
      </c>
      <c r="CV22" s="0" t="n">
        <f aca="false">11802.61*CV20/100</f>
        <v>13177.0510472521</v>
      </c>
      <c r="CW22" s="0" t="n">
        <f aca="false">11802.61*CW20/100</f>
        <v>13201.6888320632</v>
      </c>
      <c r="CX22" s="0" t="n">
        <f aca="false">11802.61*CX20/100</f>
        <v>13226.3726833607</v>
      </c>
      <c r="CY22" s="0" t="n">
        <f aca="false">11802.61*CY20/100</f>
        <v>13251.1026872771</v>
      </c>
      <c r="CZ22" s="0" t="n">
        <f aca="false">11802.61*CZ20/100</f>
        <v>13275.8789301065</v>
      </c>
      <c r="DA22" s="0" t="n">
        <f aca="false">11802.61*DA20/100</f>
        <v>13300.7014983038</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13425.5122570746</v>
      </c>
      <c r="DG22" s="0" t="n">
        <f aca="false">11802.61*DG20/100</f>
        <v>13450.6146021124</v>
      </c>
      <c r="DH22" s="0" t="n">
        <f aca="false">11802.61*DH20/100</f>
        <v>13475.7638822479</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13602.2173866268</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13781.2482898415</v>
      </c>
      <c r="DU22" s="0" t="n">
        <f aca="false">11802.61*DU20/100</f>
        <v>13807.0157721542</v>
      </c>
      <c r="DV22" s="0" t="n">
        <f aca="false">11802.61*DV20/100</f>
        <v>13832.8314332047</v>
      </c>
      <c r="DW22" s="0" t="n">
        <f aca="false">11802.61*DW20/100</f>
        <v>13858.6953630747</v>
      </c>
      <c r="DX22" s="0" t="n">
        <f aca="false">11802.61*DX20/100</f>
        <v>13884.6076520152</v>
      </c>
      <c r="DY22" s="0" t="n">
        <f aca="false">11802.61*DY20/100</f>
        <v>13910.5683904454</v>
      </c>
      <c r="DZ22" s="0" t="n">
        <f aca="false">11802.61*DZ20/100</f>
        <v>13936.5776689536</v>
      </c>
      <c r="EA22" s="0" t="n">
        <f aca="false">11802.61*EA20/100</f>
        <v>13962.6355782978</v>
      </c>
      <c r="EB22" s="0" t="n">
        <f aca="false">11802.61*EB20/100</f>
        <v>13988.7422094054</v>
      </c>
      <c r="EC22" s="0" t="n">
        <f aca="false">11802.61*EC20/100</f>
        <v>14014.8976533737</v>
      </c>
      <c r="ED22" s="0" t="n">
        <f aca="false">11802.61*ED20/100</f>
        <v>14041.1020014708</v>
      </c>
      <c r="EE22" s="0" t="n">
        <f aca="false">11802.61*EE20/100</f>
        <v>14067.355345135</v>
      </c>
      <c r="EF22" s="0" t="n">
        <f aca="false">11802.61*EF20/100</f>
        <v>14093.6577759759</v>
      </c>
      <c r="EG22" s="0" t="n">
        <f aca="false">11802.61*EG20/100</f>
        <v>14120.009385774</v>
      </c>
      <c r="EH22" s="0" t="n">
        <f aca="false">11802.61*EH20/100</f>
        <v>14146.4102664819</v>
      </c>
      <c r="EI22" s="0" t="n">
        <f aca="false">11802.61*EI20/100</f>
        <v>14172.8605102236</v>
      </c>
      <c r="EJ22" s="0" t="n">
        <f aca="false">11802.61*EJ20/100</f>
        <v>14199.3602092958</v>
      </c>
      <c r="EK22" s="0" t="n">
        <f aca="false">11802.61*EK20/100</f>
        <v>14225.9094561673</v>
      </c>
      <c r="EL22" s="0" t="n">
        <f aca="false">11802.61*EL20/100</f>
        <v>14252.5083434804</v>
      </c>
      <c r="EM22" s="0" t="n">
        <f aca="false">11802.61*EM20/100</f>
        <v>14279.1569640502</v>
      </c>
      <c r="EN22" s="0" t="n">
        <f aca="false">11802.61*EN20/100</f>
        <v>14305.8554108655</v>
      </c>
      <c r="EO22" s="0" t="n">
        <f aca="false">11802.61*EO20/100</f>
        <v>14332.6037770886</v>
      </c>
      <c r="EP22" s="0" t="n">
        <f aca="false">11802.61*EP20/100</f>
        <v>14359.4021560566</v>
      </c>
      <c r="EQ22" s="0" t="n">
        <f aca="false">11802.61*EQ20/100</f>
        <v>14386.2506412807</v>
      </c>
      <c r="ER22" s="0" t="n">
        <f aca="false">11802.61*ER20/100</f>
        <v>14413.1493264469</v>
      </c>
      <c r="ES22" s="0" t="n">
        <f aca="false">11802.61*ES20/100</f>
        <v>14440.0983054167</v>
      </c>
      <c r="ET22" s="0" t="n">
        <f aca="false">11802.61*ET20/100</f>
        <v>14467.097672227</v>
      </c>
      <c r="EU22" s="0" t="n">
        <f aca="false">11802.61*EU20/100</f>
        <v>14494.1475210903</v>
      </c>
      <c r="EV22" s="0" t="n">
        <f aca="false">11802.61*EV20/100</f>
        <v>14521.2479463952</v>
      </c>
    </row>
    <row r="23" customFormat="false" ht="12.8" hidden="false" customHeight="false" outlineLevel="0" collapsed="false">
      <c r="A23" s="0" t="s">
        <v>169</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48" t="n">
        <f aca="false">BI22*0.83</f>
        <v>10430.2708257949</v>
      </c>
      <c r="BJ23" s="51" t="n">
        <f aca="false">BJ22*0.83</f>
        <v>9892.50173152901</v>
      </c>
      <c r="BK23" s="51" t="n">
        <f aca="false">BK22*0.83</f>
        <v>9412.13674952549</v>
      </c>
      <c r="BL23" s="51" t="n">
        <f aca="false">BL22*0.83</f>
        <v>9369.84404665545</v>
      </c>
      <c r="BM23" s="149"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3.8" hidden="false" customHeight="false" outlineLevel="0" collapsed="false">
      <c r="A24" s="152" t="s">
        <v>170</v>
      </c>
      <c r="B24" s="152" t="n">
        <v>1</v>
      </c>
      <c r="C24" s="152" t="n">
        <v>1</v>
      </c>
      <c r="D24" s="152" t="n">
        <v>1</v>
      </c>
      <c r="E24" s="152" t="n">
        <v>1</v>
      </c>
      <c r="F24" s="152" t="n">
        <v>1</v>
      </c>
      <c r="G24" s="152" t="n">
        <v>1</v>
      </c>
      <c r="H24" s="152" t="n">
        <v>1</v>
      </c>
      <c r="I24" s="152" t="n">
        <v>1</v>
      </c>
      <c r="J24" s="152" t="n">
        <v>1</v>
      </c>
      <c r="K24" s="152" t="n">
        <v>1</v>
      </c>
      <c r="L24" s="152" t="n">
        <v>1</v>
      </c>
      <c r="M24" s="152" t="n">
        <v>1</v>
      </c>
      <c r="N24" s="152" t="n">
        <v>1</v>
      </c>
      <c r="O24" s="152" t="n">
        <v>1</v>
      </c>
      <c r="P24" s="152" t="n">
        <v>1</v>
      </c>
      <c r="Q24" s="152" t="n">
        <v>1</v>
      </c>
      <c r="R24" s="152" t="n">
        <v>1</v>
      </c>
      <c r="S24" s="152" t="n">
        <v>1</v>
      </c>
      <c r="T24" s="152" t="n">
        <v>1</v>
      </c>
      <c r="U24" s="152" t="n">
        <v>1</v>
      </c>
      <c r="V24" s="152" t="n">
        <v>1</v>
      </c>
      <c r="W24" s="152" t="n">
        <v>1</v>
      </c>
      <c r="X24" s="143"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44"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45" t="n">
        <f aca="false">BI18</f>
        <v>0.983836459773365</v>
      </c>
      <c r="BJ24" s="0" t="n">
        <f aca="false">BJ18</f>
        <v>0.945758959819986</v>
      </c>
      <c r="BK24" s="0" t="n">
        <f aca="false">BK18</f>
        <v>0.908612623063066</v>
      </c>
      <c r="BL24" s="0" t="n">
        <f aca="false">BL18</f>
        <v>0.982546079354794</v>
      </c>
      <c r="BM24" s="155" t="n">
        <f aca="false">BM18</f>
        <v>1.00232038931619</v>
      </c>
      <c r="BN24" s="0" t="n">
        <f aca="false">BN18</f>
        <v>1.01613670293315</v>
      </c>
      <c r="BO24" s="0" t="n">
        <f aca="false">BO18</f>
        <v>0.972487819454669</v>
      </c>
      <c r="BP24" s="140" t="n">
        <f aca="false">BP18</f>
        <v>0.971153004812722</v>
      </c>
      <c r="BQ24" s="0" t="n">
        <f aca="false">1+(0.3*(BO20-BN20)/BN20+0.7*BQ$7)</f>
        <v>1.00976802178632</v>
      </c>
      <c r="BR24" s="0" t="n">
        <f aca="false">1+(0.3*(BP20-BO20)/BO20+0.7*BR$7)</f>
        <v>1.02822042886866</v>
      </c>
      <c r="BS24" s="0" t="n">
        <f aca="false">1+(0.3*(BQ20-BP20)/BP20+0.7*BS$7)</f>
        <v>1.02107919800962</v>
      </c>
      <c r="BT24" s="0" t="n">
        <f aca="false">1+(0.3*(BR20-BQ20)/BQ20+0.7*BT$7)</f>
        <v>1.01033079346475</v>
      </c>
      <c r="BU24" s="0" t="n">
        <f aca="false">1+(0.3*(BS20-BR20)/BR20+0.7*BU$7)</f>
        <v>1.00701046188701</v>
      </c>
      <c r="BV24" s="0" t="n">
        <f aca="false">1+(0.3*(BT20-BS20)/BS20+0.7*BV$7)</f>
        <v>1.00746117753121</v>
      </c>
      <c r="BW24" s="0" t="n">
        <f aca="false">1+(0.3*(BU20-BT20)/BT20+0.7*BW$7)</f>
        <v>1.00938338859836</v>
      </c>
      <c r="BX24" s="0" t="n">
        <f aca="false">1+(0.3*(BV20-BU20)/BU20+0.7*BX$7)</f>
        <v>1.01454672453017</v>
      </c>
      <c r="BY24" s="0" t="n">
        <f aca="false">1+(0.3*(BW20-BV20)/BV20+0.7*BY$7)</f>
        <v>0.990625323493243</v>
      </c>
      <c r="BZ24" s="0" t="n">
        <f aca="false">1+(0.3*(BX20-BW20)/BW20+0.7*BZ$7)</f>
        <v>1.00002394667283</v>
      </c>
      <c r="CA24" s="0" t="n">
        <f aca="false">1+(0.3*(BY20-BX20)/BX20+0.7*CA$7)</f>
        <v>1.01880371235465</v>
      </c>
      <c r="CB24" s="0" t="n">
        <f aca="false">1+(0.3*(BZ20-BY20)/BY20+0.7*CB$7)</f>
        <v>1.01862547485465</v>
      </c>
      <c r="CC24" s="0" t="n">
        <f aca="false">1+(0.3*(CA20-BZ20)/BZ20+0.7*CC$7)</f>
        <v>1.01132508735465</v>
      </c>
      <c r="CD24" s="0" t="n">
        <f aca="false">1+(0.3*(CB20-CA20)/CA20+0.7*CD$7)</f>
        <v>1.00056092485465</v>
      </c>
      <c r="CE24" s="0" t="n">
        <f aca="false">1+(0.3*(CC20-CB20)/CB20+0.7*CE$7)</f>
        <v>1.00056092485465</v>
      </c>
      <c r="CF24" s="0" t="n">
        <f aca="false">1+(0.3*(CD20-CC20)/CC20+0.7*CF$7)</f>
        <v>1.00056092485465</v>
      </c>
      <c r="CG24" s="0" t="n">
        <f aca="false">1+(0.3*(CE20-CD20)/CD20+0.7*CG$7)</f>
        <v>1.00768394985465</v>
      </c>
      <c r="CH24" s="0" t="n">
        <f aca="false">1+(0.3*(CF20-CE20)/CE20+0.7*CH$7)</f>
        <v>1.01121903735465</v>
      </c>
      <c r="CI24" s="0" t="n">
        <f aca="false">1+(0.3*(CG20-CF20)/CF20+0.7*CI$7)</f>
        <v>1.00056092485465</v>
      </c>
      <c r="CJ24" s="0" t="n">
        <f aca="false">1+(0.3*(CH20-CG20)/CG20+0.7*CJ$7)</f>
        <v>1.00056092485465</v>
      </c>
      <c r="CK24" s="0" t="n">
        <f aca="false">1+(0.3*(CI20-CH20)/CH20+0.7*CK$7)</f>
        <v>1.00761351235465</v>
      </c>
      <c r="CL24" s="0" t="n">
        <f aca="false">1+(0.3*(CJ20-CI20)/CI20+0.7*CL$7)</f>
        <v>1.01111351235465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3.8" hidden="false" customHeight="false" outlineLevel="0" collapsed="false">
      <c r="A25" s="0" t="s">
        <v>171</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43"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44"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45" t="n">
        <v>4101.19415225126</v>
      </c>
      <c r="BJ25" s="0" t="n">
        <v>3885.23717507056</v>
      </c>
      <c r="BK25" s="0" t="n">
        <v>3589.40518616261</v>
      </c>
      <c r="BL25" s="156" t="n">
        <f aca="false">'Minimum wage'!L107</f>
        <v>3461.00586528606</v>
      </c>
      <c r="BM25" s="157" t="n">
        <f aca="false">'Minimum wage'!L108</f>
        <v>3430.65973114978</v>
      </c>
      <c r="BN25" s="156" t="n">
        <f aca="false">'Minimum wage'!L109</f>
        <v>3552.43826729911</v>
      </c>
      <c r="BO25" s="156" t="n">
        <f aca="false">'Minimum wage'!L110</f>
        <v>3691.56797234047</v>
      </c>
      <c r="BP25" s="0" t="n">
        <f aca="false">BO25*(1+(BP20-BO20)/BO20)</f>
        <v>3736.34251649651</v>
      </c>
      <c r="BQ25" s="0" t="n">
        <f aca="false">BP25*(1+(BQ20-BP20)/BP20)</f>
        <v>3781.11706065255</v>
      </c>
      <c r="BR25" s="0" t="n">
        <f aca="false">BQ25*(1+(BR20-BQ20)/BQ20)</f>
        <v>3825.89160480859</v>
      </c>
      <c r="BS25" s="0" t="n">
        <f aca="false">BR25*(1+(BS20-BR20)/BR20)</f>
        <v>3870.66614896465</v>
      </c>
      <c r="BT25" s="0" t="n">
        <f aca="false">BS25*(1+(BT20-BS20)/BS20)</f>
        <v>3915.44069312067</v>
      </c>
      <c r="BU25" s="0" t="n">
        <f aca="false">BT25*(1+(BU20-BT20)/BT20)</f>
        <v>3960.21523727673</v>
      </c>
      <c r="BV25" s="0" t="n">
        <f aca="false">BU25*(1+(BV20-BU20)/BU20)</f>
        <v>4004.98978143275</v>
      </c>
      <c r="BW25" s="0" t="n">
        <f aca="false">BV25*(1+(BW20-BV20)/BV20)</f>
        <v>4049.76432558881</v>
      </c>
      <c r="BX25" s="0" t="n">
        <f aca="false">BW25*(1+(BX20-BW20)/BW20)</f>
        <v>4057.33637047443</v>
      </c>
      <c r="BY25" s="0" t="n">
        <f aca="false">BX25*(1+(BY20-BX20)/BX20)</f>
        <v>4064.92257318734</v>
      </c>
      <c r="BZ25" s="0" t="n">
        <f aca="false">BY25*(1+(BZ20-BY20)/BY20)</f>
        <v>4072.52296019905</v>
      </c>
      <c r="CA25" s="0" t="n">
        <f aca="false">BZ25*(1+(CA20-BZ20)/BZ20)</f>
        <v>4080.13755803072</v>
      </c>
      <c r="CB25" s="0" t="n">
        <f aca="false">CA25*(1+(CB20-CA20)/CA20)</f>
        <v>4087.76639325302</v>
      </c>
      <c r="CC25" s="0" t="n">
        <f aca="false">CB25*(1+(CC20-CB20)/CB20)</f>
        <v>4095.40949248622</v>
      </c>
      <c r="CD25" s="0" t="n">
        <f aca="false">CC25*(1+(CD20-CC20)/CC20)</f>
        <v>4103.06688240056</v>
      </c>
      <c r="CE25" s="0" t="n">
        <f aca="false">CD25*(1+(CE20-CD20)/CD20)</f>
        <v>4110.73858971595</v>
      </c>
      <c r="CF25" s="0" t="n">
        <f aca="false">CE25*(1+(CF20-CE20)/CE20)</f>
        <v>4118.42464120238</v>
      </c>
      <c r="CG25" s="0" t="n">
        <f aca="false">CF25*(1+(CG20-CF20)/CF20)</f>
        <v>4126.12506367988</v>
      </c>
      <c r="CH25" s="0" t="n">
        <f aca="false">CG25*(1+(CH20-CG20)/CG20)</f>
        <v>4133.83988401856</v>
      </c>
      <c r="CI25" s="0" t="n">
        <f aca="false">CH25*(1+(CI20-CH20)/CH20)</f>
        <v>4141.56912913881</v>
      </c>
      <c r="CJ25" s="0" t="n">
        <f aca="false">CI25*(1+(CJ20-CI20)/CI20)</f>
        <v>4149.3128260114</v>
      </c>
      <c r="CK25" s="0" t="n">
        <f aca="false">CJ25*(1+(CK20-CJ20)/CJ20)</f>
        <v>4157.07100165748</v>
      </c>
      <c r="CL25" s="0" t="n">
        <f aca="false">CK25*(1+(CL20-CK20)/CK20)</f>
        <v>4164.84368314871</v>
      </c>
      <c r="CM25" s="0" t="n">
        <f aca="false">CL25*(1+(CM20-CL20)/CL20)</f>
        <v>4172.63089760736</v>
      </c>
      <c r="CN25" s="0" t="n">
        <f aca="false">CM25*(1+(CN20-CM20)/CM20)</f>
        <v>4180.43267220649</v>
      </c>
      <c r="CO25" s="0" t="n">
        <f aca="false">CN25*(1+(CO20-CN20)/CN20)</f>
        <v>4188.24903416992</v>
      </c>
      <c r="CP25" s="0" t="n">
        <f aca="false">CO25*(1+(CP20-CO20)/CO20)</f>
        <v>4196.08001077231</v>
      </c>
      <c r="CQ25" s="0" t="n">
        <f aca="false">CP25*(1+(CQ20-CP20)/CP20)</f>
        <v>4203.92562933942</v>
      </c>
      <c r="CR25" s="0" t="n">
        <f aca="false">CQ25*(1+(CR20-CQ20)/CQ20)</f>
        <v>4211.78591724806</v>
      </c>
      <c r="CS25" s="0" t="n">
        <f aca="false">CR25*(1+(CS20-CR20)/CR20)</f>
        <v>4219.6609019262</v>
      </c>
      <c r="CT25" s="0" t="n">
        <f aca="false">CS25*(1+(CT20-CS20)/CS20)</f>
        <v>4227.55061085311</v>
      </c>
      <c r="CU25" s="0" t="n">
        <f aca="false">CT25*(1+(CU20-CT20)/CT20)</f>
        <v>4235.45507155946</v>
      </c>
      <c r="CV25" s="0" t="n">
        <f aca="false">CU25*(1+(CV20-CU20)/CU20)</f>
        <v>4243.37431162743</v>
      </c>
      <c r="CW25" s="0" t="n">
        <f aca="false">CV25*(1+(CW20-CV20)/CV20)</f>
        <v>4251.30835869062</v>
      </c>
      <c r="CX25" s="0" t="n">
        <f aca="false">CW25*(1+(CX20-CW20)/CW20)</f>
        <v>4259.25724043449</v>
      </c>
      <c r="CY25" s="0" t="n">
        <f aca="false">CX25*(1+(CY20-CX20)/CX20)</f>
        <v>4267.22098459616</v>
      </c>
      <c r="CZ25" s="0" t="n">
        <f aca="false">CY25*(1+(CZ20-CY20)/CY20)</f>
        <v>4275.19961896463</v>
      </c>
      <c r="DA25" s="0" t="n">
        <f aca="false">CZ25*(1+(DA20-CZ20)/CZ20)</f>
        <v>4283.19317138082</v>
      </c>
      <c r="DB25" s="0" t="n">
        <f aca="false">DA25*(1+(DB20-DA20)/DA20)</f>
        <v>4291.20166973775</v>
      </c>
      <c r="DC25" s="0" t="n">
        <f aca="false">DB25*(1+(DC20-DB20)/DB20)</f>
        <v>4299.22514198064</v>
      </c>
      <c r="DD25" s="0" t="n">
        <f aca="false">DC25*(1+(DD20-DC20)/DC20)</f>
        <v>4307.26361610684</v>
      </c>
      <c r="DE25" s="0" t="n">
        <f aca="false">DD25*(1+(DE20-DD20)/DD20)</f>
        <v>4315.31712016616</v>
      </c>
      <c r="DF25" s="0" t="n">
        <f aca="false">DE25*(1+(DF20-DE20)/DE20)</f>
        <v>4323.38568226081</v>
      </c>
      <c r="DG25" s="0" t="n">
        <f aca="false">DF25*(1+(DG20-DF20)/DF20)</f>
        <v>4331.46933054548</v>
      </c>
      <c r="DH25" s="0" t="n">
        <f aca="false">DG25*(1+(DH20-DG20)/DG20)</f>
        <v>4339.56809322765</v>
      </c>
      <c r="DI25" s="0" t="n">
        <f aca="false">DH25*(1+(DI20-DH20)/DH20)</f>
        <v>4347.68199856741</v>
      </c>
      <c r="DJ25" s="0" t="n">
        <f aca="false">DI25*(1+(DJ20-DI20)/DI20)</f>
        <v>4355.81107487775</v>
      </c>
      <c r="DK25" s="0" t="n">
        <f aca="false">DJ25*(1+(DK20-DJ20)/DJ20)</f>
        <v>4363.95535052459</v>
      </c>
      <c r="DL25" s="0" t="n">
        <f aca="false">DK25*(1+(DL20-DK20)/DK20)</f>
        <v>4372.11485392685</v>
      </c>
      <c r="DM25" s="0" t="n">
        <f aca="false">DL25*(1+(DM20-DL20)/DL20)</f>
        <v>4380.28961355665</v>
      </c>
      <c r="DN25" s="0" t="n">
        <f aca="false">DM25*(1+(DN20-DM20)/DM20)</f>
        <v>4388.47965793933</v>
      </c>
      <c r="DO25" s="0" t="n">
        <f aca="false">DN25*(1+(DO20-DN20)/DN20)</f>
        <v>4396.6850156535</v>
      </c>
      <c r="DP25" s="0" t="n">
        <f aca="false">DO25*(1+(DP20-DO20)/DO20)</f>
        <v>4404.90571533131</v>
      </c>
      <c r="DQ25" s="0" t="n">
        <f aca="false">DP25*(1+(DQ20-DP20)/DP20)</f>
        <v>4413.14178565832</v>
      </c>
      <c r="DR25" s="0" t="n">
        <f aca="false">DQ25*(1+(DR20-DQ20)/DQ20)</f>
        <v>4421.39325537389</v>
      </c>
      <c r="DS25" s="0" t="n">
        <f aca="false">DR25*(1+(DS20-DR20)/DR20)</f>
        <v>4429.6601532709</v>
      </c>
      <c r="DT25" s="0" t="n">
        <f aca="false">DS25*(1+(DT20-DS20)/DS20)</f>
        <v>4437.9425081963</v>
      </c>
      <c r="DU25" s="0" t="n">
        <f aca="false">DT25*(1+(DU20-DT20)/DT20)</f>
        <v>4446.24034905077</v>
      </c>
      <c r="DV25" s="0" t="n">
        <f aca="false">DU25*(1+(DV20-DU20)/DU20)</f>
        <v>4454.55370478919</v>
      </c>
      <c r="DW25" s="0" t="n">
        <f aca="false">DV25*(1+(DW20-DV20)/DV20)</f>
        <v>4462.88260442043</v>
      </c>
      <c r="DX25" s="0" t="n">
        <f aca="false">DW25*(1+(DX20-DW20)/DW20)</f>
        <v>4471.22707700776</v>
      </c>
      <c r="DY25" s="0" t="n">
        <f aca="false">DX25*(1+(DY20-DX20)/DX20)</f>
        <v>4479.58715166866</v>
      </c>
      <c r="DZ25" s="0" t="n">
        <f aca="false">DY25*(1+(DZ20-DY20)/DY20)</f>
        <v>4487.96285757509</v>
      </c>
      <c r="EA25" s="0" t="n">
        <f aca="false">DZ25*(1+(EA20-DZ20)/DZ20)</f>
        <v>4496.3542239536</v>
      </c>
      <c r="EB25" s="0" t="n">
        <f aca="false">EA25*(1+(EB20-EA20)/EA20)</f>
        <v>4504.76128008533</v>
      </c>
      <c r="EC25" s="0" t="n">
        <f aca="false">EB25*(1+(EC20-EB20)/EB20)</f>
        <v>4513.18405530616</v>
      </c>
      <c r="ED25" s="0" t="n">
        <f aca="false">EC25*(1+(ED20-EC20)/EC20)</f>
        <v>4521.62257900692</v>
      </c>
      <c r="EE25" s="0" t="n">
        <f aca="false">ED25*(1+(EE20-ED20)/ED20)</f>
        <v>4530.07688063325</v>
      </c>
      <c r="EF25" s="0" t="n">
        <f aca="false">EE25*(1+(EF20-EE20)/EE20)</f>
        <v>4538.54698968597</v>
      </c>
      <c r="EG25" s="0" t="n">
        <f aca="false">EF25*(1+(EG20-EF20)/EF20)</f>
        <v>4547.03293572095</v>
      </c>
      <c r="EH25" s="0" t="n">
        <f aca="false">EG25*(1+(EH20-EG20)/EG20)</f>
        <v>4555.53474834946</v>
      </c>
      <c r="EI25" s="0" t="n">
        <f aca="false">EH25*(1+(EI20-EH20)/EH20)</f>
        <v>4564.05245723801</v>
      </c>
      <c r="EJ25" s="0" t="n">
        <f aca="false">EI25*(1+(EJ20-EI20)/EI20)</f>
        <v>4572.58609210862</v>
      </c>
      <c r="EK25" s="0" t="n">
        <f aca="false">EJ25*(1+(EK20-EJ20)/EJ20)</f>
        <v>4581.13568273886</v>
      </c>
      <c r="EL25" s="0" t="n">
        <f aca="false">EK25*(1+(EL20-EK20)/EK20)</f>
        <v>4589.70125896208</v>
      </c>
      <c r="EM25" s="0" t="n">
        <f aca="false">EL25*(1+(EM20-EL20)/EL20)</f>
        <v>4598.28285066727</v>
      </c>
      <c r="EN25" s="0" t="n">
        <f aca="false">EM25*(1+(EN20-EM20)/EM20)</f>
        <v>4606.88048779943</v>
      </c>
      <c r="EO25" s="0" t="n">
        <f aca="false">EN25*(1+(EO20-EN20)/EN20)</f>
        <v>4615.49420035941</v>
      </c>
      <c r="EP25" s="0" t="n">
        <f aca="false">EO25*(1+(EP20-EO20)/EO20)</f>
        <v>4624.12401840431</v>
      </c>
      <c r="EQ25" s="0" t="n">
        <f aca="false">EP25*(1+(EQ20-EP20)/EP20)</f>
        <v>4632.7699720473</v>
      </c>
      <c r="ER25" s="0" t="n">
        <f aca="false">EQ25*(1+(ER20-EQ20)/EQ20)</f>
        <v>4641.43209145792</v>
      </c>
      <c r="ES25" s="0" t="n">
        <f aca="false">ER25*(1+(ES20-ER20)/ER20)</f>
        <v>4650.11040686209</v>
      </c>
      <c r="ET25" s="0" t="n">
        <f aca="false">ES25*(1+(ET20-ES20)/ES20)</f>
        <v>4658.80494854232</v>
      </c>
      <c r="EU25" s="0" t="n">
        <f aca="false">ET25*(1+(EU20-ET20)/ET20)</f>
        <v>4667.51574683766</v>
      </c>
      <c r="EV25" s="0" t="n">
        <f aca="false">EU25*(1+(EV20-EU20)/EU20)</f>
        <v>4676.24283214384</v>
      </c>
    </row>
    <row r="26" customFormat="false" ht="13.8" hidden="false" customHeight="false" outlineLevel="0" collapsed="false">
      <c r="A26" s="0" t="s">
        <v>172</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45" t="n">
        <f aca="false">11802.61*BI21/100</f>
        <v>12566.5913563794</v>
      </c>
      <c r="BJ26" s="0" t="n">
        <f aca="false">11802.61*BJ21/100</f>
        <v>11918.6767849747</v>
      </c>
      <c r="BK26" s="0" t="n">
        <f aca="false">11802.61*BK21/100</f>
        <v>11339.923794609</v>
      </c>
      <c r="BL26" s="0" t="n">
        <f aca="false">11802.61*BL21/100</f>
        <v>11288.9687309102</v>
      </c>
      <c r="BM26" s="137"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12007.4729887455</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13240.530267161</v>
      </c>
      <c r="BX26" s="0" t="n">
        <f aca="false">11802.61*BX21/100</f>
        <v>13289.9053821147</v>
      </c>
      <c r="BY26" s="0" t="n">
        <f aca="false">11802.61*BY21/100</f>
        <v>13339.4646212635</v>
      </c>
      <c r="BZ26" s="0" t="n">
        <f aca="false">11802.61*BZ21/100</f>
        <v>13389.2086712227</v>
      </c>
      <c r="CA26" s="0" t="n">
        <f aca="false">11802.61*CA21/100</f>
        <v>13439.1382211684</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13793.8975033103</v>
      </c>
      <c r="CI26" s="0" t="n">
        <f aca="false">11802.61*CI21/100</f>
        <v>13845.3361739032</v>
      </c>
      <c r="CJ26" s="0" t="n">
        <f aca="false">11802.61*CJ21/100</f>
        <v>13896.9666638735</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14477.7686316557</v>
      </c>
      <c r="CV26" s="0" t="n">
        <f aca="false">11802.61*CV21/100</f>
        <v>14531.7575185084</v>
      </c>
      <c r="CW26" s="0" t="n">
        <f aca="false">11802.61*CW21/100</f>
        <v>14585.9477347217</v>
      </c>
      <c r="CX26" s="0" t="n">
        <f aca="false">11802.61*CX21/100</f>
        <v>14640.3400310708</v>
      </c>
      <c r="CY26" s="0" t="n">
        <f aca="false">11802.61*CY21/100</f>
        <v>14694.9351611307</v>
      </c>
      <c r="CZ26" s="0" t="n">
        <f aca="false">11802.61*CZ21/100</f>
        <v>14749.733881286</v>
      </c>
      <c r="DA26" s="0" t="n">
        <f aca="false">11802.61*DA21/100</f>
        <v>14804.7369507424</v>
      </c>
      <c r="DB26" s="0" t="n">
        <f aca="false">11802.61*DB21/100</f>
        <v>14859.9451315369</v>
      </c>
      <c r="DC26" s="0" t="n">
        <f aca="false">11802.61*DC21/100</f>
        <v>14915.3591885476</v>
      </c>
      <c r="DD26" s="0" t="n">
        <f aca="false">11802.61*DD21/100</f>
        <v>14970.9798895052</v>
      </c>
      <c r="DE26" s="0" t="n">
        <f aca="false">11802.61*DE21/100</f>
        <v>15026.8080050036</v>
      </c>
      <c r="DF26" s="0" t="n">
        <f aca="false">11802.61*DF21/100</f>
        <v>15082.84430851</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15423.4777566656</v>
      </c>
      <c r="DM26" s="0" t="n">
        <f aca="false">11802.61*DM21/100</f>
        <v>15480.9932769549</v>
      </c>
      <c r="DN26" s="0" t="n">
        <f aca="false">11802.61*DN21/100</f>
        <v>15538.7232777347</v>
      </c>
      <c r="DO26" s="0" t="n">
        <f aca="false">11802.61*DO21/100</f>
        <v>15596.6685588217</v>
      </c>
      <c r="DP26" s="0" t="n">
        <f aca="false">11802.61*DP21/100</f>
        <v>15654.8299230156</v>
      </c>
      <c r="DQ26" s="0" t="n">
        <f aca="false">11802.61*DQ21/100</f>
        <v>15713.2081761091</v>
      </c>
      <c r="DR26" s="0" t="n">
        <f aca="false">11802.61*DR21/100</f>
        <v>15771.8041269007</v>
      </c>
      <c r="DS26" s="0" t="n">
        <f aca="false">11802.61*DS21/100</f>
        <v>15830.618587204</v>
      </c>
      <c r="DT26" s="0" t="n">
        <f aca="false">11802.61*DT21/100</f>
        <v>15889.6523718607</v>
      </c>
      <c r="DU26" s="0" t="n">
        <f aca="false">11802.61*DU21/100</f>
        <v>15948.9062987509</v>
      </c>
      <c r="DV26" s="0" t="n">
        <f aca="false">11802.61*DV21/100</f>
        <v>16008.3811888042</v>
      </c>
      <c r="DW26" s="0" t="n">
        <f aca="false">11802.61*DW21/100</f>
        <v>16068.0778660121</v>
      </c>
      <c r="DX26" s="0" t="n">
        <f aca="false">11802.61*DX21/100</f>
        <v>16127.9971574387</v>
      </c>
      <c r="DY26" s="0" t="n">
        <f aca="false">11802.61*DY21/100</f>
        <v>16188.139893232</v>
      </c>
      <c r="DZ26" s="0" t="n">
        <f aca="false">11802.61*DZ21/100</f>
        <v>16248.5069066362</v>
      </c>
      <c r="EA26" s="0" t="n">
        <f aca="false">11802.61*EA21/100</f>
        <v>16309.0990340023</v>
      </c>
      <c r="EB26" s="0" t="n">
        <f aca="false">11802.61*EB21/100</f>
        <v>16369.9171148002</v>
      </c>
      <c r="EC26" s="0" t="n">
        <f aca="false">11802.61*EC21/100</f>
        <v>16430.9619916306</v>
      </c>
      <c r="ED26" s="0" t="n">
        <f aca="false">11802.61*ED21/100</f>
        <v>16492.2345102358</v>
      </c>
      <c r="EE26" s="0" t="n">
        <f aca="false">11802.61*EE21/100</f>
        <v>16553.7355195124</v>
      </c>
      <c r="EF26" s="0" t="n">
        <f aca="false">11802.61*EF21/100</f>
        <v>16615.4658715222</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16927.5878178275</v>
      </c>
      <c r="EL26" s="0" t="n">
        <f aca="false">11802.61*EL21/100</f>
        <v>16990.7122983077</v>
      </c>
      <c r="EM26" s="0" t="n">
        <f aca="false">11802.61*EM21/100</f>
        <v>17054.0721755895</v>
      </c>
      <c r="EN26" s="0" t="n">
        <f aca="false">11802.61*EN21/100</f>
        <v>17117.668327489</v>
      </c>
      <c r="EO26" s="0" t="n">
        <f aca="false">11802.61*EO21/100</f>
        <v>17181.501635095</v>
      </c>
      <c r="EP26" s="0" t="n">
        <f aca="false">11802.61*EP21/100</f>
        <v>17245.5729827822</v>
      </c>
      <c r="EQ26" s="0" t="n">
        <f aca="false">11802.61*EQ21/100</f>
        <v>17309.8832582235</v>
      </c>
      <c r="ER26" s="0" t="n">
        <f aca="false">11802.61*ER21/100</f>
        <v>17374.4333524013</v>
      </c>
      <c r="ES26" s="0" t="n">
        <f aca="false">11802.61*ES21/100</f>
        <v>17439.2241596214</v>
      </c>
      <c r="ET26" s="0" t="n">
        <f aca="false">11802.61*ET21/100</f>
        <v>17504.256577524</v>
      </c>
      <c r="EU26" s="0" t="n">
        <f aca="false">11802.61*EU21/100</f>
        <v>17569.5315070967</v>
      </c>
      <c r="EV26" s="0" t="n">
        <f aca="false">11802.61*EV21/100</f>
        <v>17635.0498526874</v>
      </c>
    </row>
    <row r="27" customFormat="false" ht="12.8" hidden="false" customHeight="false" outlineLevel="0" collapsed="false">
      <c r="A27" s="0" t="s">
        <v>173</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48" t="n">
        <f aca="false">BI26*0.83</f>
        <v>10430.2708257949</v>
      </c>
      <c r="BJ27" s="51" t="n">
        <f aca="false">BJ26*0.83</f>
        <v>9892.50173152901</v>
      </c>
      <c r="BK27" s="51" t="n">
        <f aca="false">BK26*0.83</f>
        <v>9412.13674952549</v>
      </c>
      <c r="BL27" s="51" t="n">
        <f aca="false">BL26*0.83</f>
        <v>9369.84404665545</v>
      </c>
      <c r="BM27" s="149"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52" t="s">
        <v>174</v>
      </c>
      <c r="B28" s="152" t="n">
        <v>1</v>
      </c>
      <c r="C28" s="152" t="n">
        <v>1</v>
      </c>
      <c r="D28" s="152" t="n">
        <v>1</v>
      </c>
      <c r="E28" s="152" t="n">
        <v>1</v>
      </c>
      <c r="F28" s="152" t="n">
        <v>1</v>
      </c>
      <c r="G28" s="152" t="n">
        <v>1</v>
      </c>
      <c r="H28" s="152" t="n">
        <v>1</v>
      </c>
      <c r="I28" s="152" t="n">
        <v>1</v>
      </c>
      <c r="J28" s="152" t="n">
        <v>1</v>
      </c>
      <c r="K28" s="152" t="n">
        <v>1</v>
      </c>
      <c r="L28" s="152" t="n">
        <v>1</v>
      </c>
      <c r="M28" s="152" t="n">
        <v>1</v>
      </c>
      <c r="N28" s="152" t="n">
        <v>1</v>
      </c>
      <c r="O28" s="152" t="n">
        <v>1</v>
      </c>
      <c r="P28" s="152" t="n">
        <v>1</v>
      </c>
      <c r="Q28" s="152" t="n">
        <v>1</v>
      </c>
      <c r="R28" s="152" t="n">
        <v>1</v>
      </c>
      <c r="S28" s="152" t="n">
        <v>1</v>
      </c>
      <c r="T28" s="152" t="n">
        <v>1</v>
      </c>
      <c r="U28" s="152" t="n">
        <v>1</v>
      </c>
      <c r="V28" s="152" t="n">
        <v>1</v>
      </c>
      <c r="W28" s="152" t="n">
        <v>1</v>
      </c>
      <c r="X28" s="143"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44"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45" t="n">
        <v>0.983788863872</v>
      </c>
      <c r="BJ28" s="0" t="n">
        <f aca="false">BJ24</f>
        <v>0.945758959819986</v>
      </c>
      <c r="BK28" s="0" t="n">
        <f aca="false">BK24</f>
        <v>0.908612623063066</v>
      </c>
      <c r="BL28" s="0" t="n">
        <f aca="false">BL24</f>
        <v>0.982546079354794</v>
      </c>
      <c r="BM28" s="137" t="n">
        <f aca="false">BM24</f>
        <v>1.00232038931619</v>
      </c>
      <c r="BN28" s="0" t="n">
        <f aca="false">BN24</f>
        <v>1.01613670293315</v>
      </c>
      <c r="BO28" s="0" t="n">
        <f aca="false">BO24</f>
        <v>0.972487819454669</v>
      </c>
      <c r="BP28" s="0" t="n">
        <f aca="false">BP24</f>
        <v>0.971153004812722</v>
      </c>
      <c r="BQ28" s="0" t="n">
        <f aca="false">1+(0.3*(BO26-BN26)/BN26+0.7*BQ$7)</f>
        <v>1.01149713177192</v>
      </c>
      <c r="BR28" s="0" t="n">
        <f aca="false">1+(0.3*(BP26-BO26)/BO26+0.7*BR$7)</f>
        <v>1.02989829550093</v>
      </c>
      <c r="BS28" s="0" t="n">
        <f aca="false">1+(0.3*(BQ26-BP26)/BP26+0.7*BS$7)</f>
        <v>1.02270809104188</v>
      </c>
      <c r="BT28" s="0" t="n">
        <f aca="false">1+(0.3*(BR26-BQ26)/BQ26+0.7*BT$7)</f>
        <v>1.0119128491695</v>
      </c>
      <c r="BU28" s="0" t="n">
        <f aca="false">1+(0.3*(BS26-BR26)/BR26+0.7*BU$7)</f>
        <v>1.00854769281998</v>
      </c>
      <c r="BV28" s="0" t="n">
        <f aca="false">1+(0.3*(BT26-BS26)/BS26+0.7*BV$7)</f>
        <v>1.00895548144311</v>
      </c>
      <c r="BW28" s="0" t="n">
        <f aca="false">1+(0.3*(BU26-BT26)/BT26+0.7*BW$7)</f>
        <v>1.01083655658063</v>
      </c>
      <c r="BX28" s="0" t="n">
        <f aca="false">1+(0.3*(BV26-BU26)/BU26+0.7*BX$7)</f>
        <v>1.01596044847109</v>
      </c>
      <c r="BY28" s="0" t="n">
        <f aca="false">1+(0.3*(BW26-BV26)/BV26+0.7*BY$7)</f>
        <v>0.992001202911984</v>
      </c>
      <c r="BZ28" s="0" t="n">
        <f aca="false">1+(0.3*(BX26-BW26)/BW26+0.7*BZ$7)</f>
        <v>1.00058174849961</v>
      </c>
      <c r="CA28" s="0" t="n">
        <f aca="false">1+(0.3*(BY26-BX26)/BX26+0.7*CA$7)</f>
        <v>1.01936151418143</v>
      </c>
      <c r="CB28" s="0" t="n">
        <f aca="false">1+(0.3*(BZ26-BY26)/BY26+0.7*CB$7)</f>
        <v>1.01918327668143</v>
      </c>
      <c r="CC28" s="0" t="n">
        <f aca="false">1+(0.3*(CA26-BZ26)/BZ26+0.7*CC$7)</f>
        <v>1.01188288918143</v>
      </c>
      <c r="CD28" s="0" t="n">
        <f aca="false">1+(0.3*(CB26-CA26)/CA26+0.7*CD$7)</f>
        <v>1.00111872668143</v>
      </c>
      <c r="CE28" s="0" t="n">
        <f aca="false">1+(0.3*(CC26-CB26)/CB26+0.7*CE$7)</f>
        <v>1.00111872668143</v>
      </c>
      <c r="CF28" s="0" t="n">
        <f aca="false">1+(0.3*(CD26-CC26)/CC26+0.7*CF$7)</f>
        <v>1.00111872668143</v>
      </c>
      <c r="CG28" s="0" t="n">
        <f aca="false">1+(0.3*(CE26-CD26)/CD26+0.7*CG$7)</f>
        <v>1.00824175168143</v>
      </c>
      <c r="CH28" s="0" t="n">
        <f aca="false">1+(0.3*(CF26-CE26)/CE26+0.7*CH$7)</f>
        <v>1.01177683918143</v>
      </c>
      <c r="CI28" s="0" t="n">
        <f aca="false">1+(0.3*(CG26-CF26)/CF26+0.7*CI$7)</f>
        <v>1.00111872668143</v>
      </c>
      <c r="CJ28" s="0" t="n">
        <f aca="false">1+(0.3*(CH26-CG26)/CG26+0.7*CJ$7)</f>
        <v>1.00111872668143</v>
      </c>
      <c r="CK28" s="0" t="n">
        <f aca="false">1+(0.3*(CI26-CH26)/CH26+0.7*CK$7)</f>
        <v>1.00817131418143</v>
      </c>
      <c r="CL28" s="0" t="n">
        <f aca="false">1+(0.3*(CJ26-CI26)/CI26+0.7*CL$7)</f>
        <v>1.01167131418143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175</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43"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37"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3682.78522742909</v>
      </c>
      <c r="BR29" s="0" t="n">
        <f aca="false">BQ29*(1+(BR21-BQ21)/BQ21)</f>
        <v>3745.81660149892</v>
      </c>
      <c r="BS29" s="0" t="n">
        <f aca="false">BR29*(1+(BS21-BR21)/BR21)</f>
        <v>3808.84797556876</v>
      </c>
      <c r="BT29" s="0" t="n">
        <f aca="false">BS29*(1+(BT21-BS21)/BS21)</f>
        <v>3871.8793496386</v>
      </c>
      <c r="BU29" s="0" t="n">
        <f aca="false">BT29*(1+(BU21-BT21)/BT21)</f>
        <v>3934.9107237084</v>
      </c>
      <c r="BV29" s="0" t="n">
        <f aca="false">BU29*(1+(BV21-BU21)/BU21)</f>
        <v>3997.94209777824</v>
      </c>
      <c r="BW29" s="0" t="n">
        <f aca="false">BV29*(1+(BW21-BV21)/BV21)</f>
        <v>4060.97347184808</v>
      </c>
      <c r="BX29" s="0" t="n">
        <f aca="false">BW29*(1+(BX21-BW21)/BW21)</f>
        <v>4076.11720309985</v>
      </c>
      <c r="BY29" s="0" t="n">
        <f aca="false">BX29*(1+(BY21-BX21)/BX21)</f>
        <v>4091.3174066723</v>
      </c>
      <c r="BZ29" s="0" t="n">
        <f aca="false">BY29*(1+(BZ21-BY21)/BY21)</f>
        <v>4106.57429315574</v>
      </c>
      <c r="CA29" s="0" t="n">
        <f aca="false">BZ29*(1+(CA21-BZ21)/BZ21)</f>
        <v>4121.8880739258</v>
      </c>
      <c r="CB29" s="0" t="n">
        <f aca="false">CA29*(1+(CB21-CA21)/CA21)</f>
        <v>4137.25896114633</v>
      </c>
      <c r="CC29" s="0" t="n">
        <f aca="false">CB29*(1+(CC21-CB21)/CB21)</f>
        <v>4152.68716777238</v>
      </c>
      <c r="CD29" s="0" t="n">
        <f aca="false">CC29*(1+(CD21-CC21)/CC21)</f>
        <v>4168.17290755307</v>
      </c>
      <c r="CE29" s="0" t="n">
        <f aca="false">CD29*(1+(CE21-CD21)/CD21)</f>
        <v>4183.71639503468</v>
      </c>
      <c r="CF29" s="0" t="n">
        <f aca="false">CE29*(1+(CF21-CE21)/CE21)</f>
        <v>4199.31784556352</v>
      </c>
      <c r="CG29" s="0" t="n">
        <f aca="false">CF29*(1+(CG21-CF21)/CF21)</f>
        <v>4214.97747528894</v>
      </c>
      <c r="CH29" s="0" t="n">
        <f aca="false">CG29*(1+(CH21-CG21)/CG21)</f>
        <v>4230.69550116635</v>
      </c>
      <c r="CI29" s="0" t="n">
        <f aca="false">CH29*(1+(CI21-CH21)/CH21)</f>
        <v>4246.47214096021</v>
      </c>
      <c r="CJ29" s="0" t="n">
        <f aca="false">CI29*(1+(CJ21-CI21)/CI21)</f>
        <v>4262.30761324699</v>
      </c>
      <c r="CK29" s="0" t="n">
        <f aca="false">CJ29*(1+(CK21-CJ21)/CJ21)</f>
        <v>4278.20213741827</v>
      </c>
      <c r="CL29" s="0" t="n">
        <f aca="false">CK29*(1+(CL21-CK21)/CK21)</f>
        <v>4294.15593368385</v>
      </c>
      <c r="CM29" s="0" t="n">
        <f aca="false">CL29*(1+(CM21-CL21)/CL21)</f>
        <v>4310.16922307461</v>
      </c>
      <c r="CN29" s="0" t="n">
        <f aca="false">CM29*(1+(CN21-CM21)/CM21)</f>
        <v>4326.24222744568</v>
      </c>
      <c r="CO29" s="0" t="n">
        <f aca="false">CN29*(1+(CO21-CN21)/CN21)</f>
        <v>4342.37516947955</v>
      </c>
      <c r="CP29" s="0" t="n">
        <f aca="false">CO29*(1+(CP21-CO21)/CO21)</f>
        <v>4358.56827268911</v>
      </c>
      <c r="CQ29" s="0" t="n">
        <f aca="false">CP29*(1+(CQ21-CP21)/CP21)</f>
        <v>4374.82176142074</v>
      </c>
      <c r="CR29" s="0" t="n">
        <f aca="false">CQ29*(1+(CR21-CQ21)/CQ21)</f>
        <v>4391.13586085735</v>
      </c>
      <c r="CS29" s="0" t="n">
        <f aca="false">CR29*(1+(CS21-CR21)/CR21)</f>
        <v>4407.51079702175</v>
      </c>
      <c r="CT29" s="0" t="n">
        <f aca="false">CS29*(1+(CT21-CS21)/CS21)</f>
        <v>4423.94679677947</v>
      </c>
      <c r="CU29" s="0" t="n">
        <f aca="false">CT29*(1+(CU21-CT21)/CT21)</f>
        <v>4440.44408784203</v>
      </c>
      <c r="CV29" s="0" t="n">
        <f aca="false">CU29*(1+(CV21-CU21)/CU21)</f>
        <v>4457.00289877024</v>
      </c>
      <c r="CW29" s="0" t="n">
        <f aca="false">CV29*(1+(CW21-CV21)/CV21)</f>
        <v>4473.62345897709</v>
      </c>
      <c r="CX29" s="0" t="n">
        <f aca="false">CW29*(1+(CX21-CW21)/CW21)</f>
        <v>4490.30599873115</v>
      </c>
      <c r="CY29" s="0" t="n">
        <f aca="false">CX29*(1+(CY21-CX21)/CX21)</f>
        <v>4507.05074915968</v>
      </c>
      <c r="CZ29" s="0" t="n">
        <f aca="false">CY29*(1+(CZ21-CY21)/CY21)</f>
        <v>4523.85794225179</v>
      </c>
      <c r="DA29" s="0" t="n">
        <f aca="false">CZ29*(1+(DA21-CZ21)/CZ21)</f>
        <v>4540.72781086172</v>
      </c>
      <c r="DB29" s="0" t="n">
        <f aca="false">DA29*(1+(DB21-DA21)/DA21)</f>
        <v>4557.66058871212</v>
      </c>
      <c r="DC29" s="0" t="n">
        <f aca="false">DB29*(1+(DC21-DB21)/DB21)</f>
        <v>4574.65651039707</v>
      </c>
      <c r="DD29" s="0" t="n">
        <f aca="false">DC29*(1+(DD21-DC21)/DC21)</f>
        <v>4591.71581138554</v>
      </c>
      <c r="DE29" s="0" t="n">
        <f aca="false">DD29*(1+(DE21-DD21)/DD21)</f>
        <v>4608.83872802466</v>
      </c>
      <c r="DF29" s="0" t="n">
        <f aca="false">DE29*(1+(DF21-DE21)/DE21)</f>
        <v>4626.02549754281</v>
      </c>
      <c r="DG29" s="0" t="n">
        <f aca="false">DF29*(1+(DG21-DF21)/DF21)</f>
        <v>4643.27635805301</v>
      </c>
      <c r="DH29" s="0" t="n">
        <f aca="false">DG29*(1+(DH21-DG21)/DG21)</f>
        <v>4660.59154855633</v>
      </c>
      <c r="DI29" s="0" t="n">
        <f aca="false">DH29*(1+(DI21-DH21)/DH21)</f>
        <v>4677.97130894505</v>
      </c>
      <c r="DJ29" s="0" t="n">
        <f aca="false">DI29*(1+(DJ21-DI21)/DI21)</f>
        <v>4695.41588000595</v>
      </c>
      <c r="DK29" s="0" t="n">
        <f aca="false">DJ29*(1+(DK21-DJ21)/DJ21)</f>
        <v>4712.9255034238</v>
      </c>
      <c r="DL29" s="0" t="n">
        <f aca="false">DK29*(1+(DL21-DK21)/DK21)</f>
        <v>4730.50042178469</v>
      </c>
      <c r="DM29" s="0" t="n">
        <f aca="false">DL29*(1+(DM21-DL21)/DL21)</f>
        <v>4748.14087857921</v>
      </c>
      <c r="DN29" s="0" t="n">
        <f aca="false">DM29*(1+(DN21-DM21)/DM21)</f>
        <v>4765.84711820603</v>
      </c>
      <c r="DO29" s="0" t="n">
        <f aca="false">DN29*(1+(DO21-DN21)/DN21)</f>
        <v>4783.61938597515</v>
      </c>
      <c r="DP29" s="0" t="n">
        <f aca="false">DO29*(1+(DP21-DO21)/DO21)</f>
        <v>4801.45792811146</v>
      </c>
      <c r="DQ29" s="0" t="n">
        <f aca="false">DP29*(1+(DQ21-DP21)/DP21)</f>
        <v>4819.36299175788</v>
      </c>
      <c r="DR29" s="0" t="n">
        <f aca="false">DQ29*(1+(DR21-DQ21)/DQ21)</f>
        <v>4837.33482497913</v>
      </c>
      <c r="DS29" s="0" t="n">
        <f aca="false">DR29*(1+(DS21-DR21)/DR21)</f>
        <v>4855.37367676478</v>
      </c>
      <c r="DT29" s="0" t="n">
        <f aca="false">DS29*(1+(DT21-DS21)/DS21)</f>
        <v>4873.47979703311</v>
      </c>
      <c r="DU29" s="0" t="n">
        <f aca="false">DT29*(1+(DU21-DT21)/DT21)</f>
        <v>4891.65343663428</v>
      </c>
      <c r="DV29" s="0" t="n">
        <f aca="false">DU29*(1+(DV21-DU21)/DU21)</f>
        <v>4909.8948473538</v>
      </c>
      <c r="DW29" s="0" t="n">
        <f aca="false">DV29*(1+(DW21-DV21)/DV21)</f>
        <v>4928.20428191626</v>
      </c>
      <c r="DX29" s="0" t="n">
        <f aca="false">DW29*(1+(DX21-DW21)/DW21)</f>
        <v>4946.58199398863</v>
      </c>
      <c r="DY29" s="0" t="n">
        <f aca="false">DX29*(1+(DY21-DX21)/DX21)</f>
        <v>4965.02823818376</v>
      </c>
      <c r="DZ29" s="0" t="n">
        <f aca="false">DY29*(1+(DZ21-DY21)/DY21)</f>
        <v>4983.54327006409</v>
      </c>
      <c r="EA29" s="0" t="n">
        <f aca="false">DZ29*(1+(EA21-DZ21)/DZ21)</f>
        <v>5002.127346145</v>
      </c>
      <c r="EB29" s="0" t="n">
        <f aca="false">EA29*(1+(EB21-EA21)/EA21)</f>
        <v>5020.78072389844</v>
      </c>
      <c r="EC29" s="0" t="n">
        <f aca="false">EB29*(1+(EC21-EB21)/EB21)</f>
        <v>5039.50366175654</v>
      </c>
      <c r="ED29" s="0" t="n">
        <f aca="false">EC29*(1+(ED21-EC21)/EC21)</f>
        <v>5058.29641911507</v>
      </c>
      <c r="EE29" s="0" t="n">
        <f aca="false">ED29*(1+(EE21-ED21)/ED21)</f>
        <v>5077.1592563372</v>
      </c>
      <c r="EF29" s="0" t="n">
        <f aca="false">EE29*(1+(EF21-EE21)/EE21)</f>
        <v>5096.09243475692</v>
      </c>
      <c r="EG29" s="0" t="n">
        <f aca="false">EF29*(1+(EG21-EF21)/EF21)</f>
        <v>5115.09621668286</v>
      </c>
      <c r="EH29" s="0" t="n">
        <f aca="false">EG29*(1+(EH21-EG21)/EG21)</f>
        <v>5134.1708654018</v>
      </c>
      <c r="EI29" s="0" t="n">
        <f aca="false">EH29*(1+(EI21-EH21)/EH21)</f>
        <v>5153.31664518225</v>
      </c>
      <c r="EJ29" s="0" t="n">
        <f aca="false">EI29*(1+(EJ21-EI21)/EI21)</f>
        <v>5172.53382127827</v>
      </c>
      <c r="EK29" s="0" t="n">
        <f aca="false">EJ29*(1+(EK21-EJ21)/EJ21)</f>
        <v>5191.82265993311</v>
      </c>
      <c r="EL29" s="0" t="n">
        <f aca="false">EK29*(1+(EL21-EK21)/EK21)</f>
        <v>5211.18342838282</v>
      </c>
      <c r="EM29" s="0" t="n">
        <f aca="false">EL29*(1+(EM21-EL21)/EL21)</f>
        <v>5230.61639485996</v>
      </c>
      <c r="EN29" s="0" t="n">
        <f aca="false">EM29*(1+(EN21-EM21)/EM21)</f>
        <v>5250.12182859745</v>
      </c>
      <c r="EO29" s="0" t="n">
        <f aca="false">EN29*(1+(EO21-EN21)/EN21)</f>
        <v>5269.69999983211</v>
      </c>
      <c r="EP29" s="0" t="n">
        <f aca="false">EO29*(1+(EP21-EO21)/EO21)</f>
        <v>5289.35117980855</v>
      </c>
      <c r="EQ29" s="0" t="n">
        <f aca="false">EP29*(1+(EQ21-EP21)/EP21)</f>
        <v>5309.07564078289</v>
      </c>
      <c r="ER29" s="0" t="n">
        <f aca="false">EQ29*(1+(ER21-EQ21)/EQ21)</f>
        <v>5328.87365602641</v>
      </c>
      <c r="ES29" s="0" t="n">
        <f aca="false">ER29*(1+(ES21-ER21)/ER21)</f>
        <v>5348.74549982959</v>
      </c>
      <c r="ET29" s="0" t="n">
        <f aca="false">ES29*(1+(ET21-ES21)/ES21)</f>
        <v>5368.6914475057</v>
      </c>
      <c r="EU29" s="0" t="n">
        <f aca="false">ET29*(1+(EU21-ET21)/ET21)</f>
        <v>5388.7117753946</v>
      </c>
      <c r="EV29" s="0" t="n">
        <f aca="false">EU29*(1+(EV21-EU21)/EU21)</f>
        <v>5408.80676086682</v>
      </c>
    </row>
    <row r="30" customFormat="false" ht="13.8" hidden="false" customHeight="false" outlineLevel="0" collapsed="false">
      <c r="A30" s="0" t="s">
        <v>176</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43"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44"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45" t="n">
        <v>3307.03891660933</v>
      </c>
      <c r="BJ30" s="0" t="n">
        <v>3145.60457405238</v>
      </c>
      <c r="BK30" s="0" t="n">
        <v>2897.39805752903</v>
      </c>
      <c r="BL30" s="158" t="n">
        <f aca="false">'Min pension'!L107</f>
        <v>2851.4737270164</v>
      </c>
      <c r="BM30" s="157" t="n">
        <f aca="false">'Min pension'!L108</f>
        <v>2857.15497162958</v>
      </c>
      <c r="BN30" s="159" t="n">
        <f aca="false">'Min pension'!L109</f>
        <v>2899.40328624861</v>
      </c>
      <c r="BO30" s="159" t="n">
        <f aca="false">'Min pension'!L110</f>
        <v>2830.01875727356</v>
      </c>
      <c r="BP30" s="0" t="n">
        <f aca="false">BP$24*BO30</f>
        <v>2748.38121980259</v>
      </c>
      <c r="BQ30" s="0" t="n">
        <f aca="false">BQ24*BP30</f>
        <v>2775.22746743473</v>
      </c>
      <c r="BR30" s="0" t="n">
        <f aca="false">BR24*BQ30</f>
        <v>2853.54557677381</v>
      </c>
      <c r="BS30" s="0" t="n">
        <f aca="false">BS24*BR30</f>
        <v>2913.69602901611</v>
      </c>
      <c r="BT30" s="0" t="n">
        <f aca="false">BT24*BS30</f>
        <v>2943.79682091092</v>
      </c>
      <c r="BU30" s="0" t="n">
        <f aca="false">BU24*BT30</f>
        <v>2964.43419632703</v>
      </c>
      <c r="BV30" s="0" t="n">
        <f aca="false">BV24*BU30</f>
        <v>2986.55236614541</v>
      </c>
      <c r="BW30" s="0" t="n">
        <f aca="false">BW24*BV30</f>
        <v>3014.57634756629</v>
      </c>
      <c r="BX30" s="0" t="n">
        <f aca="false">BX24*BW30</f>
        <v>3058.42855926949</v>
      </c>
      <c r="BY30" s="0" t="n">
        <f aca="false">BY24*BX30</f>
        <v>3029.75678090732</v>
      </c>
      <c r="BZ30" s="0" t="n">
        <f aca="false">BZ24*BY30</f>
        <v>3029.8293335017</v>
      </c>
      <c r="CA30" s="0" t="n">
        <f aca="false">CA24*BZ30</f>
        <v>3086.80137277255</v>
      </c>
      <c r="CB30" s="0" t="n">
        <f aca="false">CB24*CA30</f>
        <v>3144.29451412241</v>
      </c>
      <c r="CC30" s="0" t="n">
        <f aca="false">CC24*CB30</f>
        <v>3179.90392416358</v>
      </c>
      <c r="CD30" s="0" t="n">
        <f aca="false">CD24*CC30</f>
        <v>3181.68761131005</v>
      </c>
      <c r="CE30" s="0" t="n">
        <f aca="false">CE24*CD30</f>
        <v>3183.47229897095</v>
      </c>
      <c r="CF30" s="0" t="n">
        <f aca="false">CF24*CE30</f>
        <v>3185.25798770753</v>
      </c>
      <c r="CG30" s="0" t="n">
        <f aca="false">CG24*CF30</f>
        <v>3209.73335035919</v>
      </c>
      <c r="CH30" s="0" t="n">
        <f aca="false">CH24*CG30</f>
        <v>3245.74346871532</v>
      </c>
      <c r="CI30" s="0" t="n">
        <f aca="false">CI24*CH30</f>
        <v>3247.56408689874</v>
      </c>
      <c r="CJ30" s="0" t="n">
        <f aca="false">CJ24*CI30</f>
        <v>3249.38572631215</v>
      </c>
      <c r="CK30" s="0" t="n">
        <f aca="false">CK24*CJ30</f>
        <v>3274.12496468443</v>
      </c>
      <c r="CL30" s="0" t="n">
        <f aca="false">CL24*CK30</f>
        <v>3310.51199293011</v>
      </c>
      <c r="CM30" s="0" t="n">
        <f aca="false">CM24*CL30</f>
        <v>3312.36894138856</v>
      </c>
      <c r="CN30" s="0" t="n">
        <f aca="false">CN24*CM30</f>
        <v>3314.22693145555</v>
      </c>
      <c r="CO30" s="0" t="n">
        <f aca="false">CO24*CN30</f>
        <v>3316.08596371534</v>
      </c>
      <c r="CP30" s="0" t="n">
        <f aca="false">CP24*CO30</f>
        <v>3317.94603875255</v>
      </c>
      <c r="CQ30" s="0" t="n">
        <f aca="false">CQ24*CP30</f>
        <v>3319.80715715207</v>
      </c>
      <c r="CR30" s="0" t="n">
        <f aca="false">CR24*CQ30</f>
        <v>3321.66931949916</v>
      </c>
      <c r="CS30" s="0" t="n">
        <f aca="false">CS24*CR30</f>
        <v>3323.5325263794</v>
      </c>
      <c r="CT30" s="0" t="n">
        <f aca="false">CT24*CS30</f>
        <v>3325.39677837868</v>
      </c>
      <c r="CU30" s="0" t="n">
        <f aca="false">CU24*CT30</f>
        <v>3327.26207608325</v>
      </c>
      <c r="CV30" s="0" t="n">
        <f aca="false">CV24*CU30</f>
        <v>3329.12842007966</v>
      </c>
      <c r="CW30" s="0" t="n">
        <f aca="false">CW24*CV30</f>
        <v>3330.99581095481</v>
      </c>
      <c r="CX30" s="0" t="n">
        <f aca="false">CX24*CW30</f>
        <v>3332.8642492959</v>
      </c>
      <c r="CY30" s="0" t="n">
        <f aca="false">CY24*CX30</f>
        <v>3334.73373569051</v>
      </c>
      <c r="CZ30" s="0" t="n">
        <f aca="false">CZ24*CY30</f>
        <v>3336.6042707265</v>
      </c>
      <c r="DA30" s="0" t="n">
        <f aca="false">DA24*CZ30</f>
        <v>3338.47585499208</v>
      </c>
      <c r="DB30" s="0" t="n">
        <f aca="false">DB24*DA30</f>
        <v>3340.3484890758</v>
      </c>
      <c r="DC30" s="0" t="n">
        <f aca="false">DC24*DB30</f>
        <v>3342.22217356651</v>
      </c>
      <c r="DD30" s="0" t="n">
        <f aca="false">DD24*DC30</f>
        <v>3344.09690905343</v>
      </c>
      <c r="DE30" s="0" t="n">
        <f aca="false">DE24*DD30</f>
        <v>3345.97269612607</v>
      </c>
      <c r="DF30" s="0" t="n">
        <f aca="false">DF24*DE30</f>
        <v>3347.84953537431</v>
      </c>
      <c r="DG30" s="0" t="n">
        <f aca="false">DG24*DF30</f>
        <v>3349.72742738833</v>
      </c>
      <c r="DH30" s="0" t="n">
        <f aca="false">DH24*DG30</f>
        <v>3351.60637275866</v>
      </c>
      <c r="DI30" s="0" t="n">
        <f aca="false">DI24*DH30</f>
        <v>3353.48637207614</v>
      </c>
      <c r="DJ30" s="0" t="n">
        <f aca="false">DJ24*DI30</f>
        <v>3355.36742593197</v>
      </c>
      <c r="DK30" s="0" t="n">
        <f aca="false">DK24*DJ30</f>
        <v>3357.24953491766</v>
      </c>
      <c r="DL30" s="0" t="n">
        <f aca="false">DL24*DK30</f>
        <v>3359.13269962505</v>
      </c>
      <c r="DM30" s="0" t="n">
        <f aca="false">DM24*DL30</f>
        <v>3361.01692064634</v>
      </c>
      <c r="DN30" s="0" t="n">
        <f aca="false">DN24*DM30</f>
        <v>3362.90219857403</v>
      </c>
      <c r="DO30" s="0" t="n">
        <f aca="false">DO24*DN30</f>
        <v>3364.78853400097</v>
      </c>
      <c r="DP30" s="0" t="n">
        <f aca="false">DP24*DO30</f>
        <v>3366.67592752033</v>
      </c>
      <c r="DQ30" s="0" t="n">
        <f aca="false">DQ24*DP30</f>
        <v>3368.56437972563</v>
      </c>
      <c r="DR30" s="0" t="n">
        <f aca="false">DR24*DQ30</f>
        <v>3370.45389121071</v>
      </c>
      <c r="DS30" s="0" t="n">
        <f aca="false">DS24*DR30</f>
        <v>3372.34446256974</v>
      </c>
      <c r="DT30" s="0" t="n">
        <f aca="false">DT24*DS30</f>
        <v>3374.23609439724</v>
      </c>
      <c r="DU30" s="0" t="n">
        <f aca="false">DU24*DT30</f>
        <v>3376.12878728804</v>
      </c>
      <c r="DV30" s="0" t="n">
        <f aca="false">DV24*DU30</f>
        <v>3378.02254183733</v>
      </c>
      <c r="DW30" s="0" t="n">
        <f aca="false">DW24*DV30</f>
        <v>3379.91735864061</v>
      </c>
      <c r="DX30" s="0" t="n">
        <f aca="false">DX24*DW30</f>
        <v>3381.81323829374</v>
      </c>
      <c r="DY30" s="0" t="n">
        <f aca="false">DY24*DX30</f>
        <v>3383.71018139288</v>
      </c>
      <c r="DZ30" s="0" t="n">
        <f aca="false">DZ24*DY30</f>
        <v>3385.60818853456</v>
      </c>
      <c r="EA30" s="0" t="n">
        <f aca="false">EA24*DZ30</f>
        <v>3387.50726031561</v>
      </c>
      <c r="EB30" s="0" t="n">
        <f aca="false">EB24*EA30</f>
        <v>3389.40739733323</v>
      </c>
      <c r="EC30" s="0" t="n">
        <f aca="false">EC24*EB30</f>
        <v>3391.30860018493</v>
      </c>
      <c r="ED30" s="0" t="n">
        <f aca="false">ED24*EC30</f>
        <v>3393.21086946857</v>
      </c>
      <c r="EE30" s="0" t="n">
        <f aca="false">EE24*ED30</f>
        <v>3395.11420578232</v>
      </c>
      <c r="EF30" s="0" t="n">
        <f aca="false">EF24*EE30</f>
        <v>3397.01860972472</v>
      </c>
      <c r="EG30" s="0" t="n">
        <f aca="false">EG24*EF30</f>
        <v>3398.92408189462</v>
      </c>
      <c r="EH30" s="0" t="n">
        <f aca="false">EH24*EG30</f>
        <v>3400.83062289122</v>
      </c>
      <c r="EI30" s="0" t="n">
        <f aca="false">EI24*EH30</f>
        <v>3402.73823331406</v>
      </c>
      <c r="EJ30" s="0" t="n">
        <f aca="false">EJ24*EI30</f>
        <v>3404.64691376299</v>
      </c>
      <c r="EK30" s="0" t="n">
        <f aca="false">EK24*EJ30</f>
        <v>3406.55666483823</v>
      </c>
      <c r="EL30" s="0" t="n">
        <f aca="false">EL24*EK30</f>
        <v>3408.46748714031</v>
      </c>
      <c r="EM30" s="0" t="n">
        <f aca="false">EM24*EL30</f>
        <v>3410.37938127012</v>
      </c>
      <c r="EN30" s="0" t="n">
        <f aca="false">EN24*EM30</f>
        <v>3412.29234782886</v>
      </c>
      <c r="EO30" s="0" t="n">
        <f aca="false">EO24*EN30</f>
        <v>3414.20638741809</v>
      </c>
      <c r="EP30" s="0" t="n">
        <f aca="false">EP24*EO30</f>
        <v>3416.12150063969</v>
      </c>
      <c r="EQ30" s="0" t="n">
        <f aca="false">EQ24*EP30</f>
        <v>3418.03768809591</v>
      </c>
      <c r="ER30" s="0" t="n">
        <f aca="false">ER24*EQ30</f>
        <v>3419.95495038929</v>
      </c>
      <c r="ES30" s="0" t="n">
        <f aca="false">ES24*ER30</f>
        <v>3421.87328812275</v>
      </c>
      <c r="ET30" s="0" t="n">
        <f aca="false">ET24*ES30</f>
        <v>3423.79270189952</v>
      </c>
      <c r="EU30" s="0" t="n">
        <f aca="false">EU24*ET30</f>
        <v>3425.71319232318</v>
      </c>
      <c r="EV30" s="0" t="n">
        <f aca="false">EV24*EU30</f>
        <v>3427.63475999766</v>
      </c>
    </row>
    <row r="31" customFormat="false" ht="13.8" hidden="false" customHeight="false" outlineLevel="0" collapsed="false">
      <c r="A31" s="0" t="s">
        <v>177</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43"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44"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45" t="n">
        <v>24227.9771362834</v>
      </c>
      <c r="BJ31" s="0" t="n">
        <v>23045.2726482195</v>
      </c>
      <c r="BK31" s="0" t="n">
        <v>21227.4554614828</v>
      </c>
      <c r="BL31" s="160" t="n">
        <f aca="false">'Max pension'!L107</f>
        <v>20888.6038047403</v>
      </c>
      <c r="BM31" s="157" t="n">
        <f aca="false">'Max pension'!L108</f>
        <v>20932.0358677489</v>
      </c>
      <c r="BN31" s="156" t="n">
        <f aca="false">'Max pension'!L109</f>
        <v>21241.5612930124</v>
      </c>
      <c r="BO31" s="161" t="n">
        <f aca="false">'Max pension'!L110</f>
        <v>20733.2374830752</v>
      </c>
      <c r="BP31" s="0" t="n">
        <f aca="false">BP$24*BO31</f>
        <v>20135.1458811842</v>
      </c>
      <c r="BQ31" s="0" t="n">
        <f aca="false">BQ$24*BP31</f>
        <v>20331.8264248223</v>
      </c>
      <c r="BR31" s="0" t="n">
        <f aca="false">BR$24*BQ31</f>
        <v>20905.5992862139</v>
      </c>
      <c r="BS31" s="0" t="n">
        <f aca="false">BS$24*BR31</f>
        <v>21346.2725530778</v>
      </c>
      <c r="BT31" s="0" t="n">
        <f aca="false">BT$24*BS31</f>
        <v>21566.7964860658</v>
      </c>
      <c r="BU31" s="0" t="n">
        <f aca="false">BU$24*BT31</f>
        <v>21717.9896908563</v>
      </c>
      <c r="BV31" s="0" t="n">
        <f aca="false">BV$24*BU31</f>
        <v>21880.0314675608</v>
      </c>
      <c r="BW31" s="0" t="n">
        <f aca="false">BW$24*BV31</f>
        <v>22085.3403053652</v>
      </c>
      <c r="BX31" s="0" t="n">
        <f aca="false">BX$24*BW31</f>
        <v>22406.6096669423</v>
      </c>
      <c r="BY31" s="0" t="n">
        <f aca="false">BY$24*BX31</f>
        <v>22196.5549497016</v>
      </c>
      <c r="BZ31" s="0" t="n">
        <f aca="false">BZ$24*BY31</f>
        <v>22197.0864833409</v>
      </c>
      <c r="CA31" s="0" t="n">
        <f aca="false">CA$24*BZ31</f>
        <v>22614.4741126849</v>
      </c>
      <c r="CB31" s="0" t="n">
        <f aca="false">CB$24*CA31</f>
        <v>23035.6794316217</v>
      </c>
      <c r="CC31" s="0" t="n">
        <f aca="false">CC$24*CB31</f>
        <v>23296.5605134585</v>
      </c>
      <c r="CD31" s="0" t="n">
        <f aca="false">CD$24*CC31</f>
        <v>23309.6281332784</v>
      </c>
      <c r="CE31" s="0" t="n">
        <f aca="false">CE$24*CD31</f>
        <v>23322.7030830509</v>
      </c>
      <c r="CF31" s="0" t="n">
        <f aca="false">CF$24*CE31</f>
        <v>23335.7853668878</v>
      </c>
      <c r="CG31" s="0" t="n">
        <f aca="false">CG$24*CF31</f>
        <v>23515.0963714657</v>
      </c>
      <c r="CH31" s="0" t="n">
        <f aca="false">CH$24*CG31</f>
        <v>23778.9131160554</v>
      </c>
      <c r="CI31" s="0" t="n">
        <f aca="false">CI$24*CH31</f>
        <v>23792.2512994387</v>
      </c>
      <c r="CJ31" s="0" t="n">
        <f aca="false">CJ$24*CI31</f>
        <v>23805.5969645406</v>
      </c>
      <c r="CK31" s="0" t="n">
        <f aca="false">CK$24*CJ31</f>
        <v>23986.8411711399</v>
      </c>
      <c r="CL31" s="0" t="n">
        <f aca="false">CL$24*CK31</f>
        <v>24253.4192268443</v>
      </c>
      <c r="CM31" s="0" t="n">
        <f aca="false">CM$24*CL31</f>
        <v>24267.0235724988</v>
      </c>
      <c r="CN31" s="0" t="n">
        <f aca="false">CN$24*CM31</f>
        <v>24280.635549169</v>
      </c>
      <c r="CO31" s="0" t="n">
        <f aca="false">CO$24*CN31</f>
        <v>24294.2551611351</v>
      </c>
      <c r="CP31" s="0" t="n">
        <f aca="false">CP$24*CO31</f>
        <v>24307.8824126802</v>
      </c>
      <c r="CQ31" s="0" t="n">
        <f aca="false">CQ$24*CP31</f>
        <v>24321.5173080894</v>
      </c>
      <c r="CR31" s="0" t="n">
        <f aca="false">CR$24*CQ31</f>
        <v>24335.1598516503</v>
      </c>
      <c r="CS31" s="0" t="n">
        <f aca="false">CS$24*CR31</f>
        <v>24348.810047653</v>
      </c>
      <c r="CT31" s="0" t="n">
        <f aca="false">CT$24*CS31</f>
        <v>24362.4679003899</v>
      </c>
      <c r="CU31" s="0" t="n">
        <f aca="false">CU$24*CT31</f>
        <v>24376.1334141558</v>
      </c>
      <c r="CV31" s="0" t="n">
        <f aca="false">CV$24*CU31</f>
        <v>24389.8065932481</v>
      </c>
      <c r="CW31" s="0" t="n">
        <f aca="false">CW$24*CV31</f>
        <v>24403.4874419663</v>
      </c>
      <c r="CX31" s="0" t="n">
        <f aca="false">CX$24*CW31</f>
        <v>24417.1759646127</v>
      </c>
      <c r="CY31" s="0" t="n">
        <f aca="false">CY$24*CX31</f>
        <v>24430.8721654916</v>
      </c>
      <c r="CZ31" s="0" t="n">
        <f aca="false">CZ$24*CY31</f>
        <v>24444.57604891</v>
      </c>
      <c r="DA31" s="0" t="n">
        <f aca="false">DA$24*CZ31</f>
        <v>24458.2876191772</v>
      </c>
      <c r="DB31" s="0" t="n">
        <f aca="false">DB$24*DA31</f>
        <v>24472.006880605</v>
      </c>
      <c r="DC31" s="0" t="n">
        <f aca="false">DC$24*DB31</f>
        <v>24485.7338375075</v>
      </c>
      <c r="DD31" s="0" t="n">
        <f aca="false">DD$24*DC31</f>
        <v>24499.4684942013</v>
      </c>
      <c r="DE31" s="0" t="n">
        <f aca="false">DE$24*DD31</f>
        <v>24513.2108550054</v>
      </c>
      <c r="DF31" s="0" t="n">
        <f aca="false">DF$24*DE31</f>
        <v>24526.9609242413</v>
      </c>
      <c r="DG31" s="0" t="n">
        <f aca="false">DG$24*DF31</f>
        <v>24540.7187062327</v>
      </c>
      <c r="DH31" s="0" t="n">
        <f aca="false">DH$24*DG31</f>
        <v>24554.484205306</v>
      </c>
      <c r="DI31" s="0" t="n">
        <f aca="false">DI$24*DH31</f>
        <v>24568.2574257899</v>
      </c>
      <c r="DJ31" s="0" t="n">
        <f aca="false">DJ$24*DI31</f>
        <v>24582.0383720154</v>
      </c>
      <c r="DK31" s="0" t="n">
        <f aca="false">DK$24*DJ31</f>
        <v>24595.8270483163</v>
      </c>
      <c r="DL31" s="0" t="n">
        <f aca="false">DL$24*DK31</f>
        <v>24609.6234590283</v>
      </c>
      <c r="DM31" s="0" t="n">
        <f aca="false">DM$24*DL31</f>
        <v>24623.4276084901</v>
      </c>
      <c r="DN31" s="0" t="n">
        <f aca="false">DN$24*DM31</f>
        <v>24637.2395010424</v>
      </c>
      <c r="DO31" s="0" t="n">
        <f aca="false">DO$24*DN31</f>
        <v>24651.0591410285</v>
      </c>
      <c r="DP31" s="0" t="n">
        <f aca="false">DP$24*DO31</f>
        <v>24664.8865327941</v>
      </c>
      <c r="DQ31" s="0" t="n">
        <f aca="false">DQ$24*DP31</f>
        <v>24678.7216806875</v>
      </c>
      <c r="DR31" s="0" t="n">
        <f aca="false">DR$24*DQ31</f>
        <v>24692.5645890592</v>
      </c>
      <c r="DS31" s="0" t="n">
        <f aca="false">DS$24*DR31</f>
        <v>24706.4152622622</v>
      </c>
      <c r="DT31" s="0" t="n">
        <f aca="false">DT$24*DS31</f>
        <v>24720.2737046521</v>
      </c>
      <c r="DU31" s="0" t="n">
        <f aca="false">DU$24*DT31</f>
        <v>24734.1399205868</v>
      </c>
      <c r="DV31" s="0" t="n">
        <f aca="false">DV$24*DU31</f>
        <v>24748.0139144267</v>
      </c>
      <c r="DW31" s="0" t="n">
        <f aca="false">DW$24*DV31</f>
        <v>24761.8956905345</v>
      </c>
      <c r="DX31" s="0" t="n">
        <f aca="false">DX$24*DW31</f>
        <v>24775.7852532756</v>
      </c>
      <c r="DY31" s="0" t="n">
        <f aca="false">DY$24*DX31</f>
        <v>24789.6826070176</v>
      </c>
      <c r="DZ31" s="0" t="n">
        <f aca="false">DZ$24*DY31</f>
        <v>24803.5877561308</v>
      </c>
      <c r="EA31" s="0" t="n">
        <f aca="false">EA$24*DZ31</f>
        <v>24817.5007049877</v>
      </c>
      <c r="EB31" s="0" t="n">
        <f aca="false">EB$24*EA31</f>
        <v>24831.4214579634</v>
      </c>
      <c r="EC31" s="0" t="n">
        <f aca="false">EC$24*EB31</f>
        <v>24845.3500194355</v>
      </c>
      <c r="ED31" s="0" t="n">
        <f aca="false">ED$24*EC31</f>
        <v>24859.2863937839</v>
      </c>
      <c r="EE31" s="0" t="n">
        <f aca="false">EE$24*ED31</f>
        <v>24873.230585391</v>
      </c>
      <c r="EF31" s="0" t="n">
        <f aca="false">EF$24*EE31</f>
        <v>24887.1825986418</v>
      </c>
      <c r="EG31" s="0" t="n">
        <f aca="false">EG$24*EF31</f>
        <v>24901.1424379236</v>
      </c>
      <c r="EH31" s="0" t="n">
        <f aca="false">EH$24*EG31</f>
        <v>24915.1101076262</v>
      </c>
      <c r="EI31" s="0" t="n">
        <f aca="false">EI$24*EH31</f>
        <v>24929.0856121419</v>
      </c>
      <c r="EJ31" s="0" t="n">
        <f aca="false">EJ$24*EI31</f>
        <v>24943.0689558655</v>
      </c>
      <c r="EK31" s="0" t="n">
        <f aca="false">EK$24*EJ31</f>
        <v>24957.0601431941</v>
      </c>
      <c r="EL31" s="0" t="n">
        <f aca="false">EL$24*EK31</f>
        <v>24971.0591785274</v>
      </c>
      <c r="EM31" s="0" t="n">
        <f aca="false">EM$24*EL31</f>
        <v>24985.0660662676</v>
      </c>
      <c r="EN31" s="0" t="n">
        <f aca="false">EN$24*EM31</f>
        <v>24999.0808108192</v>
      </c>
      <c r="EO31" s="0" t="n">
        <f aca="false">EO$24*EN31</f>
        <v>25013.1034165894</v>
      </c>
      <c r="EP31" s="0" t="n">
        <f aca="false">EP$24*EO31</f>
        <v>25027.1338879877</v>
      </c>
      <c r="EQ31" s="0" t="n">
        <f aca="false">EQ$24*EP31</f>
        <v>25041.1722294261</v>
      </c>
      <c r="ER31" s="0" t="n">
        <f aca="false">ER$24*EQ31</f>
        <v>25055.2184453192</v>
      </c>
      <c r="ES31" s="0" t="n">
        <f aca="false">ES$24*ER31</f>
        <v>25069.2725400838</v>
      </c>
      <c r="ET31" s="0" t="n">
        <f aca="false">ET$24*ES31</f>
        <v>25083.3345181396</v>
      </c>
      <c r="EU31" s="0" t="n">
        <f aca="false">EU$24*ET31</f>
        <v>25097.4043839083</v>
      </c>
      <c r="EV31" s="0" t="n">
        <f aca="false">EV$24*EU31</f>
        <v>25111.4821418144</v>
      </c>
    </row>
    <row r="32" customFormat="false" ht="13.8" hidden="false" customHeight="false" outlineLevel="0" collapsed="false">
      <c r="A32" s="0" t="s">
        <v>178</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43"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44"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45" t="n">
        <v>1562.36933900926</v>
      </c>
      <c r="BJ32" s="0" t="n">
        <v>1486.10321946449</v>
      </c>
      <c r="BK32" s="0" t="n">
        <v>1368.84147254097</v>
      </c>
      <c r="BL32" s="156" t="n">
        <f aca="false">PBU!L107</f>
        <v>1347.02654560638</v>
      </c>
      <c r="BM32" s="157" t="n">
        <f aca="false">PBU!L108</f>
        <v>1349.82737781819</v>
      </c>
      <c r="BN32" s="156" t="n">
        <f aca="false">PBU!L109</f>
        <v>1369.78750086347</v>
      </c>
      <c r="BO32" s="156" t="n">
        <f aca="false">PBU!L110</f>
        <v>1337.00763164207</v>
      </c>
      <c r="BP32" s="0" t="n">
        <f aca="false">BP$24*BO32</f>
        <v>1298.43897892674</v>
      </c>
      <c r="BQ32" s="0" t="n">
        <f aca="false">BQ$24*BP32</f>
        <v>1311.1221591611</v>
      </c>
      <c r="BR32" s="0" t="n">
        <f aca="false">BR$24*BQ32</f>
        <v>1348.12258879182</v>
      </c>
      <c r="BS32" s="0" t="n">
        <f aca="false">BS$24*BR32</f>
        <v>1376.53993178221</v>
      </c>
      <c r="BT32" s="0" t="n">
        <f aca="false">BT$24*BS32</f>
        <v>1390.76068151343</v>
      </c>
      <c r="BU32" s="0" t="n">
        <f aca="false">BU$24*BT32</f>
        <v>1400.51055626513</v>
      </c>
      <c r="BV32" s="0" t="n">
        <f aca="false">BV$24*BU32</f>
        <v>1410.96001415976</v>
      </c>
      <c r="BW32" s="0" t="n">
        <f aca="false">BW$24*BV32</f>
        <v>1424.19960026936</v>
      </c>
      <c r="BX32" s="0" t="n">
        <f aca="false">BX$24*BW32</f>
        <v>1444.91703953045</v>
      </c>
      <c r="BY32" s="0" t="n">
        <f aca="false">BY$24*BX32</f>
        <v>1431.37140970576</v>
      </c>
      <c r="BZ32" s="0" t="n">
        <f aca="false">BZ$24*BY32</f>
        <v>1431.4056862886</v>
      </c>
      <c r="CA32" s="0" t="n">
        <f aca="false">CA$24*BZ32</f>
        <v>1458.32142707638</v>
      </c>
      <c r="CB32" s="0" t="n">
        <f aca="false">CB$24*CA32</f>
        <v>1485.48335614638</v>
      </c>
      <c r="CC32" s="0" t="n">
        <f aca="false">CC$24*CB32</f>
        <v>1502.30658491862</v>
      </c>
      <c r="CD32" s="0" t="n">
        <f aca="false">CD$24*CC32</f>
        <v>1503.1492660214</v>
      </c>
      <c r="CE32" s="0" t="n">
        <f aca="false">CE$24*CD32</f>
        <v>1503.99241980496</v>
      </c>
      <c r="CF32" s="0" t="n">
        <f aca="false">CF$24*CE32</f>
        <v>1504.83604653443</v>
      </c>
      <c r="CG32" s="0" t="n">
        <f aca="false">CG$24*CF32</f>
        <v>1516.39913125547</v>
      </c>
      <c r="CH32" s="0" t="n">
        <f aca="false">CH$24*CG32</f>
        <v>1533.41166975358</v>
      </c>
      <c r="CI32" s="0" t="n">
        <f aca="false">CI$24*CH32</f>
        <v>1534.27179847155</v>
      </c>
      <c r="CJ32" s="0" t="n">
        <f aca="false">CJ$24*CI32</f>
        <v>1535.1324096571</v>
      </c>
      <c r="CK32" s="0" t="n">
        <f aca="false">CK$24*CJ32</f>
        <v>1546.82015922404</v>
      </c>
      <c r="CL32" s="0" t="n">
        <f aca="false">CL$24*CK32</f>
        <v>1564.01076417399</v>
      </c>
      <c r="CM32" s="0" t="n">
        <f aca="false">CM$24*CL32</f>
        <v>1564.88805668456</v>
      </c>
      <c r="CN32" s="0" t="n">
        <f aca="false">CN$24*CM32</f>
        <v>1565.7658412903</v>
      </c>
      <c r="CO32" s="0" t="n">
        <f aca="false">CO$24*CN32</f>
        <v>1566.64411826723</v>
      </c>
      <c r="CP32" s="0" t="n">
        <f aca="false">CP$24*CO32</f>
        <v>1567.52288789156</v>
      </c>
      <c r="CQ32" s="0" t="n">
        <f aca="false">CQ$24*CP32</f>
        <v>1568.40215043961</v>
      </c>
      <c r="CR32" s="0" t="n">
        <f aca="false">CR$24*CQ32</f>
        <v>1569.28190618788</v>
      </c>
      <c r="CS32" s="0" t="n">
        <f aca="false">CS$24*CR32</f>
        <v>1570.16215541301</v>
      </c>
      <c r="CT32" s="0" t="n">
        <f aca="false">CT$24*CS32</f>
        <v>1571.04289839181</v>
      </c>
      <c r="CU32" s="0" t="n">
        <f aca="false">CU$24*CT32</f>
        <v>1571.92413540124</v>
      </c>
      <c r="CV32" s="0" t="n">
        <f aca="false">CV$24*CU32</f>
        <v>1572.80586671841</v>
      </c>
      <c r="CW32" s="0" t="n">
        <f aca="false">CW$24*CV32</f>
        <v>1573.6880926206</v>
      </c>
      <c r="CX32" s="0" t="n">
        <f aca="false">CX$24*CW32</f>
        <v>1574.57081338521</v>
      </c>
      <c r="CY32" s="0" t="n">
        <f aca="false">CY$24*CX32</f>
        <v>1575.45402928985</v>
      </c>
      <c r="CZ32" s="0" t="n">
        <f aca="false">CZ$24*CY32</f>
        <v>1576.33774061224</v>
      </c>
      <c r="DA32" s="0" t="n">
        <f aca="false">DA$24*CZ32</f>
        <v>1577.22194763027</v>
      </c>
      <c r="DB32" s="0" t="n">
        <f aca="false">DB$24*DA32</f>
        <v>1578.10665062199</v>
      </c>
      <c r="DC32" s="0" t="n">
        <f aca="false">DC$24*DB32</f>
        <v>1578.99184986562</v>
      </c>
      <c r="DD32" s="0" t="n">
        <f aca="false">DD$24*DC32</f>
        <v>1579.8775456395</v>
      </c>
      <c r="DE32" s="0" t="n">
        <f aca="false">DE$24*DD32</f>
        <v>1580.76373822215</v>
      </c>
      <c r="DF32" s="0" t="n">
        <f aca="false">DF$24*DE32</f>
        <v>1581.65042789225</v>
      </c>
      <c r="DG32" s="0" t="n">
        <f aca="false">DG$24*DF32</f>
        <v>1582.53761492862</v>
      </c>
      <c r="DH32" s="0" t="n">
        <f aca="false">DH$24*DG32</f>
        <v>1583.42529961025</v>
      </c>
      <c r="DI32" s="0" t="n">
        <f aca="false">DI$24*DH32</f>
        <v>1584.31348221628</v>
      </c>
      <c r="DJ32" s="0" t="n">
        <f aca="false">DJ$24*DI32</f>
        <v>1585.20216302602</v>
      </c>
      <c r="DK32" s="0" t="n">
        <f aca="false">DK$24*DJ32</f>
        <v>1586.0913423189</v>
      </c>
      <c r="DL32" s="0" t="n">
        <f aca="false">DL$24*DK32</f>
        <v>1586.98102037456</v>
      </c>
      <c r="DM32" s="0" t="n">
        <f aca="false">DM$24*DL32</f>
        <v>1587.87119747274</v>
      </c>
      <c r="DN32" s="0" t="n">
        <f aca="false">DN$24*DM32</f>
        <v>1588.76187389339</v>
      </c>
      <c r="DO32" s="0" t="n">
        <f aca="false">DO$24*DN32</f>
        <v>1589.65304991657</v>
      </c>
      <c r="DP32" s="0" t="n">
        <f aca="false">DP$24*DO32</f>
        <v>1590.54472582254</v>
      </c>
      <c r="DQ32" s="0" t="n">
        <f aca="false">DQ$24*DP32</f>
        <v>1591.43690189169</v>
      </c>
      <c r="DR32" s="0" t="n">
        <f aca="false">DR$24*DQ32</f>
        <v>1592.32957840457</v>
      </c>
      <c r="DS32" s="0" t="n">
        <f aca="false">DS$24*DR32</f>
        <v>1593.22275564189</v>
      </c>
      <c r="DT32" s="0" t="n">
        <f aca="false">DT$24*DS32</f>
        <v>1594.11643388452</v>
      </c>
      <c r="DU32" s="0" t="n">
        <f aca="false">DU$24*DT32</f>
        <v>1595.01061341349</v>
      </c>
      <c r="DV32" s="0" t="n">
        <f aca="false">DV$24*DU32</f>
        <v>1595.90529450999</v>
      </c>
      <c r="DW32" s="0" t="n">
        <f aca="false">DW$24*DV32</f>
        <v>1596.80047745535</v>
      </c>
      <c r="DX32" s="0" t="n">
        <f aca="false">DX$24*DW32</f>
        <v>1597.69616253107</v>
      </c>
      <c r="DY32" s="0" t="n">
        <f aca="false">DY$24*DX32</f>
        <v>1598.59235001881</v>
      </c>
      <c r="DZ32" s="0" t="n">
        <f aca="false">DZ$24*DY32</f>
        <v>1599.48904020039</v>
      </c>
      <c r="EA32" s="0" t="n">
        <f aca="false">EA$24*DZ32</f>
        <v>1600.38623335778</v>
      </c>
      <c r="EB32" s="0" t="n">
        <f aca="false">EB$24*EA32</f>
        <v>1601.28392977311</v>
      </c>
      <c r="EC32" s="0" t="n">
        <f aca="false">EC$24*EB32</f>
        <v>1602.18212972867</v>
      </c>
      <c r="ED32" s="0" t="n">
        <f aca="false">ED$24*EC32</f>
        <v>1603.08083350691</v>
      </c>
      <c r="EE32" s="0" t="n">
        <f aca="false">EE$24*ED32</f>
        <v>1603.98004139044</v>
      </c>
      <c r="EF32" s="0" t="n">
        <f aca="false">EF$24*EE32</f>
        <v>1604.87975366202</v>
      </c>
      <c r="EG32" s="0" t="n">
        <f aca="false">EG$24*EF32</f>
        <v>1605.77997060457</v>
      </c>
      <c r="EH32" s="0" t="n">
        <f aca="false">EH$24*EG32</f>
        <v>1606.68069250118</v>
      </c>
      <c r="EI32" s="0" t="n">
        <f aca="false">EI$24*EH32</f>
        <v>1607.58191963509</v>
      </c>
      <c r="EJ32" s="0" t="n">
        <f aca="false">EJ$24*EI32</f>
        <v>1608.4836522897</v>
      </c>
      <c r="EK32" s="0" t="n">
        <f aca="false">EK$24*EJ32</f>
        <v>1609.38589074857</v>
      </c>
      <c r="EL32" s="0" t="n">
        <f aca="false">EL$24*EK32</f>
        <v>1610.28863529541</v>
      </c>
      <c r="EM32" s="0" t="n">
        <f aca="false">EM$24*EL32</f>
        <v>1611.19188621411</v>
      </c>
      <c r="EN32" s="0" t="n">
        <f aca="false">EN$24*EM32</f>
        <v>1612.0956437887</v>
      </c>
      <c r="EO32" s="0" t="n">
        <f aca="false">EO$24*EN32</f>
        <v>1612.99990830337</v>
      </c>
      <c r="EP32" s="0" t="n">
        <f aca="false">EP$24*EO32</f>
        <v>1613.90468004249</v>
      </c>
      <c r="EQ32" s="0" t="n">
        <f aca="false">EQ$24*EP32</f>
        <v>1614.80995929056</v>
      </c>
      <c r="ER32" s="0" t="n">
        <f aca="false">ER$24*EQ32</f>
        <v>1615.71574633226</v>
      </c>
      <c r="ES32" s="0" t="n">
        <f aca="false">ES$24*ER32</f>
        <v>1616.62204145243</v>
      </c>
      <c r="ET32" s="0" t="n">
        <f aca="false">ET$24*ES32</f>
        <v>1617.52884493606</v>
      </c>
      <c r="EU32" s="0" t="n">
        <f aca="false">EU$24*ET32</f>
        <v>1618.4361570683</v>
      </c>
      <c r="EV32" s="0" t="n">
        <f aca="false">EV$24*EU32</f>
        <v>1619.34397813446</v>
      </c>
    </row>
    <row r="33" customFormat="false" ht="12.8" hidden="false" customHeight="false" outlineLevel="0" collapsed="false">
      <c r="A33" s="0" t="s">
        <v>179</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43"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44"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37" t="n">
        <f aca="false">BM30</f>
        <v>2857.15497162958</v>
      </c>
      <c r="BN33" s="0" t="n">
        <f aca="false">BN30</f>
        <v>2899.40328624861</v>
      </c>
      <c r="BO33" s="0" t="n">
        <f aca="false">BO30</f>
        <v>2830.01875727356</v>
      </c>
      <c r="BP33" s="0" t="n">
        <f aca="false">BP$18*BO33</f>
        <v>2748.38121980259</v>
      </c>
      <c r="BQ33" s="0" t="n">
        <f aca="false">BQ$18*BP33</f>
        <v>2770.47401952688</v>
      </c>
      <c r="BR33" s="0" t="n">
        <f aca="false">BR$18*BQ33</f>
        <v>2843.9550718914</v>
      </c>
      <c r="BS33" s="0" t="n">
        <f aca="false">BS$18*BR33</f>
        <v>2899.16423313479</v>
      </c>
      <c r="BT33" s="0" t="n">
        <f aca="false">BT$18*BS33</f>
        <v>2924.37147276424</v>
      </c>
      <c r="BU33" s="0" t="n">
        <f aca="false">BU$18*BT33</f>
        <v>2940.17400716631</v>
      </c>
      <c r="BV33" s="0" t="n">
        <f aca="false">BV$18*BU33</f>
        <v>2957.47121404472</v>
      </c>
      <c r="BW33" s="0" t="n">
        <f aca="false">BW$18*BV33</f>
        <v>2980.63735552087</v>
      </c>
      <c r="BX33" s="0" t="n">
        <f aca="false">BX$18*BW33</f>
        <v>3019.45569200692</v>
      </c>
      <c r="BY33" s="0" t="n">
        <f aca="false">BY$18*BX33</f>
        <v>2986.62953940114</v>
      </c>
      <c r="BZ33" s="0" t="n">
        <f aca="false">BZ$18*BY33</f>
        <v>2985.02578450131</v>
      </c>
      <c r="CA33" s="0" t="n">
        <f aca="false">CA$18*BZ33</f>
        <v>3039.48097556998</v>
      </c>
      <c r="CB33" s="0" t="n">
        <f aca="false">CB$18*CA33</f>
        <v>3094.38783162722</v>
      </c>
      <c r="CC33" s="0" t="n">
        <f aca="false">CC$18*CB33</f>
        <v>3127.69632508487</v>
      </c>
      <c r="CD33" s="0" t="n">
        <f aca="false">CD$18*CC33</f>
        <v>3127.69632508487</v>
      </c>
      <c r="CE33" s="0" t="n">
        <f aca="false">CE$18*CD33</f>
        <v>3127.69632508487</v>
      </c>
      <c r="CF33" s="0" t="n">
        <f aca="false">CF$18*CE33</f>
        <v>3127.69632508487</v>
      </c>
      <c r="CG33" s="0" t="n">
        <f aca="false">CG$18*CF33</f>
        <v>3149.97498420086</v>
      </c>
      <c r="CH33" s="0" t="n">
        <f aca="false">CH$18*CG33</f>
        <v>3183.54777195466</v>
      </c>
      <c r="CI33" s="0" t="n">
        <f aca="false">CI$18*CH33</f>
        <v>3183.54777195466</v>
      </c>
      <c r="CJ33" s="0" t="n">
        <f aca="false">CJ$18*CI33</f>
        <v>3183.54777195466</v>
      </c>
      <c r="CK33" s="0" t="n">
        <f aca="false">CK$18*CJ33</f>
        <v>3206.0000211768</v>
      </c>
      <c r="CL33" s="0" t="n">
        <f aca="false">CL$18*CK33</f>
        <v>3239.83161692527</v>
      </c>
      <c r="CM33" s="0" t="n">
        <f aca="false">CM$18*CL33</f>
        <v>3239.83161692527</v>
      </c>
      <c r="CN33" s="0" t="n">
        <f aca="false">CN$18*CM33</f>
        <v>3239.83161692527</v>
      </c>
      <c r="CO33" s="0" t="n">
        <f aca="false">CO$18*CN33</f>
        <v>3239.83161692527</v>
      </c>
      <c r="CP33" s="0" t="n">
        <f aca="false">CP$18*CO33</f>
        <v>3239.83161692527</v>
      </c>
      <c r="CQ33" s="0" t="n">
        <f aca="false">CQ$18*CP33</f>
        <v>3239.83161692527</v>
      </c>
      <c r="CR33" s="0" t="n">
        <f aca="false">CR$18*CQ33</f>
        <v>3239.83161692527</v>
      </c>
      <c r="CS33" s="0" t="n">
        <f aca="false">CS$18*CR33</f>
        <v>3239.83161692527</v>
      </c>
      <c r="CT33" s="0" t="n">
        <f aca="false">CT$18*CS33</f>
        <v>3239.83161692527</v>
      </c>
      <c r="CU33" s="0" t="n">
        <f aca="false">CU$18*CT33</f>
        <v>3239.83161692527</v>
      </c>
      <c r="CV33" s="0" t="n">
        <f aca="false">CV$18*CU33</f>
        <v>3239.83161692527</v>
      </c>
      <c r="CW33" s="0" t="n">
        <f aca="false">CW$18*CV33</f>
        <v>3239.83161692527</v>
      </c>
      <c r="CX33" s="0" t="n">
        <f aca="false">CX$18*CW33</f>
        <v>3239.83161692527</v>
      </c>
      <c r="CY33" s="0" t="n">
        <f aca="false">CY$18*CX33</f>
        <v>3239.83161692527</v>
      </c>
      <c r="CZ33" s="0" t="n">
        <f aca="false">CZ$18*CY33</f>
        <v>3239.83161692527</v>
      </c>
      <c r="DA33" s="0" t="n">
        <f aca="false">DA$18*CZ33</f>
        <v>3239.83161692527</v>
      </c>
      <c r="DB33" s="0" t="n">
        <f aca="false">DB$18*DA33</f>
        <v>3239.83161692527</v>
      </c>
      <c r="DC33" s="0" t="n">
        <f aca="false">DC$18*DB33</f>
        <v>3239.83161692527</v>
      </c>
      <c r="DD33" s="0" t="n">
        <f aca="false">DD$18*DC33</f>
        <v>3239.83161692527</v>
      </c>
      <c r="DE33" s="0" t="n">
        <f aca="false">DE$18*DD33</f>
        <v>3239.83161692527</v>
      </c>
      <c r="DF33" s="0" t="n">
        <f aca="false">DF$18*DE33</f>
        <v>3239.83161692527</v>
      </c>
      <c r="DG33" s="0" t="n">
        <f aca="false">DG$18*DF33</f>
        <v>3239.83161692527</v>
      </c>
      <c r="DH33" s="0" t="n">
        <f aca="false">DH$18*DG33</f>
        <v>3239.83161692527</v>
      </c>
      <c r="DI33" s="0" t="n">
        <f aca="false">DI$18*DH33</f>
        <v>3239.83161692527</v>
      </c>
      <c r="DJ33" s="0" t="n">
        <f aca="false">DJ$18*DI33</f>
        <v>3239.83161692527</v>
      </c>
      <c r="DK33" s="0" t="n">
        <f aca="false">DK$18*DJ33</f>
        <v>3239.83161692527</v>
      </c>
      <c r="DL33" s="0" t="n">
        <f aca="false">DL$18*DK33</f>
        <v>3239.83161692527</v>
      </c>
      <c r="DM33" s="0" t="n">
        <f aca="false">DM$18*DL33</f>
        <v>3239.83161692527</v>
      </c>
      <c r="DN33" s="0" t="n">
        <f aca="false">DN$18*DM33</f>
        <v>3239.83161692527</v>
      </c>
      <c r="DO33" s="0" t="n">
        <f aca="false">DO$18*DN33</f>
        <v>3239.83161692527</v>
      </c>
      <c r="DP33" s="0" t="n">
        <f aca="false">DP$18*DO33</f>
        <v>3239.83161692527</v>
      </c>
      <c r="DQ33" s="0" t="n">
        <f aca="false">DQ$18*DP33</f>
        <v>3239.83161692527</v>
      </c>
      <c r="DR33" s="0" t="n">
        <f aca="false">DR$18*DQ33</f>
        <v>3239.83161692527</v>
      </c>
      <c r="DS33" s="0" t="n">
        <f aca="false">DS$18*DR33</f>
        <v>3239.83161692527</v>
      </c>
      <c r="DT33" s="0" t="n">
        <f aca="false">DT$18*DS33</f>
        <v>3239.83161692527</v>
      </c>
      <c r="DU33" s="0" t="n">
        <f aca="false">DU$18*DT33</f>
        <v>3239.83161692527</v>
      </c>
      <c r="DV33" s="0" t="n">
        <f aca="false">DV$18*DU33</f>
        <v>3239.83161692527</v>
      </c>
      <c r="DW33" s="0" t="n">
        <f aca="false">DW$18*DV33</f>
        <v>3239.83161692527</v>
      </c>
      <c r="DX33" s="0" t="n">
        <f aca="false">DX$18*DW33</f>
        <v>3239.83161692527</v>
      </c>
      <c r="DY33" s="0" t="n">
        <f aca="false">DY$18*DX33</f>
        <v>3239.83161692527</v>
      </c>
      <c r="DZ33" s="0" t="n">
        <f aca="false">DZ$18*DY33</f>
        <v>3239.83161692527</v>
      </c>
      <c r="EA33" s="0" t="n">
        <f aca="false">EA$18*DZ33</f>
        <v>3239.83161692527</v>
      </c>
      <c r="EB33" s="0" t="n">
        <f aca="false">EB$18*EA33</f>
        <v>3239.83161692527</v>
      </c>
      <c r="EC33" s="0" t="n">
        <f aca="false">EC$18*EB33</f>
        <v>3239.83161692527</v>
      </c>
      <c r="ED33" s="0" t="n">
        <f aca="false">ED$18*EC33</f>
        <v>3239.83161692527</v>
      </c>
      <c r="EE33" s="0" t="n">
        <f aca="false">EE$18*ED33</f>
        <v>3239.83161692527</v>
      </c>
      <c r="EF33" s="0" t="n">
        <f aca="false">EF$18*EE33</f>
        <v>3239.83161692527</v>
      </c>
      <c r="EG33" s="0" t="n">
        <f aca="false">EG$18*EF33</f>
        <v>3239.83161692527</v>
      </c>
      <c r="EH33" s="0" t="n">
        <f aca="false">EH$18*EG33</f>
        <v>3239.83161692527</v>
      </c>
      <c r="EI33" s="0" t="n">
        <f aca="false">EI$18*EH33</f>
        <v>3239.83161692527</v>
      </c>
      <c r="EJ33" s="0" t="n">
        <f aca="false">EJ$18*EI33</f>
        <v>3239.83161692527</v>
      </c>
      <c r="EK33" s="0" t="n">
        <f aca="false">EK$18*EJ33</f>
        <v>3239.83161692527</v>
      </c>
      <c r="EL33" s="0" t="n">
        <f aca="false">EL$18*EK33</f>
        <v>3239.83161692527</v>
      </c>
      <c r="EM33" s="0" t="n">
        <f aca="false">EM$18*EL33</f>
        <v>3239.83161692527</v>
      </c>
      <c r="EN33" s="0" t="n">
        <f aca="false">EN$18*EM33</f>
        <v>3239.83161692527</v>
      </c>
      <c r="EO33" s="0" t="n">
        <f aca="false">EO$18*EN33</f>
        <v>3239.83161692527</v>
      </c>
      <c r="EP33" s="0" t="n">
        <f aca="false">EP$18*EO33</f>
        <v>3239.83161692527</v>
      </c>
      <c r="EQ33" s="0" t="n">
        <f aca="false">EQ$18*EP33</f>
        <v>3239.83161692527</v>
      </c>
      <c r="ER33" s="0" t="n">
        <f aca="false">ER$18*EQ33</f>
        <v>3239.83161692527</v>
      </c>
      <c r="ES33" s="0" t="n">
        <f aca="false">ES$18*ER33</f>
        <v>3239.83161692527</v>
      </c>
      <c r="ET33" s="0" t="n">
        <f aca="false">ET$18*ES33</f>
        <v>3239.83161692527</v>
      </c>
      <c r="EU33" s="0" t="n">
        <f aca="false">EU$18*ET33</f>
        <v>3239.83161692527</v>
      </c>
      <c r="EV33" s="0" t="n">
        <f aca="false">EV$18*EU33</f>
        <v>3239.83161692527</v>
      </c>
    </row>
    <row r="34" customFormat="false" ht="12.8" hidden="false" customHeight="false" outlineLevel="0" collapsed="false">
      <c r="A34" s="0" t="s">
        <v>180</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43"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44"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37" t="n">
        <f aca="false">BM31</f>
        <v>20932.0358677489</v>
      </c>
      <c r="BN34" s="0" t="n">
        <f aca="false">BN31</f>
        <v>21241.5612930124</v>
      </c>
      <c r="BO34" s="0" t="n">
        <f aca="false">BO31</f>
        <v>20733.2374830752</v>
      </c>
      <c r="BP34" s="0" t="n">
        <f aca="false">BP$18*BO34</f>
        <v>20135.1458811842</v>
      </c>
      <c r="BQ34" s="0" t="n">
        <f aca="false">BQ$18*BP34</f>
        <v>20297.0017919171</v>
      </c>
      <c r="BR34" s="0" t="n">
        <f aca="false">BR$18*BQ34</f>
        <v>20835.3374850161</v>
      </c>
      <c r="BS34" s="0" t="n">
        <f aca="false">BS$18*BR34</f>
        <v>21239.8099459702</v>
      </c>
      <c r="BT34" s="0" t="n">
        <f aca="false">BT$18*BS34</f>
        <v>21424.4828157831</v>
      </c>
      <c r="BU34" s="0" t="n">
        <f aca="false">BU$18*BT34</f>
        <v>21540.255086815</v>
      </c>
      <c r="BV34" s="0" t="n">
        <f aca="false">BV$18*BU34</f>
        <v>21666.9776030818</v>
      </c>
      <c r="BW34" s="0" t="n">
        <f aca="false">BW$18*BV34</f>
        <v>21836.6970127349</v>
      </c>
      <c r="BX34" s="0" t="n">
        <f aca="false">BX$18*BW34</f>
        <v>22121.0872794053</v>
      </c>
      <c r="BY34" s="0" t="n">
        <f aca="false">BY$18*BX34</f>
        <v>21880.5968530142</v>
      </c>
      <c r="BZ34" s="0" t="n">
        <f aca="false">BZ$18*BY34</f>
        <v>21868.847449899</v>
      </c>
      <c r="CA34" s="0" t="n">
        <f aca="false">CA$18*BZ34</f>
        <v>22267.7961867974</v>
      </c>
      <c r="CB34" s="0" t="n">
        <f aca="false">CB$18*CA34</f>
        <v>22670.0539044036</v>
      </c>
      <c r="CC34" s="0" t="n">
        <f aca="false">CC$18*CB34</f>
        <v>22914.0780485144</v>
      </c>
      <c r="CD34" s="0" t="n">
        <f aca="false">CD$18*CC34</f>
        <v>22914.0780485144</v>
      </c>
      <c r="CE34" s="0" t="n">
        <f aca="false">CE$18*CD34</f>
        <v>22914.0780485144</v>
      </c>
      <c r="CF34" s="0" t="n">
        <f aca="false">CF$18*CE34</f>
        <v>22914.0780485144</v>
      </c>
      <c r="CG34" s="0" t="n">
        <f aca="false">CG$18*CF34</f>
        <v>23077.2955993059</v>
      </c>
      <c r="CH34" s="0" t="n">
        <f aca="false">CH$18*CG34</f>
        <v>23323.2560119991</v>
      </c>
      <c r="CI34" s="0" t="n">
        <f aca="false">CI$18*CH34</f>
        <v>23323.2560119991</v>
      </c>
      <c r="CJ34" s="0" t="n">
        <f aca="false">CJ$18*CI34</f>
        <v>23323.2560119991</v>
      </c>
      <c r="CK34" s="0" t="n">
        <f aca="false">CK$18*CJ34</f>
        <v>23487.7453158086</v>
      </c>
      <c r="CL34" s="0" t="n">
        <f aca="false">CL$18*CK34</f>
        <v>23735.6018034314</v>
      </c>
      <c r="CM34" s="0" t="n">
        <f aca="false">CM$18*CL34</f>
        <v>23735.6018034314</v>
      </c>
      <c r="CN34" s="0" t="n">
        <f aca="false">CN$18*CM34</f>
        <v>23735.6018034314</v>
      </c>
      <c r="CO34" s="0" t="n">
        <f aca="false">CO$18*CN34</f>
        <v>23735.6018034314</v>
      </c>
      <c r="CP34" s="0" t="n">
        <f aca="false">CP$18*CO34</f>
        <v>23735.6018034314</v>
      </c>
      <c r="CQ34" s="0" t="n">
        <f aca="false">CQ$18*CP34</f>
        <v>23735.6018034314</v>
      </c>
      <c r="CR34" s="0" t="n">
        <f aca="false">CR$18*CQ34</f>
        <v>23735.6018034314</v>
      </c>
      <c r="CS34" s="0" t="n">
        <f aca="false">CS$18*CR34</f>
        <v>23735.6018034314</v>
      </c>
      <c r="CT34" s="0" t="n">
        <f aca="false">CT$18*CS34</f>
        <v>23735.6018034314</v>
      </c>
      <c r="CU34" s="0" t="n">
        <f aca="false">CU$18*CT34</f>
        <v>23735.6018034314</v>
      </c>
      <c r="CV34" s="0" t="n">
        <f aca="false">CV$18*CU34</f>
        <v>23735.6018034314</v>
      </c>
      <c r="CW34" s="0" t="n">
        <f aca="false">CW$18*CV34</f>
        <v>23735.6018034314</v>
      </c>
      <c r="CX34" s="0" t="n">
        <f aca="false">CX$18*CW34</f>
        <v>23735.6018034314</v>
      </c>
      <c r="CY34" s="0" t="n">
        <f aca="false">CY$18*CX34</f>
        <v>23735.6018034314</v>
      </c>
      <c r="CZ34" s="0" t="n">
        <f aca="false">CZ$18*CY34</f>
        <v>23735.6018034314</v>
      </c>
      <c r="DA34" s="0" t="n">
        <f aca="false">DA$18*CZ34</f>
        <v>23735.6018034314</v>
      </c>
      <c r="DB34" s="0" t="n">
        <f aca="false">DB$18*DA34</f>
        <v>23735.6018034314</v>
      </c>
      <c r="DC34" s="0" t="n">
        <f aca="false">DC$18*DB34</f>
        <v>23735.6018034314</v>
      </c>
      <c r="DD34" s="0" t="n">
        <f aca="false">DD$18*DC34</f>
        <v>23735.6018034314</v>
      </c>
      <c r="DE34" s="0" t="n">
        <f aca="false">DE$18*DD34</f>
        <v>23735.6018034314</v>
      </c>
      <c r="DF34" s="0" t="n">
        <f aca="false">DF$18*DE34</f>
        <v>23735.6018034314</v>
      </c>
      <c r="DG34" s="0" t="n">
        <f aca="false">DG$18*DF34</f>
        <v>23735.6018034314</v>
      </c>
      <c r="DH34" s="0" t="n">
        <f aca="false">DH$18*DG34</f>
        <v>23735.6018034314</v>
      </c>
      <c r="DI34" s="0" t="n">
        <f aca="false">DI$18*DH34</f>
        <v>23735.6018034314</v>
      </c>
      <c r="DJ34" s="0" t="n">
        <f aca="false">DJ$18*DI34</f>
        <v>23735.6018034314</v>
      </c>
      <c r="DK34" s="0" t="n">
        <f aca="false">DK$18*DJ34</f>
        <v>23735.6018034314</v>
      </c>
      <c r="DL34" s="0" t="n">
        <f aca="false">DL$18*DK34</f>
        <v>23735.6018034314</v>
      </c>
      <c r="DM34" s="0" t="n">
        <f aca="false">DM$18*DL34</f>
        <v>23735.6018034314</v>
      </c>
      <c r="DN34" s="0" t="n">
        <f aca="false">DN$18*DM34</f>
        <v>23735.6018034314</v>
      </c>
      <c r="DO34" s="0" t="n">
        <f aca="false">DO$18*DN34</f>
        <v>23735.6018034314</v>
      </c>
      <c r="DP34" s="0" t="n">
        <f aca="false">DP$18*DO34</f>
        <v>23735.6018034314</v>
      </c>
      <c r="DQ34" s="0" t="n">
        <f aca="false">DQ$18*DP34</f>
        <v>23735.6018034314</v>
      </c>
      <c r="DR34" s="0" t="n">
        <f aca="false">DR$18*DQ34</f>
        <v>23735.6018034314</v>
      </c>
      <c r="DS34" s="0" t="n">
        <f aca="false">DS$18*DR34</f>
        <v>23735.6018034314</v>
      </c>
      <c r="DT34" s="0" t="n">
        <f aca="false">DT$18*DS34</f>
        <v>23735.6018034314</v>
      </c>
      <c r="DU34" s="0" t="n">
        <f aca="false">DU$18*DT34</f>
        <v>23735.6018034314</v>
      </c>
      <c r="DV34" s="0" t="n">
        <f aca="false">DV$18*DU34</f>
        <v>23735.6018034314</v>
      </c>
      <c r="DW34" s="0" t="n">
        <f aca="false">DW$18*DV34</f>
        <v>23735.6018034314</v>
      </c>
      <c r="DX34" s="0" t="n">
        <f aca="false">DX$18*DW34</f>
        <v>23735.6018034314</v>
      </c>
      <c r="DY34" s="0" t="n">
        <f aca="false">DY$18*DX34</f>
        <v>23735.6018034314</v>
      </c>
      <c r="DZ34" s="0" t="n">
        <f aca="false">DZ$18*DY34</f>
        <v>23735.6018034314</v>
      </c>
      <c r="EA34" s="0" t="n">
        <f aca="false">EA$18*DZ34</f>
        <v>23735.6018034314</v>
      </c>
      <c r="EB34" s="0" t="n">
        <f aca="false">EB$18*EA34</f>
        <v>23735.6018034314</v>
      </c>
      <c r="EC34" s="0" t="n">
        <f aca="false">EC$18*EB34</f>
        <v>23735.6018034314</v>
      </c>
      <c r="ED34" s="0" t="n">
        <f aca="false">ED$18*EC34</f>
        <v>23735.6018034314</v>
      </c>
      <c r="EE34" s="0" t="n">
        <f aca="false">EE$18*ED34</f>
        <v>23735.6018034314</v>
      </c>
      <c r="EF34" s="0" t="n">
        <f aca="false">EF$18*EE34</f>
        <v>23735.6018034314</v>
      </c>
      <c r="EG34" s="0" t="n">
        <f aca="false">EG$18*EF34</f>
        <v>23735.6018034314</v>
      </c>
      <c r="EH34" s="0" t="n">
        <f aca="false">EH$18*EG34</f>
        <v>23735.6018034314</v>
      </c>
      <c r="EI34" s="0" t="n">
        <f aca="false">EI$18*EH34</f>
        <v>23735.6018034314</v>
      </c>
      <c r="EJ34" s="0" t="n">
        <f aca="false">EJ$18*EI34</f>
        <v>23735.6018034314</v>
      </c>
      <c r="EK34" s="0" t="n">
        <f aca="false">EK$18*EJ34</f>
        <v>23735.6018034314</v>
      </c>
      <c r="EL34" s="0" t="n">
        <f aca="false">EL$18*EK34</f>
        <v>23735.6018034314</v>
      </c>
      <c r="EM34" s="0" t="n">
        <f aca="false">EM$18*EL34</f>
        <v>23735.6018034314</v>
      </c>
      <c r="EN34" s="0" t="n">
        <f aca="false">EN$18*EM34</f>
        <v>23735.6018034314</v>
      </c>
      <c r="EO34" s="0" t="n">
        <f aca="false">EO$18*EN34</f>
        <v>23735.6018034314</v>
      </c>
      <c r="EP34" s="0" t="n">
        <f aca="false">EP$18*EO34</f>
        <v>23735.6018034314</v>
      </c>
      <c r="EQ34" s="0" t="n">
        <f aca="false">EQ$18*EP34</f>
        <v>23735.6018034314</v>
      </c>
      <c r="ER34" s="0" t="n">
        <f aca="false">ER$18*EQ34</f>
        <v>23735.6018034314</v>
      </c>
      <c r="ES34" s="0" t="n">
        <f aca="false">ES$18*ER34</f>
        <v>23735.6018034314</v>
      </c>
      <c r="ET34" s="0" t="n">
        <f aca="false">ET$18*ES34</f>
        <v>23735.6018034314</v>
      </c>
      <c r="EU34" s="0" t="n">
        <f aca="false">EU$18*ET34</f>
        <v>23735.6018034314</v>
      </c>
      <c r="EV34" s="0" t="n">
        <f aca="false">EV$18*EU34</f>
        <v>23735.6018034314</v>
      </c>
    </row>
    <row r="35" customFormat="false" ht="12.8" hidden="false" customHeight="false" outlineLevel="0" collapsed="false">
      <c r="A35" s="0" t="s">
        <v>181</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43"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44"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37" t="n">
        <f aca="false">BM32</f>
        <v>1349.82737781819</v>
      </c>
      <c r="BN35" s="0" t="n">
        <f aca="false">BN32</f>
        <v>1369.78750086347</v>
      </c>
      <c r="BO35" s="0" t="n">
        <f aca="false">BO32</f>
        <v>1337.00763164207</v>
      </c>
      <c r="BP35" s="0" t="n">
        <f aca="false">BP$18*BO35</f>
        <v>1298.43897892674</v>
      </c>
      <c r="BQ35" s="0" t="n">
        <f aca="false">BQ$18*BP35</f>
        <v>1308.87645103175</v>
      </c>
      <c r="BR35" s="0" t="n">
        <f aca="false">BR$18*BQ35</f>
        <v>1343.59167245562</v>
      </c>
      <c r="BS35" s="0" t="n">
        <f aca="false">BS$18*BR35</f>
        <v>1369.67456315352</v>
      </c>
      <c r="BT35" s="0" t="n">
        <f aca="false">BT$18*BS35</f>
        <v>1381.58341417106</v>
      </c>
      <c r="BU35" s="0" t="n">
        <f aca="false">BU$18*BT35</f>
        <v>1389.04912761926</v>
      </c>
      <c r="BV35" s="0" t="n">
        <f aca="false">BV$18*BU35</f>
        <v>1397.22098073617</v>
      </c>
      <c r="BW35" s="0" t="n">
        <f aca="false">BW$18*BV35</f>
        <v>1408.16553997971</v>
      </c>
      <c r="BX35" s="0" t="n">
        <f aca="false">BX$18*BW35</f>
        <v>1426.50478667061</v>
      </c>
      <c r="BY35" s="0" t="n">
        <f aca="false">BY$18*BX35</f>
        <v>1410.99647371735</v>
      </c>
      <c r="BZ35" s="0" t="n">
        <f aca="false">BZ$18*BY35</f>
        <v>1410.23879939634</v>
      </c>
      <c r="CA35" s="0" t="n">
        <f aca="false">CA$18*BZ35</f>
        <v>1435.96548613799</v>
      </c>
      <c r="CB35" s="0" t="n">
        <f aca="false">CB$18*CA35</f>
        <v>1461.9055564606</v>
      </c>
      <c r="CC35" s="0" t="n">
        <f aca="false">CC$18*CB35</f>
        <v>1477.64174542999</v>
      </c>
      <c r="CD35" s="0" t="n">
        <f aca="false">CD$18*CC35</f>
        <v>1477.64174542999</v>
      </c>
      <c r="CE35" s="0" t="n">
        <f aca="false">CE$18*CD35</f>
        <v>1477.64174542999</v>
      </c>
      <c r="CF35" s="0" t="n">
        <f aca="false">CF$18*CE35</f>
        <v>1477.64174542999</v>
      </c>
      <c r="CG35" s="0" t="n">
        <f aca="false">CG$18*CF35</f>
        <v>1488.16702452374</v>
      </c>
      <c r="CH35" s="0" t="n">
        <f aca="false">CH$18*CG35</f>
        <v>1504.0280760899</v>
      </c>
      <c r="CI35" s="0" t="n">
        <f aca="false">CI$18*CH35</f>
        <v>1504.0280760899</v>
      </c>
      <c r="CJ35" s="0" t="n">
        <f aca="false">CJ$18*CI35</f>
        <v>1504.0280760899</v>
      </c>
      <c r="CK35" s="0" t="n">
        <f aca="false">CK$18*CJ35</f>
        <v>1514.63536569898</v>
      </c>
      <c r="CL35" s="0" t="n">
        <f aca="false">CL$18*CK35</f>
        <v>1530.61868792611</v>
      </c>
      <c r="CM35" s="0" t="n">
        <f aca="false">CM$18*CL35</f>
        <v>1530.61868792611</v>
      </c>
      <c r="CN35" s="0" t="n">
        <f aca="false">CN$18*CM35</f>
        <v>1530.61868792611</v>
      </c>
      <c r="CO35" s="0" t="n">
        <f aca="false">CO$18*CN35</f>
        <v>1530.61868792611</v>
      </c>
      <c r="CP35" s="0" t="n">
        <f aca="false">CP$18*CO35</f>
        <v>1530.61868792611</v>
      </c>
      <c r="CQ35" s="0" t="n">
        <f aca="false">CQ$18*CP35</f>
        <v>1530.61868792611</v>
      </c>
      <c r="CR35" s="0" t="n">
        <f aca="false">CR$18*CQ35</f>
        <v>1530.61868792611</v>
      </c>
      <c r="CS35" s="0" t="n">
        <f aca="false">CS$18*CR35</f>
        <v>1530.61868792611</v>
      </c>
      <c r="CT35" s="0" t="n">
        <f aca="false">CT$18*CS35</f>
        <v>1530.61868792611</v>
      </c>
      <c r="CU35" s="0" t="n">
        <f aca="false">CU$18*CT35</f>
        <v>1530.61868792611</v>
      </c>
      <c r="CV35" s="0" t="n">
        <f aca="false">CV$18*CU35</f>
        <v>1530.61868792611</v>
      </c>
      <c r="CW35" s="0" t="n">
        <f aca="false">CW$18*CV35</f>
        <v>1530.61868792611</v>
      </c>
      <c r="CX35" s="0" t="n">
        <f aca="false">CX$18*CW35</f>
        <v>1530.61868792611</v>
      </c>
      <c r="CY35" s="0" t="n">
        <f aca="false">CY$18*CX35</f>
        <v>1530.61868792611</v>
      </c>
      <c r="CZ35" s="0" t="n">
        <f aca="false">CZ$18*CY35</f>
        <v>1530.61868792611</v>
      </c>
      <c r="DA35" s="0" t="n">
        <f aca="false">DA$18*CZ35</f>
        <v>1530.61868792611</v>
      </c>
      <c r="DB35" s="0" t="n">
        <f aca="false">DB$18*DA35</f>
        <v>1530.61868792611</v>
      </c>
      <c r="DC35" s="0" t="n">
        <f aca="false">DC$18*DB35</f>
        <v>1530.61868792611</v>
      </c>
      <c r="DD35" s="0" t="n">
        <f aca="false">DD$18*DC35</f>
        <v>1530.61868792611</v>
      </c>
      <c r="DE35" s="0" t="n">
        <f aca="false">DE$18*DD35</f>
        <v>1530.61868792611</v>
      </c>
      <c r="DF35" s="0" t="n">
        <f aca="false">DF$18*DE35</f>
        <v>1530.61868792611</v>
      </c>
      <c r="DG35" s="0" t="n">
        <f aca="false">DG$18*DF35</f>
        <v>1530.61868792611</v>
      </c>
      <c r="DH35" s="0" t="n">
        <f aca="false">DH$18*DG35</f>
        <v>1530.61868792611</v>
      </c>
      <c r="DI35" s="0" t="n">
        <f aca="false">DI$18*DH35</f>
        <v>1530.61868792611</v>
      </c>
      <c r="DJ35" s="0" t="n">
        <f aca="false">DJ$18*DI35</f>
        <v>1530.61868792611</v>
      </c>
      <c r="DK35" s="0" t="n">
        <f aca="false">DK$18*DJ35</f>
        <v>1530.61868792611</v>
      </c>
      <c r="DL35" s="0" t="n">
        <f aca="false">DL$18*DK35</f>
        <v>1530.61868792611</v>
      </c>
      <c r="DM35" s="0" t="n">
        <f aca="false">DM$18*DL35</f>
        <v>1530.61868792611</v>
      </c>
      <c r="DN35" s="0" t="n">
        <f aca="false">DN$18*DM35</f>
        <v>1530.61868792611</v>
      </c>
      <c r="DO35" s="0" t="n">
        <f aca="false">DO$18*DN35</f>
        <v>1530.61868792611</v>
      </c>
      <c r="DP35" s="0" t="n">
        <f aca="false">DP$18*DO35</f>
        <v>1530.61868792611</v>
      </c>
      <c r="DQ35" s="0" t="n">
        <f aca="false">DQ$18*DP35</f>
        <v>1530.61868792611</v>
      </c>
      <c r="DR35" s="0" t="n">
        <f aca="false">DR$18*DQ35</f>
        <v>1530.61868792611</v>
      </c>
      <c r="DS35" s="0" t="n">
        <f aca="false">DS$18*DR35</f>
        <v>1530.61868792611</v>
      </c>
      <c r="DT35" s="0" t="n">
        <f aca="false">DT$18*DS35</f>
        <v>1530.61868792611</v>
      </c>
      <c r="DU35" s="0" t="n">
        <f aca="false">DU$18*DT35</f>
        <v>1530.61868792611</v>
      </c>
      <c r="DV35" s="0" t="n">
        <f aca="false">DV$18*DU35</f>
        <v>1530.61868792611</v>
      </c>
      <c r="DW35" s="0" t="n">
        <f aca="false">DW$18*DV35</f>
        <v>1530.61868792611</v>
      </c>
      <c r="DX35" s="0" t="n">
        <f aca="false">DX$18*DW35</f>
        <v>1530.61868792611</v>
      </c>
      <c r="DY35" s="0" t="n">
        <f aca="false">DY$18*DX35</f>
        <v>1530.61868792611</v>
      </c>
      <c r="DZ35" s="0" t="n">
        <f aca="false">DZ$18*DY35</f>
        <v>1530.61868792611</v>
      </c>
      <c r="EA35" s="0" t="n">
        <f aca="false">EA$18*DZ35</f>
        <v>1530.61868792611</v>
      </c>
      <c r="EB35" s="0" t="n">
        <f aca="false">EB$18*EA35</f>
        <v>1530.61868792611</v>
      </c>
      <c r="EC35" s="0" t="n">
        <f aca="false">EC$18*EB35</f>
        <v>1530.61868792611</v>
      </c>
      <c r="ED35" s="0" t="n">
        <f aca="false">ED$18*EC35</f>
        <v>1530.61868792611</v>
      </c>
      <c r="EE35" s="0" t="n">
        <f aca="false">EE$18*ED35</f>
        <v>1530.61868792611</v>
      </c>
      <c r="EF35" s="0" t="n">
        <f aca="false">EF$18*EE35</f>
        <v>1530.61868792611</v>
      </c>
      <c r="EG35" s="0" t="n">
        <f aca="false">EG$18*EF35</f>
        <v>1530.61868792611</v>
      </c>
      <c r="EH35" s="0" t="n">
        <f aca="false">EH$18*EG35</f>
        <v>1530.61868792611</v>
      </c>
      <c r="EI35" s="0" t="n">
        <f aca="false">EI$18*EH35</f>
        <v>1530.61868792611</v>
      </c>
      <c r="EJ35" s="0" t="n">
        <f aca="false">EJ$18*EI35</f>
        <v>1530.61868792611</v>
      </c>
      <c r="EK35" s="0" t="n">
        <f aca="false">EK$18*EJ35</f>
        <v>1530.61868792611</v>
      </c>
      <c r="EL35" s="0" t="n">
        <f aca="false">EL$18*EK35</f>
        <v>1530.61868792611</v>
      </c>
      <c r="EM35" s="0" t="n">
        <f aca="false">EM$18*EL35</f>
        <v>1530.61868792611</v>
      </c>
      <c r="EN35" s="0" t="n">
        <f aca="false">EN$18*EM35</f>
        <v>1530.61868792611</v>
      </c>
      <c r="EO35" s="0" t="n">
        <f aca="false">EO$18*EN35</f>
        <v>1530.61868792611</v>
      </c>
      <c r="EP35" s="0" t="n">
        <f aca="false">EP$18*EO35</f>
        <v>1530.61868792611</v>
      </c>
      <c r="EQ35" s="0" t="n">
        <f aca="false">EQ$18*EP35</f>
        <v>1530.61868792611</v>
      </c>
      <c r="ER35" s="0" t="n">
        <f aca="false">ER$18*EQ35</f>
        <v>1530.61868792611</v>
      </c>
      <c r="ES35" s="0" t="n">
        <f aca="false">ES$18*ER35</f>
        <v>1530.61868792611</v>
      </c>
      <c r="ET35" s="0" t="n">
        <f aca="false">ET$18*ES35</f>
        <v>1530.61868792611</v>
      </c>
      <c r="EU35" s="0" t="n">
        <f aca="false">EU$18*ET35</f>
        <v>1530.61868792611</v>
      </c>
      <c r="EV35" s="0" t="n">
        <f aca="false">EV$18*EU35</f>
        <v>1530.61868792611</v>
      </c>
    </row>
    <row r="36" customFormat="false" ht="12.8" hidden="false" customHeight="false" outlineLevel="0" collapsed="false">
      <c r="A36" s="0" t="s">
        <v>182</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43"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44"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37" t="n">
        <f aca="false">BM30</f>
        <v>2857.15497162958</v>
      </c>
      <c r="BN36" s="0" t="n">
        <f aca="false">BN30</f>
        <v>2899.40328624861</v>
      </c>
      <c r="BO36" s="0" t="n">
        <f aca="false">BO30</f>
        <v>2830.01875727356</v>
      </c>
      <c r="BP36" s="0" t="n">
        <f aca="false">BP$28*BO36</f>
        <v>2748.38121980259</v>
      </c>
      <c r="BQ36" s="0" t="n">
        <f aca="false">BQ$28*BP36</f>
        <v>2779.97972084611</v>
      </c>
      <c r="BR36" s="0" t="n">
        <f aca="false">BR$28*BQ36</f>
        <v>2863.09637602655</v>
      </c>
      <c r="BS36" s="0" t="n">
        <f aca="false">BS$28*BR36</f>
        <v>2928.11182919504</v>
      </c>
      <c r="BT36" s="0" t="n">
        <f aca="false">BT$28*BS36</f>
        <v>2962.99398376767</v>
      </c>
      <c r="BU36" s="0" t="n">
        <f aca="false">BU$28*BT36</f>
        <v>2988.32074616837</v>
      </c>
      <c r="BV36" s="0" t="n">
        <f aca="false">BV$28*BU36</f>
        <v>3015.08259715674</v>
      </c>
      <c r="BW36" s="0" t="n">
        <f aca="false">BW$28*BV36</f>
        <v>3047.75571031609</v>
      </c>
      <c r="BX36" s="0" t="n">
        <f aca="false">BX$28*BW36</f>
        <v>3096.39925828305</v>
      </c>
      <c r="BY36" s="0" t="n">
        <f aca="false">BY$28*BX36</f>
        <v>3071.63178891256</v>
      </c>
      <c r="BZ36" s="0" t="n">
        <f aca="false">BZ$28*BY36</f>
        <v>3073.41870609711</v>
      </c>
      <c r="CA36" s="0" t="n">
        <f aca="false">CA$28*BZ36</f>
        <v>3132.92474596068</v>
      </c>
      <c r="CB36" s="0" t="n">
        <f aca="false">CB$28*CA36</f>
        <v>3193.02450818453</v>
      </c>
      <c r="CC36" s="0" t="n">
        <f aca="false">CC$28*CB36</f>
        <v>3230.96686456887</v>
      </c>
      <c r="CD36" s="0" t="n">
        <f aca="false">CD$28*CC36</f>
        <v>3234.58143340707</v>
      </c>
      <c r="CE36" s="0" t="n">
        <f aca="false">CE$28*CD36</f>
        <v>3238.20004595988</v>
      </c>
      <c r="CF36" s="0" t="n">
        <f aca="false">CF$28*CE36</f>
        <v>3241.82270675109</v>
      </c>
      <c r="CG36" s="0" t="n">
        <f aca="false">CG$28*CF36</f>
        <v>3268.54100449535</v>
      </c>
      <c r="CH36" s="0" t="n">
        <f aca="false">CH$28*CG36</f>
        <v>3307.0340862632</v>
      </c>
      <c r="CI36" s="0" t="n">
        <f aca="false">CI$28*CH36</f>
        <v>3310.73375353189</v>
      </c>
      <c r="CJ36" s="0" t="n">
        <f aca="false">CJ$28*CI36</f>
        <v>3314.43755971706</v>
      </c>
      <c r="CK36" s="0" t="n">
        <f aca="false">CK$28*CJ36</f>
        <v>3341.52087035225</v>
      </c>
      <c r="CL36" s="0" t="n">
        <f aca="false">CL$28*CK36</f>
        <v>3380.52081027393</v>
      </c>
      <c r="CM36" s="0" t="n">
        <f aca="false">CM$28*CL36</f>
        <v>3384.3026891015</v>
      </c>
      <c r="CN36" s="0" t="n">
        <f aca="false">CN$28*CM36</f>
        <v>3388.08879881782</v>
      </c>
      <c r="CO36" s="0" t="n">
        <f aca="false">CO$28*CN36</f>
        <v>3391.87914415611</v>
      </c>
      <c r="CP36" s="0" t="n">
        <f aca="false">CP$28*CO36</f>
        <v>3395.67372985486</v>
      </c>
      <c r="CQ36" s="0" t="n">
        <f aca="false">CQ$28*CP36</f>
        <v>3399.47256065788</v>
      </c>
      <c r="CR36" s="0" t="n">
        <f aca="false">CR$28*CQ36</f>
        <v>3403.27564131428</v>
      </c>
      <c r="CS36" s="0" t="n">
        <f aca="false">CS$28*CR36</f>
        <v>3407.08297657848</v>
      </c>
      <c r="CT36" s="0" t="n">
        <f aca="false">CT$28*CS36</f>
        <v>3410.89457121022</v>
      </c>
      <c r="CU36" s="0" t="n">
        <f aca="false">CU$28*CT36</f>
        <v>3414.71042997458</v>
      </c>
      <c r="CV36" s="0" t="n">
        <f aca="false">CV$28*CU36</f>
        <v>3418.53055764195</v>
      </c>
      <c r="CW36" s="0" t="n">
        <f aca="false">CW$28*CV36</f>
        <v>3422.35495898807</v>
      </c>
      <c r="CX36" s="0" t="n">
        <f aca="false">CX$28*CW36</f>
        <v>3426.18363879401</v>
      </c>
      <c r="CY36" s="0" t="n">
        <f aca="false">CY$28*CX36</f>
        <v>3430.01660184621</v>
      </c>
      <c r="CZ36" s="0" t="n">
        <f aca="false">CZ$28*CY36</f>
        <v>3433.85385293645</v>
      </c>
      <c r="DA36" s="0" t="n">
        <f aca="false">DA$28*CZ36</f>
        <v>3437.69539686186</v>
      </c>
      <c r="DB36" s="0" t="n">
        <f aca="false">DB$28*DA36</f>
        <v>3441.54123842496</v>
      </c>
      <c r="DC36" s="0" t="n">
        <f aca="false">DC$28*DB36</f>
        <v>3445.39138243362</v>
      </c>
      <c r="DD36" s="0" t="n">
        <f aca="false">DD$28*DC36</f>
        <v>3449.24583370112</v>
      </c>
      <c r="DE36" s="0" t="n">
        <f aca="false">DE$28*DD36</f>
        <v>3453.10459704609</v>
      </c>
      <c r="DF36" s="0" t="n">
        <f aca="false">DF$28*DE36</f>
        <v>3456.96767729258</v>
      </c>
      <c r="DG36" s="0" t="n">
        <f aca="false">DG$28*DF36</f>
        <v>3460.83507927001</v>
      </c>
      <c r="DH36" s="0" t="n">
        <f aca="false">DH$28*DG36</f>
        <v>3464.70680781322</v>
      </c>
      <c r="DI36" s="0" t="n">
        <f aca="false">DI$28*DH36</f>
        <v>3468.58286776245</v>
      </c>
      <c r="DJ36" s="0" t="n">
        <f aca="false">DJ$28*DI36</f>
        <v>3472.46326396337</v>
      </c>
      <c r="DK36" s="0" t="n">
        <f aca="false">DK$28*DJ36</f>
        <v>3476.34800126705</v>
      </c>
      <c r="DL36" s="0" t="n">
        <f aca="false">DL$28*DK36</f>
        <v>3480.23708453</v>
      </c>
      <c r="DM36" s="0" t="n">
        <f aca="false">DM$28*DL36</f>
        <v>3484.13051861417</v>
      </c>
      <c r="DN36" s="0" t="n">
        <f aca="false">DN$28*DM36</f>
        <v>3488.02830838693</v>
      </c>
      <c r="DO36" s="0" t="n">
        <f aca="false">DO$28*DN36</f>
        <v>3491.9304587211</v>
      </c>
      <c r="DP36" s="0" t="n">
        <f aca="false">DP$28*DO36</f>
        <v>3495.83697449497</v>
      </c>
      <c r="DQ36" s="0" t="n">
        <f aca="false">DQ$28*DP36</f>
        <v>3499.74786059227</v>
      </c>
      <c r="DR36" s="0" t="n">
        <f aca="false">DR$28*DQ36</f>
        <v>3503.66312190219</v>
      </c>
      <c r="DS36" s="0" t="n">
        <f aca="false">DS$28*DR36</f>
        <v>3507.58276331941</v>
      </c>
      <c r="DT36" s="0" t="n">
        <f aca="false">DT$28*DS36</f>
        <v>3511.50678974406</v>
      </c>
      <c r="DU36" s="0" t="n">
        <f aca="false">DU$28*DT36</f>
        <v>3515.43520608177</v>
      </c>
      <c r="DV36" s="0" t="n">
        <f aca="false">DV$28*DU36</f>
        <v>3519.36801724365</v>
      </c>
      <c r="DW36" s="0" t="n">
        <f aca="false">DW$28*DV36</f>
        <v>3523.30522814631</v>
      </c>
      <c r="DX36" s="0" t="n">
        <f aca="false">DX$28*DW36</f>
        <v>3527.24684371186</v>
      </c>
      <c r="DY36" s="0" t="n">
        <f aca="false">DY$28*DX36</f>
        <v>3531.19286886791</v>
      </c>
      <c r="DZ36" s="0" t="n">
        <f aca="false">DZ$28*DY36</f>
        <v>3535.14330854759</v>
      </c>
      <c r="EA36" s="0" t="n">
        <f aca="false">EA$28*DZ36</f>
        <v>3539.09816768954</v>
      </c>
      <c r="EB36" s="0" t="n">
        <f aca="false">EB$28*EA36</f>
        <v>3543.05745123793</v>
      </c>
      <c r="EC36" s="0" t="n">
        <f aca="false">EC$28*EB36</f>
        <v>3547.02116414247</v>
      </c>
      <c r="ED36" s="0" t="n">
        <f aca="false">ED$28*EC36</f>
        <v>3550.9893113584</v>
      </c>
      <c r="EE36" s="0" t="n">
        <f aca="false">EE$28*ED36</f>
        <v>3554.96189784649</v>
      </c>
      <c r="EF36" s="0" t="n">
        <f aca="false">EF$28*EE36</f>
        <v>3558.93892857307</v>
      </c>
      <c r="EG36" s="0" t="n">
        <f aca="false">EG$28*EF36</f>
        <v>3562.92040851005</v>
      </c>
      <c r="EH36" s="0" t="n">
        <f aca="false">EH$28*EG36</f>
        <v>3566.90634263486</v>
      </c>
      <c r="EI36" s="0" t="n">
        <f aca="false">EI$28*EH36</f>
        <v>3570.89673593053</v>
      </c>
      <c r="EJ36" s="0" t="n">
        <f aca="false">EJ$28*EI36</f>
        <v>3574.89159338565</v>
      </c>
      <c r="EK36" s="0" t="n">
        <f aca="false">EK$28*EJ36</f>
        <v>3578.89091999439</v>
      </c>
      <c r="EL36" s="0" t="n">
        <f aca="false">EL$28*EK36</f>
        <v>3582.89472075651</v>
      </c>
      <c r="EM36" s="0" t="n">
        <f aca="false">EM$28*EL36</f>
        <v>3586.90300067738</v>
      </c>
      <c r="EN36" s="0" t="n">
        <f aca="false">EN$28*EM36</f>
        <v>3590.91576476794</v>
      </c>
      <c r="EO36" s="0" t="n">
        <f aca="false">EO$28*EN36</f>
        <v>3594.93301804475</v>
      </c>
      <c r="EP36" s="0" t="n">
        <f aca="false">EP$28*EO36</f>
        <v>3598.95476552999</v>
      </c>
      <c r="EQ36" s="0" t="n">
        <f aca="false">EQ$28*EP36</f>
        <v>3602.98101225145</v>
      </c>
      <c r="ER36" s="0" t="n">
        <f aca="false">ER$28*EQ36</f>
        <v>3607.01176324254</v>
      </c>
      <c r="ES36" s="0" t="n">
        <f aca="false">ES$28*ER36</f>
        <v>3611.04702354231</v>
      </c>
      <c r="ET36" s="0" t="n">
        <f aca="false">ET$28*ES36</f>
        <v>3615.08679819545</v>
      </c>
      <c r="EU36" s="0" t="n">
        <f aca="false">EU$28*ET36</f>
        <v>3619.13109225228</v>
      </c>
      <c r="EV36" s="0" t="n">
        <f aca="false">EV$28*EU36</f>
        <v>3623.17991076877</v>
      </c>
    </row>
    <row r="37" customFormat="false" ht="12.8" hidden="false" customHeight="false" outlineLevel="0" collapsed="false">
      <c r="A37" s="0" t="s">
        <v>183</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43"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44"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37" t="n">
        <f aca="false">BM31</f>
        <v>20932.0358677489</v>
      </c>
      <c r="BN37" s="0" t="n">
        <f aca="false">BN31</f>
        <v>21241.5612930124</v>
      </c>
      <c r="BO37" s="0" t="n">
        <f aca="false">BO31</f>
        <v>20733.2374830752</v>
      </c>
      <c r="BP37" s="0" t="n">
        <f aca="false">BP$28*BO37</f>
        <v>20135.1458811842</v>
      </c>
      <c r="BQ37" s="0" t="n">
        <f aca="false">BQ$28*BP37</f>
        <v>20366.6423066269</v>
      </c>
      <c r="BR37" s="0" t="n">
        <f aca="false">BR$28*BQ37</f>
        <v>20975.5701966721</v>
      </c>
      <c r="BS37" s="0" t="n">
        <f aca="false">BS$28*BR37</f>
        <v>21451.8853543535</v>
      </c>
      <c r="BT37" s="0" t="n">
        <f aca="false">BT$28*BS37</f>
        <v>21707.4384289813</v>
      </c>
      <c r="BU37" s="0" t="n">
        <f aca="false">BU$28*BT37</f>
        <v>21892.9869445809</v>
      </c>
      <c r="BV37" s="0" t="n">
        <f aca="false">BV$28*BU37</f>
        <v>22089.0491828974</v>
      </c>
      <c r="BW37" s="0" t="n">
        <f aca="false">BW$28*BV37</f>
        <v>22328.4184141801</v>
      </c>
      <c r="BX37" s="0" t="n">
        <f aca="false">BX$28*BW37</f>
        <v>22684.7899857204</v>
      </c>
      <c r="BY37" s="0" t="n">
        <f aca="false">BY$28*BX37</f>
        <v>22503.3389536404</v>
      </c>
      <c r="BZ37" s="0" t="n">
        <f aca="false">BZ$28*BY37</f>
        <v>22516.4302373129</v>
      </c>
      <c r="CA37" s="0" t="n">
        <f aca="false">CA$28*BZ37</f>
        <v>22952.3824206677</v>
      </c>
      <c r="CB37" s="0" t="n">
        <f aca="false">CB$28*CA37</f>
        <v>23392.6843231413</v>
      </c>
      <c r="CC37" s="0" t="n">
        <f aca="false">CC$28*CB37</f>
        <v>23670.6569986094</v>
      </c>
      <c r="CD37" s="0" t="n">
        <f aca="false">CD$28*CC37</f>
        <v>23697.1379941606</v>
      </c>
      <c r="CE37" s="0" t="n">
        <f aca="false">CE$28*CD37</f>
        <v>23723.6486147082</v>
      </c>
      <c r="CF37" s="0" t="n">
        <f aca="false">CF$28*CE37</f>
        <v>23750.1888933942</v>
      </c>
      <c r="CG37" s="0" t="n">
        <f aca="false">CG$28*CF37</f>
        <v>23945.9320526406</v>
      </c>
      <c r="CH37" s="0" t="n">
        <f aca="false">CH$28*CG37</f>
        <v>24227.939443474</v>
      </c>
      <c r="CI37" s="0" t="n">
        <f aca="false">CI$28*CH37</f>
        <v>24255.0438857654</v>
      </c>
      <c r="CJ37" s="0" t="n">
        <f aca="false">CJ$28*CI37</f>
        <v>24282.1786505196</v>
      </c>
      <c r="CK37" s="0" t="n">
        <f aca="false">CK$28*CJ37</f>
        <v>24480.5959612826</v>
      </c>
      <c r="CL37" s="0" t="n">
        <f aca="false">CL$28*CK37</f>
        <v>24766.3166880953</v>
      </c>
      <c r="CM37" s="0" t="n">
        <f aca="false">CM$28*CL37</f>
        <v>24794.0234273749</v>
      </c>
      <c r="CN37" s="0" t="n">
        <f aca="false">CN$28*CM37</f>
        <v>24821.7611629231</v>
      </c>
      <c r="CO37" s="0" t="n">
        <f aca="false">CO$28*CN37</f>
        <v>24849.5299294161</v>
      </c>
      <c r="CP37" s="0" t="n">
        <f aca="false">CP$28*CO37</f>
        <v>24877.3297615691</v>
      </c>
      <c r="CQ37" s="0" t="n">
        <f aca="false">CQ$28*CP37</f>
        <v>24905.1606941361</v>
      </c>
      <c r="CR37" s="0" t="n">
        <f aca="false">CR$28*CQ37</f>
        <v>24933.02276191</v>
      </c>
      <c r="CS37" s="0" t="n">
        <f aca="false">CS$28*CR37</f>
        <v>24960.9159997224</v>
      </c>
      <c r="CT37" s="0" t="n">
        <f aca="false">CT$28*CS37</f>
        <v>24988.8404424443</v>
      </c>
      <c r="CU37" s="0" t="n">
        <f aca="false">CU$28*CT37</f>
        <v>25016.7961249852</v>
      </c>
      <c r="CV37" s="0" t="n">
        <f aca="false">CV$28*CU37</f>
        <v>25044.7830822941</v>
      </c>
      <c r="CW37" s="0" t="n">
        <f aca="false">CW$28*CV37</f>
        <v>25072.8013493589</v>
      </c>
      <c r="CX37" s="0" t="n">
        <f aca="false">CX$28*CW37</f>
        <v>25100.8509612066</v>
      </c>
      <c r="CY37" s="0" t="n">
        <f aca="false">CY$28*CX37</f>
        <v>25128.9319529035</v>
      </c>
      <c r="CZ37" s="0" t="n">
        <f aca="false">CZ$28*CY37</f>
        <v>25157.0443595551</v>
      </c>
      <c r="DA37" s="0" t="n">
        <f aca="false">DA$28*CZ37</f>
        <v>25185.1882163061</v>
      </c>
      <c r="DB37" s="0" t="n">
        <f aca="false">DB$28*DA37</f>
        <v>25213.3635583405</v>
      </c>
      <c r="DC37" s="0" t="n">
        <f aca="false">DC$28*DB37</f>
        <v>25241.5704208818</v>
      </c>
      <c r="DD37" s="0" t="n">
        <f aca="false">DD$28*DC37</f>
        <v>25269.8088391928</v>
      </c>
      <c r="DE37" s="0" t="n">
        <f aca="false">DE$28*DD37</f>
        <v>25298.0788485759</v>
      </c>
      <c r="DF37" s="0" t="n">
        <f aca="false">DF$28*DE37</f>
        <v>25326.3804843727</v>
      </c>
      <c r="DG37" s="0" t="n">
        <f aca="false">DG$28*DF37</f>
        <v>25354.7137819646</v>
      </c>
      <c r="DH37" s="0" t="n">
        <f aca="false">DH$28*DG37</f>
        <v>25383.0787767725</v>
      </c>
      <c r="DI37" s="0" t="n">
        <f aca="false">DI$28*DH37</f>
        <v>25411.4755042569</v>
      </c>
      <c r="DJ37" s="0" t="n">
        <f aca="false">DJ$28*DI37</f>
        <v>25439.9039999181</v>
      </c>
      <c r="DK37" s="0" t="n">
        <f aca="false">DK$28*DJ37</f>
        <v>25468.3642992958</v>
      </c>
      <c r="DL37" s="0" t="n">
        <f aca="false">DL$28*DK37</f>
        <v>25496.8564379698</v>
      </c>
      <c r="DM37" s="0" t="n">
        <f aca="false">DM$28*DL37</f>
        <v>25525.3804515595</v>
      </c>
      <c r="DN37" s="0" t="n">
        <f aca="false">DN$28*DM37</f>
        <v>25553.9363757244</v>
      </c>
      <c r="DO37" s="0" t="n">
        <f aca="false">DO$28*DN37</f>
        <v>25582.5242461634</v>
      </c>
      <c r="DP37" s="0" t="n">
        <f aca="false">DP$28*DO37</f>
        <v>25611.144098616</v>
      </c>
      <c r="DQ37" s="0" t="n">
        <f aca="false">DQ$28*DP37</f>
        <v>25639.795968861</v>
      </c>
      <c r="DR37" s="0" t="n">
        <f aca="false">DR$28*DQ37</f>
        <v>25668.4798927178</v>
      </c>
      <c r="DS37" s="0" t="n">
        <f aca="false">DS$28*DR37</f>
        <v>25697.1959060456</v>
      </c>
      <c r="DT37" s="0" t="n">
        <f aca="false">DT$28*DS37</f>
        <v>25725.9440447436</v>
      </c>
      <c r="DU37" s="0" t="n">
        <f aca="false">DU$28*DT37</f>
        <v>25754.7243447514</v>
      </c>
      <c r="DV37" s="0" t="n">
        <f aca="false">DV$28*DU37</f>
        <v>25783.5368420488</v>
      </c>
      <c r="DW37" s="0" t="n">
        <f aca="false">DW$28*DV37</f>
        <v>25812.3815726556</v>
      </c>
      <c r="DX37" s="0" t="n">
        <f aca="false">DX$28*DW37</f>
        <v>25841.2585726322</v>
      </c>
      <c r="DY37" s="0" t="n">
        <f aca="false">DY$28*DX37</f>
        <v>25870.1678780791</v>
      </c>
      <c r="DZ37" s="0" t="n">
        <f aca="false">DZ$28*DY37</f>
        <v>25899.1095251374</v>
      </c>
      <c r="EA37" s="0" t="n">
        <f aca="false">EA$28*DZ37</f>
        <v>25928.0835499885</v>
      </c>
      <c r="EB37" s="0" t="n">
        <f aca="false">EB$28*EA37</f>
        <v>25957.0899888542</v>
      </c>
      <c r="EC37" s="0" t="n">
        <f aca="false">EC$28*EB37</f>
        <v>25986.128877997</v>
      </c>
      <c r="ED37" s="0" t="n">
        <f aca="false">ED$28*EC37</f>
        <v>26015.2002537199</v>
      </c>
      <c r="EE37" s="0" t="n">
        <f aca="false">EE$28*ED37</f>
        <v>26044.3041523665</v>
      </c>
      <c r="EF37" s="0" t="n">
        <f aca="false">EF$28*EE37</f>
        <v>26073.440610321</v>
      </c>
      <c r="EG37" s="0" t="n">
        <f aca="false">EG$28*EF37</f>
        <v>26102.6096640084</v>
      </c>
      <c r="EH37" s="0" t="n">
        <f aca="false">EH$28*EG37</f>
        <v>26131.8113498945</v>
      </c>
      <c r="EI37" s="0" t="n">
        <f aca="false">EI$28*EH37</f>
        <v>26161.0457044858</v>
      </c>
      <c r="EJ37" s="0" t="n">
        <f aca="false">EJ$28*EI37</f>
        <v>26190.3127643295</v>
      </c>
      <c r="EK37" s="0" t="n">
        <f aca="false">EK$28*EJ37</f>
        <v>26219.6125660139</v>
      </c>
      <c r="EL37" s="0" t="n">
        <f aca="false">EL$28*EK37</f>
        <v>26248.9451461683</v>
      </c>
      <c r="EM37" s="0" t="n">
        <f aca="false">EM$28*EL37</f>
        <v>26278.3105414627</v>
      </c>
      <c r="EN37" s="0" t="n">
        <f aca="false">EN$28*EM37</f>
        <v>26307.7087886083</v>
      </c>
      <c r="EO37" s="0" t="n">
        <f aca="false">EO$28*EN37</f>
        <v>26337.1399243575</v>
      </c>
      <c r="EP37" s="0" t="n">
        <f aca="false">EP$28*EO37</f>
        <v>26366.6039855034</v>
      </c>
      <c r="EQ37" s="0" t="n">
        <f aca="false">EQ$28*EP37</f>
        <v>26396.1010088807</v>
      </c>
      <c r="ER37" s="0" t="n">
        <f aca="false">ER$28*EQ37</f>
        <v>26425.631031365</v>
      </c>
      <c r="ES37" s="0" t="n">
        <f aca="false">ES$28*ER37</f>
        <v>26455.1940898734</v>
      </c>
      <c r="ET37" s="0" t="n">
        <f aca="false">ET$28*ES37</f>
        <v>26484.7902213642</v>
      </c>
      <c r="EU37" s="0" t="n">
        <f aca="false">EU$28*ET37</f>
        <v>26514.4194628369</v>
      </c>
      <c r="EV37" s="0" t="n">
        <f aca="false">EV$28*EU37</f>
        <v>26544.0818513326</v>
      </c>
    </row>
    <row r="38" customFormat="false" ht="17" hidden="false" customHeight="true" outlineLevel="0" collapsed="false">
      <c r="A38" s="0" t="s">
        <v>184</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43"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44"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37" t="n">
        <f aca="false">BM32</f>
        <v>1349.82737781819</v>
      </c>
      <c r="BN38" s="0" t="n">
        <f aca="false">BN32</f>
        <v>1369.78750086347</v>
      </c>
      <c r="BO38" s="0" t="n">
        <f aca="false">BO32</f>
        <v>1337.00763164207</v>
      </c>
      <c r="BP38" s="0" t="n">
        <f aca="false">BP$28*BO38</f>
        <v>1298.43897892674</v>
      </c>
      <c r="BQ38" s="0" t="n">
        <f aca="false">BQ$28*BP38</f>
        <v>1313.36730296525</v>
      </c>
      <c r="BR38" s="0" t="n">
        <f aca="false">BR$28*BQ38</f>
        <v>1352.63474669056</v>
      </c>
      <c r="BS38" s="0" t="n">
        <f aca="false">BS$28*BR38</f>
        <v>1383.35049966482</v>
      </c>
      <c r="BT38" s="0" t="n">
        <f aca="false">BT$28*BS38</f>
        <v>1399.83014551588</v>
      </c>
      <c r="BU38" s="0" t="n">
        <f aca="false">BU$28*BT38</f>
        <v>1411.7954635999</v>
      </c>
      <c r="BV38" s="0" t="n">
        <f aca="false">BV$28*BU38</f>
        <v>1424.43877167563</v>
      </c>
      <c r="BW38" s="0" t="n">
        <f aca="false">BW$28*BV38</f>
        <v>1439.87478302053</v>
      </c>
      <c r="BX38" s="0" t="n">
        <f aca="false">BX$28*BW38</f>
        <v>1462.85583029975</v>
      </c>
      <c r="BY38" s="0" t="n">
        <f aca="false">BY$28*BX38</f>
        <v>1451.15474334416</v>
      </c>
      <c r="BZ38" s="0" t="n">
        <f aca="false">BZ$28*BY38</f>
        <v>1451.9989504388</v>
      </c>
      <c r="CA38" s="0" t="n">
        <f aca="false">CA$28*BZ38</f>
        <v>1480.11184870914</v>
      </c>
      <c r="CB38" s="0" t="n">
        <f aca="false">CB$28*CA38</f>
        <v>1508.50524382239</v>
      </c>
      <c r="CC38" s="0" t="n">
        <f aca="false">CC$28*CB38</f>
        <v>1526.43064446433</v>
      </c>
      <c r="CD38" s="0" t="n">
        <f aca="false">CD$28*CC38</f>
        <v>1528.13830315364</v>
      </c>
      <c r="CE38" s="0" t="n">
        <f aca="false">CE$28*CD38</f>
        <v>1529.84787224629</v>
      </c>
      <c r="CF38" s="0" t="n">
        <f aca="false">CF$28*CE38</f>
        <v>1531.5593538795</v>
      </c>
      <c r="CG38" s="0" t="n">
        <f aca="false">CG$28*CF38</f>
        <v>1544.18208575954</v>
      </c>
      <c r="CH38" s="0" t="n">
        <f aca="false">CH$28*CG38</f>
        <v>1562.36766985038</v>
      </c>
      <c r="CI38" s="0" t="n">
        <f aca="false">CI$28*CH38</f>
        <v>1564.11553224884</v>
      </c>
      <c r="CJ38" s="0" t="n">
        <f aca="false">CJ$28*CI38</f>
        <v>1565.8653500276</v>
      </c>
      <c r="CK38" s="0" t="n">
        <f aca="false">CK$28*CJ38</f>
        <v>1578.66052776849</v>
      </c>
      <c r="CL38" s="0" t="n">
        <f aca="false">CL$28*CK38</f>
        <v>1597.08557077389</v>
      </c>
      <c r="CM38" s="0" t="n">
        <f aca="false">CM$28*CL38</f>
        <v>1598.87227301444</v>
      </c>
      <c r="CN38" s="0" t="n">
        <f aca="false">CN$28*CM38</f>
        <v>1600.66097408646</v>
      </c>
      <c r="CO38" s="0" t="n">
        <f aca="false">CO$28*CN38</f>
        <v>1602.45167622609</v>
      </c>
      <c r="CP38" s="0" t="n">
        <f aca="false">CP$28*CO38</f>
        <v>1604.24438167198</v>
      </c>
      <c r="CQ38" s="0" t="n">
        <f aca="false">CQ$28*CP38</f>
        <v>1606.03909266529</v>
      </c>
      <c r="CR38" s="0" t="n">
        <f aca="false">CR$28*CQ38</f>
        <v>1607.83581144968</v>
      </c>
      <c r="CS38" s="0" t="n">
        <f aca="false">CS$28*CR38</f>
        <v>1609.63454027131</v>
      </c>
      <c r="CT38" s="0" t="n">
        <f aca="false">CT$28*CS38</f>
        <v>1611.43528137886</v>
      </c>
      <c r="CU38" s="0" t="n">
        <f aca="false">CU$28*CT38</f>
        <v>1613.23803702354</v>
      </c>
      <c r="CV38" s="0" t="n">
        <f aca="false">CV$28*CU38</f>
        <v>1615.04280945905</v>
      </c>
      <c r="CW38" s="0" t="n">
        <f aca="false">CW$28*CV38</f>
        <v>1616.84960094165</v>
      </c>
      <c r="CX38" s="0" t="n">
        <f aca="false">CX$28*CW38</f>
        <v>1618.65841373008</v>
      </c>
      <c r="CY38" s="0" t="n">
        <f aca="false">CY$28*CX38</f>
        <v>1620.46925008564</v>
      </c>
      <c r="CZ38" s="0" t="n">
        <f aca="false">CZ$28*CY38</f>
        <v>1622.28211227215</v>
      </c>
      <c r="DA38" s="0" t="n">
        <f aca="false">DA$28*CZ38</f>
        <v>1624.09700255595</v>
      </c>
      <c r="DB38" s="0" t="n">
        <f aca="false">DB$28*DA38</f>
        <v>1625.91392320594</v>
      </c>
      <c r="DC38" s="0" t="n">
        <f aca="false">DC$28*DB38</f>
        <v>1627.73287649354</v>
      </c>
      <c r="DD38" s="0" t="n">
        <f aca="false">DD$28*DC38</f>
        <v>1629.55386469272</v>
      </c>
      <c r="DE38" s="0" t="n">
        <f aca="false">DE$28*DD38</f>
        <v>1631.37689007998</v>
      </c>
      <c r="DF38" s="0" t="n">
        <f aca="false">DF$28*DE38</f>
        <v>1633.20195493438</v>
      </c>
      <c r="DG38" s="0" t="n">
        <f aca="false">DG$28*DF38</f>
        <v>1635.02906153753</v>
      </c>
      <c r="DH38" s="0" t="n">
        <f aca="false">DH$28*DG38</f>
        <v>1636.85821217358</v>
      </c>
      <c r="DI38" s="0" t="n">
        <f aca="false">DI$28*DH38</f>
        <v>1638.68940912926</v>
      </c>
      <c r="DJ38" s="0" t="n">
        <f aca="false">DJ$28*DI38</f>
        <v>1640.52265469383</v>
      </c>
      <c r="DK38" s="0" t="n">
        <f aca="false">DK$28*DJ38</f>
        <v>1642.35795115912</v>
      </c>
      <c r="DL38" s="0" t="n">
        <f aca="false">DL$28*DK38</f>
        <v>1644.19530081954</v>
      </c>
      <c r="DM38" s="0" t="n">
        <f aca="false">DM$28*DL38</f>
        <v>1646.03470597205</v>
      </c>
      <c r="DN38" s="0" t="n">
        <f aca="false">DN$28*DM38</f>
        <v>1647.87616891618</v>
      </c>
      <c r="DO38" s="0" t="n">
        <f aca="false">DO$28*DN38</f>
        <v>1649.71969195404</v>
      </c>
      <c r="DP38" s="0" t="n">
        <f aca="false">DP$28*DO38</f>
        <v>1651.56527739031</v>
      </c>
      <c r="DQ38" s="0" t="n">
        <f aca="false">DQ$28*DP38</f>
        <v>1653.41292753225</v>
      </c>
      <c r="DR38" s="0" t="n">
        <f aca="false">DR$28*DQ38</f>
        <v>1655.2626446897</v>
      </c>
      <c r="DS38" s="0" t="n">
        <f aca="false">DS$28*DR38</f>
        <v>1657.11443117509</v>
      </c>
      <c r="DT38" s="0" t="n">
        <f aca="false">DT$28*DS38</f>
        <v>1658.96828930343</v>
      </c>
      <c r="DU38" s="0" t="n">
        <f aca="false">DU$28*DT38</f>
        <v>1660.82422139232</v>
      </c>
      <c r="DV38" s="0" t="n">
        <f aca="false">DV$28*DU38</f>
        <v>1662.68222976196</v>
      </c>
      <c r="DW38" s="0" t="n">
        <f aca="false">DW$28*DV38</f>
        <v>1664.54231673513</v>
      </c>
      <c r="DX38" s="0" t="n">
        <f aca="false">DX$28*DW38</f>
        <v>1666.40448463723</v>
      </c>
      <c r="DY38" s="0" t="n">
        <f aca="false">DY$28*DX38</f>
        <v>1668.26873579625</v>
      </c>
      <c r="DZ38" s="0" t="n">
        <f aca="false">DZ$28*DY38</f>
        <v>1670.13507254278</v>
      </c>
      <c r="EA38" s="0" t="n">
        <f aca="false">EA$28*DZ38</f>
        <v>1672.00349721003</v>
      </c>
      <c r="EB38" s="0" t="n">
        <f aca="false">EB$28*EA38</f>
        <v>1673.8740121338</v>
      </c>
      <c r="EC38" s="0" t="n">
        <f aca="false">EC$28*EB38</f>
        <v>1675.74661965253</v>
      </c>
      <c r="ED38" s="0" t="n">
        <f aca="false">ED$28*EC38</f>
        <v>1677.62132210725</v>
      </c>
      <c r="EE38" s="0" t="n">
        <f aca="false">EE$28*ED38</f>
        <v>1679.49812184163</v>
      </c>
      <c r="EF38" s="0" t="n">
        <f aca="false">EF$28*EE38</f>
        <v>1681.37702120194</v>
      </c>
      <c r="EG38" s="0" t="n">
        <f aca="false">EG$28*EF38</f>
        <v>1683.25802253711</v>
      </c>
      <c r="EH38" s="0" t="n">
        <f aca="false">EH$28*EG38</f>
        <v>1685.14112819865</v>
      </c>
      <c r="EI38" s="0" t="n">
        <f aca="false">EI$28*EH38</f>
        <v>1687.02634054074</v>
      </c>
      <c r="EJ38" s="0" t="n">
        <f aca="false">EJ$28*EI38</f>
        <v>1688.91366192018</v>
      </c>
      <c r="EK38" s="0" t="n">
        <f aca="false">EK$28*EJ38</f>
        <v>1690.8030946964</v>
      </c>
      <c r="EL38" s="0" t="n">
        <f aca="false">EL$28*EK38</f>
        <v>1692.69464123148</v>
      </c>
      <c r="EM38" s="0" t="n">
        <f aca="false">EM$28*EL38</f>
        <v>1694.58830389014</v>
      </c>
      <c r="EN38" s="0" t="n">
        <f aca="false">EN$28*EM38</f>
        <v>1696.48408503974</v>
      </c>
      <c r="EO38" s="0" t="n">
        <f aca="false">EO$28*EN38</f>
        <v>1698.3819870503</v>
      </c>
      <c r="EP38" s="0" t="n">
        <f aca="false">EP$28*EO38</f>
        <v>1700.28201229447</v>
      </c>
      <c r="EQ38" s="0" t="n">
        <f aca="false">EQ$28*EP38</f>
        <v>1702.18416314758</v>
      </c>
      <c r="ER38" s="0" t="n">
        <f aca="false">ER$28*EQ38</f>
        <v>1704.0884419876</v>
      </c>
      <c r="ES38" s="0" t="n">
        <f aca="false">ES$28*ER38</f>
        <v>1705.99485119517</v>
      </c>
      <c r="ET38" s="0" t="n">
        <f aca="false">ET$28*ES38</f>
        <v>1707.90339315359</v>
      </c>
      <c r="EU38" s="0" t="n">
        <f aca="false">EU$28*ET38</f>
        <v>1709.81407024881</v>
      </c>
      <c r="EV38" s="0" t="n">
        <f aca="false">EV$28*EU38</f>
        <v>1711.72688486948</v>
      </c>
    </row>
    <row r="39" customFormat="false" ht="13.8" hidden="false" customHeight="false" outlineLevel="0" collapsed="false">
      <c r="A39" s="0" t="s">
        <v>185</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43"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45" t="n">
        <v>1036.09115425295</v>
      </c>
      <c r="BJ39" s="0" t="n">
        <v>932.456922016935</v>
      </c>
      <c r="BK39" s="0" t="n">
        <v>805.100228671988</v>
      </c>
      <c r="BL39" s="140" t="n">
        <f aca="false">'Non taxable wage'!L13</f>
        <v>2145.11305828201</v>
      </c>
      <c r="BM39" s="155" t="n">
        <f aca="false">'Non taxable wage'!L14</f>
        <v>1922.17943566873</v>
      </c>
      <c r="BN39" s="51" t="n">
        <f aca="false">'Non taxable wage'!L15</f>
        <v>1761.42590045433</v>
      </c>
      <c r="BO39" s="160" t="n">
        <f aca="false">'Non taxable wage'!L16</f>
        <v>1532.12212009016</v>
      </c>
      <c r="BP39" s="160" t="n">
        <f aca="false">'Non taxable wage'!L17</f>
        <v>3239.32247556808</v>
      </c>
      <c r="BQ39" s="160" t="n">
        <f aca="false">'Non taxable wage'!L18</f>
        <v>2960.79030714448</v>
      </c>
      <c r="BR39" s="160" t="n">
        <f aca="false">'Non taxable wage'!L19</f>
        <v>2732.02856361258</v>
      </c>
      <c r="BS39" s="160" t="n">
        <f aca="false">'Non taxable wage'!L20</f>
        <v>2531.99930370635</v>
      </c>
      <c r="BT39" s="160" t="n">
        <f aca="false">'Non taxable wage'!L21</f>
        <v>4412.63897742123</v>
      </c>
      <c r="BU39" s="160" t="n">
        <f aca="false">'Non taxable wage'!L22</f>
        <v>4210.09868935995</v>
      </c>
      <c r="BV39" s="160" t="n">
        <f aca="false">'Non taxable wage'!L23</f>
        <v>4025.33563851013</v>
      </c>
      <c r="BW39" s="160" t="n">
        <f aca="false">'Non taxable wage'!L24</f>
        <v>3856.10772254157</v>
      </c>
      <c r="BX39" s="160" t="n">
        <f aca="false">'Non taxable wage'!L25</f>
        <v>5978.70700466732</v>
      </c>
      <c r="BY39" s="51" t="n">
        <f aca="false">'Non taxable wage'!L26</f>
        <v>5515.35022557591</v>
      </c>
      <c r="BZ39" s="51" t="n">
        <f aca="false">'Non taxable wage'!L27</f>
        <v>5171.88532138288</v>
      </c>
      <c r="CA39" s="51" t="n">
        <f aca="false">'Non taxable wage'!L28</f>
        <v>4921.71691162351</v>
      </c>
      <c r="CB39" s="51" t="n">
        <f aca="false">'Non taxable wage'!L29</f>
        <v>5852.51047905315</v>
      </c>
      <c r="CC39" s="51" t="n">
        <f aca="false">'Non taxable wage'!L30</f>
        <v>5680.38901161229</v>
      </c>
      <c r="CD39" s="51" t="n">
        <f aca="false">'Non taxable wage'!L31</f>
        <v>5513.32961106733</v>
      </c>
      <c r="CE39" s="51" t="n">
        <f aca="false">'Non taxable wage'!L32</f>
        <v>5351.18340277971</v>
      </c>
      <c r="CF39" s="51" t="n">
        <f aca="false">'Non taxable wage'!L33</f>
        <v>5852.51047905315</v>
      </c>
      <c r="CG39" s="51" t="n">
        <f aca="false">'Non taxable wage'!L34</f>
        <v>5737.05089551812</v>
      </c>
      <c r="CH39" s="51" t="n">
        <f aca="false">'Non taxable wage'!L35</f>
        <v>5651.84857181692</v>
      </c>
      <c r="CI39" s="51" t="n">
        <f aca="false">'Non taxable wage'!L36</f>
        <v>5567.91160833236</v>
      </c>
      <c r="CJ39" s="51" t="n">
        <f aca="false">'Non taxable wage'!L37</f>
        <v>5823.53765489942</v>
      </c>
      <c r="CK39" s="160" t="n">
        <f aca="false">'Non taxable wage'!L38</f>
        <v>5794.56483074569</v>
      </c>
      <c r="CL39" s="51" t="n">
        <f aca="false">'Non taxable wage'!L39</f>
        <v>5794.56483074569</v>
      </c>
      <c r="CM39" s="51" t="n">
        <f aca="false">'Non taxable wage'!L40</f>
        <v>5794.56483074569</v>
      </c>
      <c r="CN39" s="51" t="n">
        <f aca="false">'Non taxable wage'!L41</f>
        <v>5794.56483074569</v>
      </c>
      <c r="CO39" s="51" t="n">
        <f aca="false">'Non taxable wage'!L42</f>
        <v>5794.56483074569</v>
      </c>
      <c r="CP39" s="51" t="n">
        <f aca="false">'Non taxable wage'!L43</f>
        <v>5794.56483074569</v>
      </c>
      <c r="CQ39" s="0" t="n">
        <f aca="false">CP39</f>
        <v>5794.56483074569</v>
      </c>
      <c r="CR39" s="0" t="n">
        <f aca="false">CQ39</f>
        <v>5794.56483074569</v>
      </c>
      <c r="CS39" s="0" t="n">
        <f aca="false">CR39</f>
        <v>5794.56483074569</v>
      </c>
      <c r="CT39" s="0" t="n">
        <f aca="false">CS39</f>
        <v>5794.56483074569</v>
      </c>
      <c r="CU39" s="0" t="n">
        <f aca="false">CT39</f>
        <v>5794.56483074569</v>
      </c>
      <c r="CV39" s="0" t="n">
        <f aca="false">CU39</f>
        <v>5794.56483074569</v>
      </c>
      <c r="CW39" s="0" t="n">
        <f aca="false">CV39</f>
        <v>5794.56483074569</v>
      </c>
      <c r="CX39" s="0" t="n">
        <f aca="false">CW39</f>
        <v>5794.56483074569</v>
      </c>
      <c r="CY39" s="0" t="n">
        <f aca="false">CX39</f>
        <v>5794.56483074569</v>
      </c>
      <c r="CZ39" s="0" t="n">
        <f aca="false">CY39</f>
        <v>5794.56483074569</v>
      </c>
      <c r="DA39" s="0" t="n">
        <f aca="false">CZ39</f>
        <v>5794.56483074569</v>
      </c>
      <c r="DB39" s="0" t="n">
        <f aca="false">DA39</f>
        <v>5794.56483074569</v>
      </c>
      <c r="DC39" s="0" t="n">
        <f aca="false">DB39</f>
        <v>5794.56483074569</v>
      </c>
      <c r="DD39" s="0" t="n">
        <f aca="false">DC39</f>
        <v>5794.56483074569</v>
      </c>
      <c r="DE39" s="0" t="n">
        <f aca="false">DD39</f>
        <v>5794.56483074569</v>
      </c>
      <c r="DF39" s="0" t="n">
        <f aca="false">DE39</f>
        <v>5794.56483074569</v>
      </c>
      <c r="DG39" s="0" t="n">
        <f aca="false">DF39</f>
        <v>5794.56483074569</v>
      </c>
      <c r="DH39" s="0" t="n">
        <f aca="false">DG39</f>
        <v>5794.56483074569</v>
      </c>
      <c r="DI39" s="0" t="n">
        <f aca="false">DH39</f>
        <v>5794.56483074569</v>
      </c>
      <c r="DJ39" s="0" t="n">
        <f aca="false">DI39</f>
        <v>5794.56483074569</v>
      </c>
      <c r="DK39" s="0" t="n">
        <f aca="false">DJ39</f>
        <v>5794.56483074569</v>
      </c>
      <c r="DL39" s="0" t="n">
        <f aca="false">DK39</f>
        <v>5794.56483074569</v>
      </c>
      <c r="DM39" s="0" t="n">
        <f aca="false">DL39</f>
        <v>5794.56483074569</v>
      </c>
      <c r="DN39" s="0" t="n">
        <f aca="false">DM39</f>
        <v>5794.56483074569</v>
      </c>
      <c r="DO39" s="0" t="n">
        <f aca="false">DN39</f>
        <v>5794.56483074569</v>
      </c>
      <c r="DP39" s="0" t="n">
        <f aca="false">DO39</f>
        <v>5794.56483074569</v>
      </c>
      <c r="DQ39" s="0" t="n">
        <f aca="false">DP39</f>
        <v>5794.56483074569</v>
      </c>
      <c r="DR39" s="0" t="n">
        <f aca="false">DQ39</f>
        <v>5794.56483074569</v>
      </c>
      <c r="DS39" s="0" t="n">
        <f aca="false">DR39</f>
        <v>5794.56483074569</v>
      </c>
      <c r="DT39" s="0" t="n">
        <f aca="false">DS39</f>
        <v>5794.56483074569</v>
      </c>
      <c r="DU39" s="0" t="n">
        <f aca="false">DT39</f>
        <v>5794.56483074569</v>
      </c>
      <c r="DV39" s="0" t="n">
        <f aca="false">DU39</f>
        <v>5794.56483074569</v>
      </c>
      <c r="DW39" s="0" t="n">
        <f aca="false">DV39</f>
        <v>5794.56483074569</v>
      </c>
      <c r="DX39" s="0" t="n">
        <f aca="false">DW39</f>
        <v>5794.56483074569</v>
      </c>
      <c r="DY39" s="0" t="n">
        <f aca="false">DX39</f>
        <v>5794.56483074569</v>
      </c>
      <c r="DZ39" s="0" t="n">
        <f aca="false">DY39</f>
        <v>5794.56483074569</v>
      </c>
      <c r="EA39" s="0" t="n">
        <f aca="false">DZ39</f>
        <v>5794.56483074569</v>
      </c>
      <c r="EB39" s="0" t="n">
        <f aca="false">EA39</f>
        <v>5794.56483074569</v>
      </c>
      <c r="EC39" s="0" t="n">
        <f aca="false">EB39</f>
        <v>5794.56483074569</v>
      </c>
      <c r="ED39" s="0" t="n">
        <f aca="false">EC39</f>
        <v>5794.56483074569</v>
      </c>
      <c r="EE39" s="0" t="n">
        <f aca="false">ED39</f>
        <v>5794.56483074569</v>
      </c>
      <c r="EF39" s="0" t="n">
        <f aca="false">EE39</f>
        <v>5794.56483074569</v>
      </c>
      <c r="EG39" s="0" t="n">
        <f aca="false">EF39</f>
        <v>5794.56483074569</v>
      </c>
      <c r="EH39" s="0" t="n">
        <f aca="false">EG39</f>
        <v>5794.56483074569</v>
      </c>
      <c r="EI39" s="0" t="n">
        <f aca="false">EH39</f>
        <v>5794.56483074569</v>
      </c>
      <c r="EJ39" s="0" t="n">
        <f aca="false">EI39</f>
        <v>5794.56483074569</v>
      </c>
      <c r="EK39" s="0" t="n">
        <f aca="false">EJ39</f>
        <v>5794.56483074569</v>
      </c>
      <c r="EL39" s="0" t="n">
        <f aca="false">EK39</f>
        <v>5794.56483074569</v>
      </c>
      <c r="EM39" s="0" t="n">
        <f aca="false">EL39</f>
        <v>5794.56483074569</v>
      </c>
      <c r="EN39" s="0" t="n">
        <f aca="false">EM39</f>
        <v>5794.56483074569</v>
      </c>
      <c r="EO39" s="0" t="n">
        <f aca="false">EN39</f>
        <v>5794.56483074569</v>
      </c>
      <c r="EP39" s="0" t="n">
        <f aca="false">EO39</f>
        <v>5794.56483074569</v>
      </c>
      <c r="EQ39" s="0" t="n">
        <f aca="false">EP39</f>
        <v>5794.56483074569</v>
      </c>
      <c r="ER39" s="0" t="n">
        <f aca="false">EQ39</f>
        <v>5794.56483074569</v>
      </c>
      <c r="ES39" s="0" t="n">
        <f aca="false">ER39</f>
        <v>5794.56483074569</v>
      </c>
      <c r="ET39" s="0" t="n">
        <f aca="false">ES39</f>
        <v>5794.56483074569</v>
      </c>
      <c r="EU39" s="0" t="n">
        <f aca="false">ET39</f>
        <v>5794.56483074569</v>
      </c>
      <c r="EV39" s="0" t="n">
        <f aca="false">EU39</f>
        <v>5794.56483074569</v>
      </c>
    </row>
    <row r="40" customFormat="false" ht="12.8" hidden="false" customHeight="false" outlineLevel="0" collapsed="false">
      <c r="A40" s="0" t="s">
        <v>186</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43"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45" t="n">
        <f aca="false">BH40</f>
        <v>0.207</v>
      </c>
      <c r="BJ40" s="0" t="n">
        <f aca="false">BI40</f>
        <v>0.207</v>
      </c>
      <c r="BK40" s="0" t="n">
        <f aca="false">BJ40</f>
        <v>0.207</v>
      </c>
      <c r="BL40" s="0" t="n">
        <v>0.204</v>
      </c>
      <c r="BM40" s="137"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187</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43"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45" t="n">
        <f aca="false">BH41</f>
        <v>0.175</v>
      </c>
      <c r="BJ41" s="0" t="n">
        <f aca="false">BI41</f>
        <v>0.175</v>
      </c>
      <c r="BK41" s="0" t="n">
        <f aca="false">BJ41</f>
        <v>0.175</v>
      </c>
      <c r="BL41" s="0" t="n">
        <v>0.18</v>
      </c>
      <c r="BM41" s="137"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188</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43"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45" t="n">
        <f aca="false">BH42</f>
        <v>0.17</v>
      </c>
      <c r="BJ42" s="0" t="n">
        <f aca="false">BI42</f>
        <v>0.17</v>
      </c>
      <c r="BK42" s="0" t="n">
        <f aca="false">BJ42</f>
        <v>0.17</v>
      </c>
      <c r="BL42" s="0" t="n">
        <v>0.17</v>
      </c>
      <c r="BM42" s="137"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62" t="s">
        <v>189</v>
      </c>
      <c r="B43" s="162" t="n">
        <v>0</v>
      </c>
      <c r="C43" s="162" t="n">
        <v>0</v>
      </c>
      <c r="D43" s="162" t="n">
        <v>0</v>
      </c>
      <c r="E43" s="162" t="n">
        <v>0</v>
      </c>
      <c r="F43" s="162" t="n">
        <v>0</v>
      </c>
      <c r="G43" s="162" t="n">
        <v>0</v>
      </c>
      <c r="H43" s="162" t="n">
        <v>0</v>
      </c>
      <c r="I43" s="162" t="n">
        <v>0</v>
      </c>
      <c r="J43" s="162" t="n">
        <v>0</v>
      </c>
      <c r="K43" s="162" t="n">
        <v>0</v>
      </c>
      <c r="L43" s="162" t="n">
        <v>0</v>
      </c>
      <c r="M43" s="162" t="n">
        <v>0</v>
      </c>
      <c r="N43" s="162" t="n">
        <v>0</v>
      </c>
      <c r="O43" s="162" t="n">
        <v>0</v>
      </c>
      <c r="P43" s="162" t="n">
        <v>0</v>
      </c>
      <c r="Q43" s="162" t="n">
        <v>0</v>
      </c>
      <c r="R43" s="162" t="n">
        <v>0</v>
      </c>
      <c r="S43" s="162" t="n">
        <v>0</v>
      </c>
      <c r="T43" s="162" t="n">
        <v>0</v>
      </c>
      <c r="U43" s="162" t="n">
        <v>0</v>
      </c>
      <c r="V43" s="162" t="n">
        <v>0</v>
      </c>
      <c r="W43" s="162" t="n">
        <v>0</v>
      </c>
      <c r="X43" s="163" t="n">
        <v>0</v>
      </c>
      <c r="Y43" s="162" t="n">
        <v>0</v>
      </c>
      <c r="Z43" s="162" t="n">
        <v>0</v>
      </c>
      <c r="AA43" s="162" t="n">
        <v>0</v>
      </c>
      <c r="AB43" s="162" t="n">
        <v>0</v>
      </c>
      <c r="AC43" s="162" t="n">
        <v>0</v>
      </c>
      <c r="AD43" s="162" t="n">
        <v>0</v>
      </c>
      <c r="AE43" s="162" t="n">
        <v>0</v>
      </c>
      <c r="AF43" s="162" t="n">
        <v>0</v>
      </c>
      <c r="AG43" s="162" t="n">
        <v>0</v>
      </c>
      <c r="AH43" s="162" t="n">
        <v>0</v>
      </c>
      <c r="AI43" s="162" t="n">
        <v>0</v>
      </c>
      <c r="AJ43" s="162" t="n">
        <v>0</v>
      </c>
      <c r="AK43" s="162" t="n">
        <v>0</v>
      </c>
      <c r="AL43" s="162" t="n">
        <v>0</v>
      </c>
      <c r="AM43" s="162" t="n">
        <v>0</v>
      </c>
      <c r="AN43" s="162" t="n">
        <v>0</v>
      </c>
      <c r="AO43" s="162" t="n">
        <v>0</v>
      </c>
      <c r="AP43" s="162" t="n">
        <v>0</v>
      </c>
      <c r="AQ43" s="162" t="n">
        <v>0</v>
      </c>
      <c r="AR43" s="147"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48" t="n">
        <v>809.190685891736</v>
      </c>
      <c r="BJ43" s="51" t="n">
        <v>757.818210348853</v>
      </c>
      <c r="BK43" s="51" t="n">
        <v>709.707180209903</v>
      </c>
      <c r="BL43" s="51" t="n">
        <v>0</v>
      </c>
      <c r="BM43" s="149"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62" t="s">
        <v>190</v>
      </c>
      <c r="B44" s="162" t="n">
        <v>0</v>
      </c>
      <c r="C44" s="162" t="n">
        <v>0</v>
      </c>
      <c r="D44" s="162" t="n">
        <v>0</v>
      </c>
      <c r="E44" s="162" t="n">
        <v>0</v>
      </c>
      <c r="F44" s="162" t="n">
        <v>0</v>
      </c>
      <c r="G44" s="162" t="n">
        <v>0</v>
      </c>
      <c r="H44" s="162" t="n">
        <v>0</v>
      </c>
      <c r="I44" s="162" t="n">
        <v>0</v>
      </c>
      <c r="J44" s="162" t="n">
        <v>0</v>
      </c>
      <c r="K44" s="162" t="n">
        <v>0</v>
      </c>
      <c r="L44" s="162" t="n">
        <v>0</v>
      </c>
      <c r="M44" s="162" t="n">
        <v>0</v>
      </c>
      <c r="N44" s="162" t="n">
        <v>0</v>
      </c>
      <c r="O44" s="162" t="n">
        <v>0</v>
      </c>
      <c r="P44" s="162" t="n">
        <v>0</v>
      </c>
      <c r="Q44" s="162" t="n">
        <v>0</v>
      </c>
      <c r="R44" s="162" t="n">
        <v>0</v>
      </c>
      <c r="S44" s="162" t="n">
        <v>0</v>
      </c>
      <c r="T44" s="162" t="n">
        <v>0</v>
      </c>
      <c r="U44" s="162" t="n">
        <v>0</v>
      </c>
      <c r="V44" s="162" t="n">
        <v>0</v>
      </c>
      <c r="W44" s="162" t="n">
        <v>0</v>
      </c>
      <c r="X44" s="163" t="n">
        <v>0</v>
      </c>
      <c r="Y44" s="162" t="n">
        <v>0</v>
      </c>
      <c r="Z44" s="162" t="n">
        <v>0</v>
      </c>
      <c r="AA44" s="162" t="n">
        <v>0</v>
      </c>
      <c r="AB44" s="162" t="n">
        <v>0</v>
      </c>
      <c r="AC44" s="162" t="n">
        <v>0</v>
      </c>
      <c r="AD44" s="162" t="n">
        <v>0</v>
      </c>
      <c r="AE44" s="162" t="n">
        <v>0</v>
      </c>
      <c r="AF44" s="162" t="n">
        <v>0</v>
      </c>
      <c r="AG44" s="162" t="n">
        <v>0</v>
      </c>
      <c r="AH44" s="162" t="n">
        <v>0</v>
      </c>
      <c r="AI44" s="162" t="n">
        <v>0</v>
      </c>
      <c r="AJ44" s="162" t="n">
        <v>0</v>
      </c>
      <c r="AK44" s="162" t="n">
        <v>0</v>
      </c>
      <c r="AL44" s="162" t="n">
        <v>0</v>
      </c>
      <c r="AM44" s="162" t="n">
        <v>0</v>
      </c>
      <c r="AN44" s="162" t="n">
        <v>0</v>
      </c>
      <c r="AO44" s="162" t="n">
        <v>0</v>
      </c>
      <c r="AP44" s="162" t="n">
        <v>0</v>
      </c>
      <c r="AQ44" s="162" t="n">
        <v>0</v>
      </c>
      <c r="AR44" s="147"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48" t="n">
        <v>1849.09124128749</v>
      </c>
      <c r="BJ44" s="51" t="n">
        <v>1867.73709902079</v>
      </c>
      <c r="BK44" s="51" t="n">
        <v>1866.79900116626</v>
      </c>
      <c r="BL44" s="51" t="n">
        <v>1908.32000972408</v>
      </c>
      <c r="BM44" s="149" t="n">
        <f aca="false">'Rent autonomous'!D20</f>
        <v>2003.73432027656</v>
      </c>
      <c r="BN44" s="51" t="n">
        <f aca="false">'Rent autonomous'!D23</f>
        <v>2036.96879500633</v>
      </c>
      <c r="BO44" s="51" t="n">
        <f aca="false">BO$5/0.32*BO61</f>
        <v>2098.6973896883</v>
      </c>
      <c r="BP44" s="51" t="n">
        <f aca="false">BP$5/0.32*BP61</f>
        <v>2040.86362538404</v>
      </c>
      <c r="BQ44" s="51" t="n">
        <f aca="false">BQ$5/0.32*BQ61</f>
        <v>1974.7172961282</v>
      </c>
      <c r="BR44" s="51" t="n">
        <f aca="false">BR$5/0.32*BR61</f>
        <v>1986.77716972136</v>
      </c>
      <c r="BS44" s="51" t="n">
        <f aca="false">BS$5/0.32*BS61</f>
        <v>2035.52703837311</v>
      </c>
      <c r="BT44" s="51" t="n">
        <f aca="false">BT$5/0.32*BT61</f>
        <v>2071.07684556176</v>
      </c>
      <c r="BU44" s="51" t="n">
        <f aca="false">BU$5/0.32*BU61</f>
        <v>2085.15193076446</v>
      </c>
      <c r="BV44" s="51" t="n">
        <f aca="false">BV$5/0.32*BV61</f>
        <v>2092.50818288697</v>
      </c>
      <c r="BW44" s="51" t="n">
        <f aca="false">BW$5/0.32*BW61</f>
        <v>2100.91333651373</v>
      </c>
      <c r="BX44" s="51" t="n">
        <f aca="false">BX$5/0.32*BX61</f>
        <v>2113.45853794766</v>
      </c>
      <c r="BY44" s="51" t="n">
        <f aca="false">BY$5/0.32*BY61</f>
        <v>2137.03502039952</v>
      </c>
      <c r="BZ44" s="51" t="n">
        <f aca="false">BZ$5/0.32*BZ61</f>
        <v>2115.81419562952</v>
      </c>
      <c r="CA44" s="51" t="n">
        <f aca="false">CA$5/0.32*CA61</f>
        <v>2114.67868650497</v>
      </c>
      <c r="CB44" s="51" t="n">
        <f aca="false">CB$5/0.32*CB61</f>
        <v>2153.23469339111</v>
      </c>
      <c r="CC44" s="51" t="n">
        <f aca="false">CC$5/0.32*CC61</f>
        <v>2192.11010298812</v>
      </c>
      <c r="CD44" s="51" t="n">
        <f aca="false">CD$5/0.32*CD61</f>
        <v>2215.69310406312</v>
      </c>
      <c r="CE44" s="51" t="n">
        <f aca="false">CE$5/0.32*CE61</f>
        <v>2215.69310406314</v>
      </c>
      <c r="CF44" s="51" t="n">
        <f aca="false">CF$5/0.32*CF61</f>
        <v>2215.69310406313</v>
      </c>
      <c r="CG44" s="51" t="n">
        <f aca="false">CG$5/0.32*CG61</f>
        <v>2215.69310406313</v>
      </c>
      <c r="CH44" s="51" t="n">
        <f aca="false">CH$5/0.32*CH61</f>
        <v>2231.46669363726</v>
      </c>
      <c r="CI44" s="51" t="n">
        <f aca="false">CI$5/0.32*CI61</f>
        <v>2255.23658357599</v>
      </c>
      <c r="CJ44" s="51" t="n">
        <f aca="false">CJ$5/0.32*CJ61</f>
        <v>2255.23658357599</v>
      </c>
      <c r="CK44" s="51" t="n">
        <f aca="false">CK$5/0.32*CK61</f>
        <v>2255.23658357599</v>
      </c>
      <c r="CL44" s="51" t="n">
        <f aca="false">CL$5/0.32*CL61</f>
        <v>2271.13292026452</v>
      </c>
      <c r="CM44" s="51" t="n">
        <f aca="false">CM$5/0.32*CM61</f>
        <v>2295.08581335666</v>
      </c>
      <c r="CN44" s="51" t="n">
        <f aca="false">CN$5/0.32*CN61</f>
        <v>2295.08581335666</v>
      </c>
      <c r="CO44" s="51" t="n">
        <f aca="false">CO$5/0.32*CO61</f>
        <v>2295.08581335666</v>
      </c>
      <c r="CP44" s="51" t="n">
        <f aca="false">CP$5/0.32*CP61</f>
        <v>2295.08581335666</v>
      </c>
      <c r="CQ44" s="51" t="n">
        <f aca="false">CQ$5/0.32*CQ61</f>
        <v>2295.08581335666</v>
      </c>
      <c r="CR44" s="51" t="n">
        <f aca="false">CR$5/0.32*CR61</f>
        <v>2295.08581335667</v>
      </c>
      <c r="CS44" s="51" t="n">
        <f aca="false">CS$5/0.32*CS61</f>
        <v>2295.08581335667</v>
      </c>
      <c r="CT44" s="51" t="n">
        <f aca="false">CT$5/0.32*CT61</f>
        <v>2295.08581335668</v>
      </c>
      <c r="CU44" s="51" t="n">
        <f aca="false">CU$5/0.32*CU61</f>
        <v>2295.08581335668</v>
      </c>
      <c r="CV44" s="51" t="n">
        <f aca="false">CV$5/0.32*CV61</f>
        <v>2295.08581335669</v>
      </c>
      <c r="CW44" s="51" t="n">
        <f aca="false">CW$5/0.32*CW61</f>
        <v>2295.0858133567</v>
      </c>
      <c r="CX44" s="51" t="n">
        <f aca="false">CX$5/0.32*CX61</f>
        <v>2295.0858133567</v>
      </c>
      <c r="CY44" s="51" t="n">
        <f aca="false">CY$5/0.32*CY61</f>
        <v>2295.08581335671</v>
      </c>
      <c r="CZ44" s="51" t="n">
        <f aca="false">CZ$5/0.32*CZ61</f>
        <v>2295.08581335671</v>
      </c>
      <c r="DA44" s="51" t="n">
        <f aca="false">DA$5/0.32*DA61</f>
        <v>2295.08581335672</v>
      </c>
      <c r="DB44" s="51" t="n">
        <f aca="false">DB$5/0.32*DB61</f>
        <v>2295.08581335671</v>
      </c>
      <c r="DC44" s="51" t="n">
        <f aca="false">DC$5/0.32*DC61</f>
        <v>2295.08581335672</v>
      </c>
      <c r="DD44" s="51" t="n">
        <f aca="false">DD$5/0.32*DD61</f>
        <v>2295.08581335673</v>
      </c>
      <c r="DE44" s="51" t="n">
        <f aca="false">DE$5/0.32*DE61</f>
        <v>2295.08581335673</v>
      </c>
      <c r="DF44" s="51" t="n">
        <f aca="false">DF$5/0.32*DF61</f>
        <v>2295.08581335674</v>
      </c>
      <c r="DG44" s="51" t="n">
        <f aca="false">DG$5/0.32*DG61</f>
        <v>2295.08581335674</v>
      </c>
      <c r="DH44" s="51" t="n">
        <f aca="false">DH$5/0.32*DH61</f>
        <v>2295.08581335675</v>
      </c>
      <c r="DI44" s="51" t="n">
        <f aca="false">DI$5/0.32*DI61</f>
        <v>2295.08581335676</v>
      </c>
      <c r="DJ44" s="51" t="n">
        <f aca="false">DJ$5/0.32*DJ61</f>
        <v>2295.08581335676</v>
      </c>
      <c r="DK44" s="51" t="n">
        <f aca="false">DK$5/0.32*DK61</f>
        <v>2295.08581335676</v>
      </c>
      <c r="DL44" s="51" t="n">
        <f aca="false">DL$5/0.32*DL61</f>
        <v>2295.08581335677</v>
      </c>
      <c r="DM44" s="51" t="n">
        <f aca="false">DM$5/0.32*DM61</f>
        <v>2295.08581335677</v>
      </c>
      <c r="DN44" s="51" t="n">
        <f aca="false">DN$5/0.32*DN61</f>
        <v>2295.08581335678</v>
      </c>
      <c r="DO44" s="51" t="n">
        <f aca="false">DO$5/0.32*DO61</f>
        <v>2295.08581335679</v>
      </c>
      <c r="DP44" s="51" t="n">
        <f aca="false">DP$5/0.32*DP61</f>
        <v>2295.08581335679</v>
      </c>
      <c r="DQ44" s="51" t="n">
        <f aca="false">DQ$5/0.32*DQ61</f>
        <v>2295.08581335679</v>
      </c>
      <c r="DR44" s="51" t="n">
        <f aca="false">DR$5/0.32*DR61</f>
        <v>2295.0858133568</v>
      </c>
      <c r="DS44" s="51" t="n">
        <f aca="false">DS$5/0.32*DS61</f>
        <v>2295.08581335681</v>
      </c>
      <c r="DT44" s="51" t="n">
        <f aca="false">DT$5/0.32*DT61</f>
        <v>2295.08581335681</v>
      </c>
      <c r="DU44" s="51" t="n">
        <f aca="false">DU$5/0.32*DU61</f>
        <v>2295.08581335682</v>
      </c>
      <c r="DV44" s="51" t="n">
        <f aca="false">DV$5/0.32*DV61</f>
        <v>2295.08581335682</v>
      </c>
      <c r="DW44" s="51" t="n">
        <f aca="false">DW$5/0.32*DW61</f>
        <v>2295.08581335683</v>
      </c>
      <c r="DX44" s="51" t="n">
        <f aca="false">DX$5/0.32*DX61</f>
        <v>2295.08581335683</v>
      </c>
      <c r="DY44" s="51" t="n">
        <f aca="false">DY$5/0.32*DY61</f>
        <v>2295.08581335684</v>
      </c>
      <c r="DZ44" s="51" t="n">
        <f aca="false">DZ$5/0.32*DZ61</f>
        <v>2295.08581335684</v>
      </c>
      <c r="EA44" s="51" t="n">
        <f aca="false">EA$5/0.32*EA61</f>
        <v>2295.08581335685</v>
      </c>
      <c r="EB44" s="51" t="n">
        <f aca="false">EB$5/0.32*EB61</f>
        <v>2295.08581335685</v>
      </c>
      <c r="EC44" s="51" t="n">
        <f aca="false">EC$5/0.32*EC61</f>
        <v>2295.08581335686</v>
      </c>
      <c r="ED44" s="51" t="n">
        <f aca="false">ED$5/0.32*ED61</f>
        <v>2295.08581335686</v>
      </c>
      <c r="EE44" s="51" t="n">
        <f aca="false">EE$5/0.32*EE61</f>
        <v>2295.08581335687</v>
      </c>
      <c r="EF44" s="51" t="n">
        <f aca="false">EF$5/0.32*EF61</f>
        <v>2295.08581335687</v>
      </c>
      <c r="EG44" s="51" t="n">
        <f aca="false">EG$5/0.32*EG61</f>
        <v>2295.08581335688</v>
      </c>
      <c r="EH44" s="51" t="n">
        <f aca="false">EH$5/0.32*EH61</f>
        <v>2295.08581335688</v>
      </c>
      <c r="EI44" s="51" t="n">
        <f aca="false">EI$5/0.32*EI61</f>
        <v>2295.08581335689</v>
      </c>
      <c r="EJ44" s="51" t="n">
        <f aca="false">EJ$5/0.32*EJ61</f>
        <v>2295.08581335689</v>
      </c>
      <c r="EK44" s="51" t="n">
        <f aca="false">EK$5/0.32*EK61</f>
        <v>2295.08581335689</v>
      </c>
      <c r="EL44" s="51" t="n">
        <f aca="false">EL$5/0.32*EL61</f>
        <v>2295.0858133569</v>
      </c>
      <c r="EM44" s="51" t="n">
        <f aca="false">EM$5/0.32*EM61</f>
        <v>2295.08581335691</v>
      </c>
      <c r="EN44" s="51" t="n">
        <f aca="false">EN$5/0.32*EN61</f>
        <v>2295.08581335691</v>
      </c>
      <c r="EO44" s="51" t="n">
        <f aca="false">EO$5/0.32*EO61</f>
        <v>2295.08581335692</v>
      </c>
      <c r="EP44" s="51" t="n">
        <f aca="false">EP$5/0.32*EP61</f>
        <v>2295.08581335692</v>
      </c>
      <c r="EQ44" s="51" t="n">
        <f aca="false">EQ$5/0.32*EQ61</f>
        <v>2295.08581335693</v>
      </c>
      <c r="ER44" s="51" t="n">
        <f aca="false">ER$5/0.32*ER61</f>
        <v>2295.08581335693</v>
      </c>
      <c r="ES44" s="51" t="n">
        <f aca="false">ES$5/0.32*ES61</f>
        <v>2295.08581335693</v>
      </c>
      <c r="ET44" s="51" t="n">
        <f aca="false">ET$5/0.32*ET61</f>
        <v>2295.08581335694</v>
      </c>
      <c r="EU44" s="51" t="n">
        <f aca="false">EU$5/0.32*EU61</f>
        <v>2295.08581335695</v>
      </c>
      <c r="EV44" s="51" t="n">
        <f aca="false">EV$5/0.32*EV61</f>
        <v>2295.08581335695</v>
      </c>
    </row>
    <row r="45" customFormat="false" ht="12.8" hidden="false" customHeight="false" outlineLevel="0" collapsed="false">
      <c r="A45" s="162" t="s">
        <v>191</v>
      </c>
      <c r="B45" s="162" t="n">
        <v>0</v>
      </c>
      <c r="C45" s="162" t="n">
        <v>0</v>
      </c>
      <c r="D45" s="162" t="n">
        <v>0</v>
      </c>
      <c r="E45" s="162" t="n">
        <v>0</v>
      </c>
      <c r="F45" s="162" t="n">
        <v>0</v>
      </c>
      <c r="G45" s="162" t="n">
        <v>0</v>
      </c>
      <c r="H45" s="162" t="n">
        <v>0</v>
      </c>
      <c r="I45" s="162" t="n">
        <v>0</v>
      </c>
      <c r="J45" s="162" t="n">
        <v>0</v>
      </c>
      <c r="K45" s="162" t="n">
        <v>0</v>
      </c>
      <c r="L45" s="162" t="n">
        <v>0</v>
      </c>
      <c r="M45" s="162" t="n">
        <v>0</v>
      </c>
      <c r="N45" s="162" t="n">
        <v>0</v>
      </c>
      <c r="O45" s="162" t="n">
        <v>0</v>
      </c>
      <c r="P45" s="162" t="n">
        <v>0</v>
      </c>
      <c r="Q45" s="162" t="n">
        <v>0</v>
      </c>
      <c r="R45" s="162" t="n">
        <v>0</v>
      </c>
      <c r="S45" s="162" t="n">
        <v>0</v>
      </c>
      <c r="T45" s="162" t="n">
        <v>0</v>
      </c>
      <c r="U45" s="162" t="n">
        <v>0</v>
      </c>
      <c r="V45" s="162" t="n">
        <v>0</v>
      </c>
      <c r="W45" s="162" t="n">
        <v>0</v>
      </c>
      <c r="X45" s="163" t="n">
        <v>0</v>
      </c>
      <c r="Y45" s="162" t="n">
        <v>0</v>
      </c>
      <c r="Z45" s="162" t="n">
        <v>0</v>
      </c>
      <c r="AA45" s="162" t="n">
        <v>0</v>
      </c>
      <c r="AB45" s="162" t="n">
        <v>0</v>
      </c>
      <c r="AC45" s="162" t="n">
        <v>0</v>
      </c>
      <c r="AD45" s="162" t="n">
        <v>0</v>
      </c>
      <c r="AE45" s="162" t="n">
        <v>0</v>
      </c>
      <c r="AF45" s="162" t="n">
        <v>0</v>
      </c>
      <c r="AG45" s="162" t="n">
        <v>0</v>
      </c>
      <c r="AH45" s="162" t="n">
        <v>0</v>
      </c>
      <c r="AI45" s="162" t="n">
        <v>0</v>
      </c>
      <c r="AJ45" s="162" t="n">
        <v>0</v>
      </c>
      <c r="AK45" s="162" t="n">
        <v>0</v>
      </c>
      <c r="AL45" s="162" t="n">
        <v>0</v>
      </c>
      <c r="AM45" s="162" t="n">
        <v>0</v>
      </c>
      <c r="AN45" s="162" t="n">
        <v>0</v>
      </c>
      <c r="AO45" s="162" t="n">
        <v>0</v>
      </c>
      <c r="AP45" s="162" t="n">
        <v>0</v>
      </c>
      <c r="AQ45" s="162" t="n">
        <v>0</v>
      </c>
      <c r="AR45" s="147"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48" t="n">
        <v>2588.72253298006</v>
      </c>
      <c r="BJ45" s="51" t="n">
        <v>2614.8219900987</v>
      </c>
      <c r="BK45" s="51" t="n">
        <v>2613.5232621056</v>
      </c>
      <c r="BL45" s="51" t="n">
        <v>2671.64801361372</v>
      </c>
      <c r="BM45" s="149" t="n">
        <f aca="false">'Rent autonomous'!F20</f>
        <v>2805.20729720325</v>
      </c>
      <c r="BN45" s="51" t="n">
        <f aca="false">'Rent autonomous'!F22</f>
        <v>2851.74297838351</v>
      </c>
      <c r="BO45" s="51" t="n">
        <f aca="false">BO$5/0.32*BO62</f>
        <v>2938.16260684386</v>
      </c>
      <c r="BP45" s="51" t="n">
        <f aca="false">BP$5/0.32*BP62</f>
        <v>2857.19571541554</v>
      </c>
      <c r="BQ45" s="51" t="n">
        <f aca="false">BQ$5/0.32*BQ62</f>
        <v>2764.59128747162</v>
      </c>
      <c r="BR45" s="51" t="n">
        <f aca="false">BR$5/0.32*BR62</f>
        <v>2781.4750315544</v>
      </c>
      <c r="BS45" s="51" t="n">
        <f aca="false">BS$5/0.32*BS62</f>
        <v>2849.72452853519</v>
      </c>
      <c r="BT45" s="51" t="n">
        <f aca="false">BT$5/0.32*BT62</f>
        <v>2899.49402587931</v>
      </c>
      <c r="BU45" s="51" t="n">
        <f aca="false">BU$5/0.32*BU62</f>
        <v>2919.19905302324</v>
      </c>
      <c r="BV45" s="51" t="n">
        <f aca="false">BV$5/0.32*BV62</f>
        <v>2929.49775783845</v>
      </c>
      <c r="BW45" s="51" t="n">
        <f aca="false">BW$5/0.32*BW62</f>
        <v>2941.2649178932</v>
      </c>
      <c r="BX45" s="51" t="n">
        <f aca="false">BX$5/0.32*BX62</f>
        <v>2958.82811777595</v>
      </c>
      <c r="BY45" s="51" t="n">
        <f aca="false">BY$5/0.32*BY62</f>
        <v>2991.83503886963</v>
      </c>
      <c r="BZ45" s="51" t="n">
        <f aca="false">BZ$5/0.32*BZ62</f>
        <v>2962.12602310969</v>
      </c>
      <c r="CA45" s="51" t="n">
        <f aca="false">CA$5/0.32*CA62</f>
        <v>2960.53631776871</v>
      </c>
      <c r="CB45" s="51" t="n">
        <f aca="false">CB$5/0.32*CB62</f>
        <v>3014.5144750098</v>
      </c>
      <c r="CC45" s="51" t="n">
        <f aca="false">CC$5/0.32*CC62</f>
        <v>3068.93979395521</v>
      </c>
      <c r="CD45" s="51" t="n">
        <f aca="false">CD$5/0.32*CD62</f>
        <v>3101.95584107862</v>
      </c>
      <c r="CE45" s="51" t="n">
        <f aca="false">CE$5/0.32*CE62</f>
        <v>3101.95584107865</v>
      </c>
      <c r="CF45" s="51" t="n">
        <f aca="false">CF$5/0.32*CF62</f>
        <v>3101.95584107863</v>
      </c>
      <c r="CG45" s="51" t="n">
        <f aca="false">CG$5/0.32*CG62</f>
        <v>3101.95584107863</v>
      </c>
      <c r="CH45" s="51" t="n">
        <f aca="false">CH$5/0.32*CH62</f>
        <v>3124.03876322364</v>
      </c>
      <c r="CI45" s="51" t="n">
        <f aca="false">CI$5/0.32*CI62</f>
        <v>3157.31645353284</v>
      </c>
      <c r="CJ45" s="51" t="n">
        <f aca="false">CJ$5/0.32*CJ62</f>
        <v>3157.31645353283</v>
      </c>
      <c r="CK45" s="51" t="n">
        <f aca="false">CK$5/0.32*CK62</f>
        <v>3157.31645353284</v>
      </c>
      <c r="CL45" s="51" t="n">
        <f aca="false">CL$5/0.32*CL62</f>
        <v>3179.57122083446</v>
      </c>
      <c r="CM45" s="51" t="n">
        <f aca="false">CM$5/0.32*CM62</f>
        <v>3213.10511436043</v>
      </c>
      <c r="CN45" s="51" t="n">
        <f aca="false">CN$5/0.32*CN62</f>
        <v>3213.10511436044</v>
      </c>
      <c r="CO45" s="51" t="n">
        <f aca="false">CO$5/0.32*CO62</f>
        <v>3213.10511436044</v>
      </c>
      <c r="CP45" s="51" t="n">
        <f aca="false">CP$5/0.32*CP62</f>
        <v>3213.10511436044</v>
      </c>
      <c r="CQ45" s="51" t="n">
        <f aca="false">CQ$5/0.32*CQ62</f>
        <v>3213.10511436044</v>
      </c>
      <c r="CR45" s="51" t="n">
        <f aca="false">CR$5/0.32*CR62</f>
        <v>3213.10511436045</v>
      </c>
      <c r="CS45" s="51" t="n">
        <f aca="false">CS$5/0.32*CS62</f>
        <v>3213.10511436046</v>
      </c>
      <c r="CT45" s="51" t="n">
        <f aca="false">CT$5/0.32*CT62</f>
        <v>3213.10511436046</v>
      </c>
      <c r="CU45" s="51" t="n">
        <f aca="false">CU$5/0.32*CU62</f>
        <v>3213.10511436047</v>
      </c>
      <c r="CV45" s="51" t="n">
        <f aca="false">CV$5/0.32*CV62</f>
        <v>3213.10511436048</v>
      </c>
      <c r="CW45" s="51" t="n">
        <f aca="false">CW$5/0.32*CW62</f>
        <v>3213.10511436049</v>
      </c>
      <c r="CX45" s="51" t="n">
        <f aca="false">CX$5/0.32*CX62</f>
        <v>3213.10511436049</v>
      </c>
      <c r="CY45" s="51" t="n">
        <f aca="false">CY$5/0.32*CY62</f>
        <v>3213.1051143605</v>
      </c>
      <c r="CZ45" s="51" t="n">
        <f aca="false">CZ$5/0.32*CZ62</f>
        <v>3213.10511436051</v>
      </c>
      <c r="DA45" s="51" t="n">
        <f aca="false">DA$5/0.32*DA62</f>
        <v>3213.10511436052</v>
      </c>
      <c r="DB45" s="51" t="n">
        <f aca="false">DB$5/0.32*DB62</f>
        <v>3213.10511436051</v>
      </c>
      <c r="DC45" s="51" t="n">
        <f aca="false">DC$5/0.32*DC62</f>
        <v>3213.10511436052</v>
      </c>
      <c r="DD45" s="51" t="n">
        <f aca="false">DD$5/0.32*DD62</f>
        <v>3213.10511436053</v>
      </c>
      <c r="DE45" s="51" t="n">
        <f aca="false">DE$5/0.32*DE62</f>
        <v>3213.10511436054</v>
      </c>
      <c r="DF45" s="51" t="n">
        <f aca="false">DF$5/0.32*DF62</f>
        <v>3213.10511436055</v>
      </c>
      <c r="DG45" s="51" t="n">
        <f aca="false">DG$5/0.32*DG62</f>
        <v>3213.10511436056</v>
      </c>
      <c r="DH45" s="51" t="n">
        <f aca="false">DH$5/0.32*DH62</f>
        <v>3213.10511436056</v>
      </c>
      <c r="DI45" s="51" t="n">
        <f aca="false">DI$5/0.32*DI62</f>
        <v>3213.10511436057</v>
      </c>
      <c r="DJ45" s="51" t="n">
        <f aca="false">DJ$5/0.32*DJ62</f>
        <v>3213.10511436057</v>
      </c>
      <c r="DK45" s="51" t="n">
        <f aca="false">DK$5/0.32*DK62</f>
        <v>3213.10511436058</v>
      </c>
      <c r="DL45" s="51" t="n">
        <f aca="false">DL$5/0.32*DL62</f>
        <v>3213.10511436059</v>
      </c>
      <c r="DM45" s="51" t="n">
        <f aca="false">DM$5/0.32*DM62</f>
        <v>3213.1051143606</v>
      </c>
      <c r="DN45" s="51" t="n">
        <f aca="false">DN$5/0.32*DN62</f>
        <v>3213.1051143606</v>
      </c>
      <c r="DO45" s="51" t="n">
        <f aca="false">DO$5/0.32*DO62</f>
        <v>3213.10511436062</v>
      </c>
      <c r="DP45" s="51" t="n">
        <f aca="false">DP$5/0.32*DP62</f>
        <v>3213.10511436062</v>
      </c>
      <c r="DQ45" s="51" t="n">
        <f aca="false">DQ$5/0.32*DQ62</f>
        <v>3213.10511436063</v>
      </c>
      <c r="DR45" s="51" t="n">
        <f aca="false">DR$5/0.32*DR62</f>
        <v>3213.10511436064</v>
      </c>
      <c r="DS45" s="51" t="n">
        <f aca="false">DS$5/0.32*DS62</f>
        <v>3213.10511436064</v>
      </c>
      <c r="DT45" s="51" t="n">
        <f aca="false">DT$5/0.32*DT62</f>
        <v>3213.10511436065</v>
      </c>
      <c r="DU45" s="51" t="n">
        <f aca="false">DU$5/0.32*DU62</f>
        <v>3213.10511436066</v>
      </c>
      <c r="DV45" s="51" t="n">
        <f aca="false">DV$5/0.32*DV62</f>
        <v>3213.10511436066</v>
      </c>
      <c r="DW45" s="51" t="n">
        <f aca="false">DW$5/0.32*DW62</f>
        <v>3213.10511436067</v>
      </c>
      <c r="DX45" s="51" t="n">
        <f aca="false">DX$5/0.32*DX62</f>
        <v>3213.10511436067</v>
      </c>
      <c r="DY45" s="51" t="n">
        <f aca="false">DY$5/0.32*DY62</f>
        <v>3213.10511436069</v>
      </c>
      <c r="DZ45" s="51" t="n">
        <f aca="false">DZ$5/0.32*DZ62</f>
        <v>3213.1051143607</v>
      </c>
      <c r="EA45" s="51" t="n">
        <f aca="false">EA$5/0.32*EA62</f>
        <v>3213.1051143607</v>
      </c>
      <c r="EB45" s="51" t="n">
        <f aca="false">EB$5/0.32*EB62</f>
        <v>3213.10511436071</v>
      </c>
      <c r="EC45" s="51" t="n">
        <f aca="false">EC$5/0.32*EC62</f>
        <v>3213.10511436072</v>
      </c>
      <c r="ED45" s="51" t="n">
        <f aca="false">ED$5/0.32*ED62</f>
        <v>3213.10511436072</v>
      </c>
      <c r="EE45" s="51" t="n">
        <f aca="false">EE$5/0.32*EE62</f>
        <v>3213.10511436073</v>
      </c>
      <c r="EF45" s="51" t="n">
        <f aca="false">EF$5/0.32*EF62</f>
        <v>3213.10511436074</v>
      </c>
      <c r="EG45" s="51" t="n">
        <f aca="false">EG$5/0.32*EG62</f>
        <v>3213.10511436075</v>
      </c>
      <c r="EH45" s="51" t="n">
        <f aca="false">EH$5/0.32*EH62</f>
        <v>3213.10511436075</v>
      </c>
      <c r="EI45" s="51" t="n">
        <f aca="false">EI$5/0.32*EI62</f>
        <v>3213.10511436076</v>
      </c>
      <c r="EJ45" s="51" t="n">
        <f aca="false">EJ$5/0.32*EJ62</f>
        <v>3213.10511436076</v>
      </c>
      <c r="EK45" s="51" t="n">
        <f aca="false">EK$5/0.32*EK62</f>
        <v>3213.10511436077</v>
      </c>
      <c r="EL45" s="51" t="n">
        <f aca="false">EL$5/0.32*EL62</f>
        <v>3213.10511436077</v>
      </c>
      <c r="EM45" s="51" t="n">
        <f aca="false">EM$5/0.32*EM62</f>
        <v>3213.10511436079</v>
      </c>
      <c r="EN45" s="51" t="n">
        <f aca="false">EN$5/0.32*EN62</f>
        <v>3213.1051143608</v>
      </c>
      <c r="EO45" s="51" t="n">
        <f aca="false">EO$5/0.32*EO62</f>
        <v>3213.1051143608</v>
      </c>
      <c r="EP45" s="51" t="n">
        <f aca="false">EP$5/0.32*EP62</f>
        <v>3213.1051143608</v>
      </c>
      <c r="EQ45" s="51" t="n">
        <f aca="false">EQ$5/0.32*EQ62</f>
        <v>3213.10511436081</v>
      </c>
      <c r="ER45" s="51" t="n">
        <f aca="false">ER$5/0.32*ER62</f>
        <v>3213.10511436082</v>
      </c>
      <c r="ES45" s="51" t="n">
        <f aca="false">ES$5/0.32*ES62</f>
        <v>3213.10511436082</v>
      </c>
      <c r="ET45" s="51" t="n">
        <f aca="false">ET$5/0.32*ET62</f>
        <v>3213.10511436084</v>
      </c>
      <c r="EU45" s="51" t="n">
        <f aca="false">EU$5/0.32*EU62</f>
        <v>3213.10511436085</v>
      </c>
      <c r="EV45" s="51" t="n">
        <f aca="false">EV$5/0.32*EV62</f>
        <v>3213.10511436085</v>
      </c>
    </row>
    <row r="46" customFormat="false" ht="12.8" hidden="false" customHeight="false" outlineLevel="0" collapsed="false">
      <c r="A46" s="162" t="s">
        <v>192</v>
      </c>
      <c r="B46" s="162" t="n">
        <v>0</v>
      </c>
      <c r="C46" s="162" t="n">
        <v>0</v>
      </c>
      <c r="D46" s="162" t="n">
        <v>0</v>
      </c>
      <c r="E46" s="162" t="n">
        <v>0</v>
      </c>
      <c r="F46" s="162" t="n">
        <v>0</v>
      </c>
      <c r="G46" s="162" t="n">
        <v>0</v>
      </c>
      <c r="H46" s="162" t="n">
        <v>0</v>
      </c>
      <c r="I46" s="162" t="n">
        <v>0</v>
      </c>
      <c r="J46" s="162" t="n">
        <v>0</v>
      </c>
      <c r="K46" s="162" t="n">
        <v>0</v>
      </c>
      <c r="L46" s="162" t="n">
        <v>0</v>
      </c>
      <c r="M46" s="162" t="n">
        <v>0</v>
      </c>
      <c r="N46" s="162" t="n">
        <v>0</v>
      </c>
      <c r="O46" s="162" t="n">
        <v>0</v>
      </c>
      <c r="P46" s="162" t="n">
        <v>0</v>
      </c>
      <c r="Q46" s="162" t="n">
        <v>0</v>
      </c>
      <c r="R46" s="162" t="n">
        <v>0</v>
      </c>
      <c r="S46" s="162" t="n">
        <v>0</v>
      </c>
      <c r="T46" s="162" t="n">
        <v>0</v>
      </c>
      <c r="U46" s="162" t="n">
        <v>0</v>
      </c>
      <c r="V46" s="162" t="n">
        <v>0</v>
      </c>
      <c r="W46" s="162" t="n">
        <v>0</v>
      </c>
      <c r="X46" s="163" t="n">
        <v>0</v>
      </c>
      <c r="Y46" s="162" t="n">
        <v>0</v>
      </c>
      <c r="Z46" s="162" t="n">
        <v>0</v>
      </c>
      <c r="AA46" s="162" t="n">
        <v>0</v>
      </c>
      <c r="AB46" s="162" t="n">
        <v>0</v>
      </c>
      <c r="AC46" s="162" t="n">
        <v>0</v>
      </c>
      <c r="AD46" s="162" t="n">
        <v>0</v>
      </c>
      <c r="AE46" s="162" t="n">
        <v>0</v>
      </c>
      <c r="AF46" s="162" t="n">
        <v>0</v>
      </c>
      <c r="AG46" s="162" t="n">
        <v>0</v>
      </c>
      <c r="AH46" s="162" t="n">
        <v>0</v>
      </c>
      <c r="AI46" s="162" t="n">
        <v>0</v>
      </c>
      <c r="AJ46" s="162" t="n">
        <v>0</v>
      </c>
      <c r="AK46" s="162" t="n">
        <v>0</v>
      </c>
      <c r="AL46" s="162" t="n">
        <v>0</v>
      </c>
      <c r="AM46" s="162" t="n">
        <v>0</v>
      </c>
      <c r="AN46" s="162" t="n">
        <v>0</v>
      </c>
      <c r="AO46" s="162" t="n">
        <v>0</v>
      </c>
      <c r="AP46" s="162" t="n">
        <v>0</v>
      </c>
      <c r="AQ46" s="162" t="n">
        <v>0</v>
      </c>
      <c r="AR46" s="147"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48" t="n">
        <v>539.460457261157</v>
      </c>
      <c r="BJ46" s="51" t="n">
        <v>505.212140232569</v>
      </c>
      <c r="BK46" s="51" t="n">
        <v>473.138120139935</v>
      </c>
      <c r="BL46" s="51" t="n">
        <v>0</v>
      </c>
      <c r="BM46" s="149"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62" t="s">
        <v>193</v>
      </c>
      <c r="B47" s="162" t="n">
        <v>0</v>
      </c>
      <c r="C47" s="162" t="n">
        <v>0</v>
      </c>
      <c r="D47" s="162" t="n">
        <v>0</v>
      </c>
      <c r="E47" s="162" t="n">
        <v>0</v>
      </c>
      <c r="F47" s="162" t="n">
        <v>0</v>
      </c>
      <c r="G47" s="162" t="n">
        <v>0</v>
      </c>
      <c r="H47" s="162" t="n">
        <v>0</v>
      </c>
      <c r="I47" s="162" t="n">
        <v>0</v>
      </c>
      <c r="J47" s="162" t="n">
        <v>0</v>
      </c>
      <c r="K47" s="162" t="n">
        <v>0</v>
      </c>
      <c r="L47" s="162" t="n">
        <v>0</v>
      </c>
      <c r="M47" s="162" t="n">
        <v>0</v>
      </c>
      <c r="N47" s="162" t="n">
        <v>0</v>
      </c>
      <c r="O47" s="162" t="n">
        <v>0</v>
      </c>
      <c r="P47" s="162" t="n">
        <v>0</v>
      </c>
      <c r="Q47" s="162" t="n">
        <v>0</v>
      </c>
      <c r="R47" s="162" t="n">
        <v>0</v>
      </c>
      <c r="S47" s="162" t="n">
        <v>0</v>
      </c>
      <c r="T47" s="162" t="n">
        <v>0</v>
      </c>
      <c r="U47" s="162" t="n">
        <v>0</v>
      </c>
      <c r="V47" s="162" t="n">
        <v>0</v>
      </c>
      <c r="W47" s="162" t="n">
        <v>0</v>
      </c>
      <c r="X47" s="163" t="n">
        <v>0</v>
      </c>
      <c r="Y47" s="162" t="n">
        <v>0</v>
      </c>
      <c r="Z47" s="162" t="n">
        <v>0</v>
      </c>
      <c r="AA47" s="162" t="n">
        <v>0</v>
      </c>
      <c r="AB47" s="162" t="n">
        <v>0</v>
      </c>
      <c r="AC47" s="162" t="n">
        <v>0</v>
      </c>
      <c r="AD47" s="162" t="n">
        <v>0</v>
      </c>
      <c r="AE47" s="162" t="n">
        <v>0</v>
      </c>
      <c r="AF47" s="162" t="n">
        <v>0</v>
      </c>
      <c r="AG47" s="162" t="n">
        <v>0</v>
      </c>
      <c r="AH47" s="162" t="n">
        <v>0</v>
      </c>
      <c r="AI47" s="162" t="n">
        <v>0</v>
      </c>
      <c r="AJ47" s="162" t="n">
        <v>0</v>
      </c>
      <c r="AK47" s="162" t="n">
        <v>0</v>
      </c>
      <c r="AL47" s="162" t="n">
        <v>0</v>
      </c>
      <c r="AM47" s="162" t="n">
        <v>0</v>
      </c>
      <c r="AN47" s="162" t="n">
        <v>0</v>
      </c>
      <c r="AO47" s="162" t="n">
        <v>0</v>
      </c>
      <c r="AP47" s="162" t="n">
        <v>0</v>
      </c>
      <c r="AQ47" s="162" t="n">
        <v>0</v>
      </c>
      <c r="AR47" s="147"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48" t="n">
        <v>3698.18248257499</v>
      </c>
      <c r="BJ47" s="51" t="n">
        <v>3735.47419804159</v>
      </c>
      <c r="BK47" s="51" t="n">
        <v>3733.62130469672</v>
      </c>
      <c r="BL47" s="51" t="n">
        <v>3816.65107000124</v>
      </c>
      <c r="BM47" s="149" t="n">
        <f aca="false">'Rent autonomous'!H20</f>
        <v>4007.46864055312</v>
      </c>
      <c r="BN47" s="51" t="n">
        <f aca="false">'Rent autonomous'!H23</f>
        <v>4073.92806528027</v>
      </c>
      <c r="BO47" s="51" t="n">
        <f aca="false">BO$5/0.32*BO63</f>
        <v>4197.38496600533</v>
      </c>
      <c r="BP47" s="51" t="n">
        <f aca="false">BP$5/0.32*BP63</f>
        <v>4081.71770782371</v>
      </c>
      <c r="BQ47" s="51" t="n">
        <f aca="false">BQ$5/0.32*BQ63</f>
        <v>3949.42535860793</v>
      </c>
      <c r="BR47" s="51" t="n">
        <f aca="false">BR$5/0.32*BR63</f>
        <v>3973.54504940306</v>
      </c>
      <c r="BS47" s="51" t="n">
        <f aca="false">BS$5/0.32*BS63</f>
        <v>4071.04455875539</v>
      </c>
      <c r="BT47" s="51" t="n">
        <f aca="false">BT$5/0.32*BT63</f>
        <v>4142.14400690411</v>
      </c>
      <c r="BU47" s="51" t="n">
        <f aca="false">BU$5/0.32*BU63</f>
        <v>4170.29411149534</v>
      </c>
      <c r="BV47" s="51" t="n">
        <f aca="false">BV$5/0.32*BV63</f>
        <v>4185.006581343</v>
      </c>
      <c r="BW47" s="51" t="n">
        <f aca="false">BW$5/0.32*BW63</f>
        <v>4201.81684929458</v>
      </c>
      <c r="BX47" s="51" t="n">
        <f aca="false">BX$5/0.32*BX63</f>
        <v>4226.90719350191</v>
      </c>
      <c r="BY47" s="51" t="n">
        <f aca="false">BY$5/0.32*BY63</f>
        <v>4274.06004816353</v>
      </c>
      <c r="BZ47" s="51" t="n">
        <f aca="false">BZ$5/0.32*BZ63</f>
        <v>4231.61849785072</v>
      </c>
      <c r="CA47" s="51" t="n">
        <f aca="false">CA$5/0.32*CA63</f>
        <v>4229.34748491119</v>
      </c>
      <c r="CB47" s="51" t="n">
        <f aca="false">CB$5/0.32*CB63</f>
        <v>4306.4593183981</v>
      </c>
      <c r="CC47" s="51" t="n">
        <f aca="false">CC$5/0.32*CC63</f>
        <v>4384.20995581327</v>
      </c>
      <c r="CD47" s="51" t="n">
        <f aca="false">CD$5/0.32*CD63</f>
        <v>4431.3758476907</v>
      </c>
      <c r="CE47" s="51" t="n">
        <f aca="false">CE$5/0.32*CE63</f>
        <v>4431.37584769073</v>
      </c>
      <c r="CF47" s="51" t="n">
        <f aca="false">CF$5/0.32*CF63</f>
        <v>4431.37584769071</v>
      </c>
      <c r="CG47" s="51" t="n">
        <f aca="false">CG$5/0.32*CG63</f>
        <v>4431.37584769072</v>
      </c>
      <c r="CH47" s="51" t="n">
        <f aca="false">CH$5/0.32*CH63</f>
        <v>4462.92295308271</v>
      </c>
      <c r="CI47" s="51" t="n">
        <f aca="false">CI$5/0.32*CI63</f>
        <v>4510.46262181372</v>
      </c>
      <c r="CJ47" s="51" t="n">
        <f aca="false">CJ$5/0.32*CJ63</f>
        <v>4510.46262181372</v>
      </c>
      <c r="CK47" s="51" t="n">
        <f aca="false">CK$5/0.32*CK63</f>
        <v>4510.46262181373</v>
      </c>
      <c r="CL47" s="51" t="n">
        <f aca="false">CL$5/0.32*CL63</f>
        <v>4542.25522086055</v>
      </c>
      <c r="CM47" s="51" t="n">
        <f aca="false">CM$5/0.32*CM63</f>
        <v>4590.16089504267</v>
      </c>
      <c r="CN47" s="51" t="n">
        <f aca="false">CN$5/0.32*CN63</f>
        <v>4590.16089504268</v>
      </c>
      <c r="CO47" s="51" t="n">
        <f aca="false">CO$5/0.32*CO63</f>
        <v>4590.16089504268</v>
      </c>
      <c r="CP47" s="51" t="n">
        <f aca="false">CP$5/0.32*CP63</f>
        <v>4590.16089504267</v>
      </c>
      <c r="CQ47" s="51" t="n">
        <f aca="false">CQ$5/0.32*CQ63</f>
        <v>4590.16089504268</v>
      </c>
      <c r="CR47" s="51" t="n">
        <f aca="false">CR$5/0.32*CR63</f>
        <v>4590.16089504269</v>
      </c>
      <c r="CS47" s="51" t="n">
        <f aca="false">CS$5/0.32*CS63</f>
        <v>4590.1608950427</v>
      </c>
      <c r="CT47" s="51" t="n">
        <f aca="false">CT$5/0.32*CT63</f>
        <v>4590.16089504271</v>
      </c>
      <c r="CU47" s="51" t="n">
        <f aca="false">CU$5/0.32*CU63</f>
        <v>4590.16089504272</v>
      </c>
      <c r="CV47" s="51" t="n">
        <f aca="false">CV$5/0.32*CV63</f>
        <v>4590.16089504273</v>
      </c>
      <c r="CW47" s="51" t="n">
        <f aca="false">CW$5/0.32*CW63</f>
        <v>4590.16089504275</v>
      </c>
      <c r="CX47" s="51" t="n">
        <f aca="false">CX$5/0.32*CX63</f>
        <v>4590.16089504275</v>
      </c>
      <c r="CY47" s="51" t="n">
        <f aca="false">CY$5/0.32*CY63</f>
        <v>4590.16089504277</v>
      </c>
      <c r="CZ47" s="51" t="n">
        <f aca="false">CZ$5/0.32*CZ63</f>
        <v>4590.16089504277</v>
      </c>
      <c r="DA47" s="51" t="n">
        <f aca="false">DA$5/0.32*DA63</f>
        <v>4590.16089504279</v>
      </c>
      <c r="DB47" s="51" t="n">
        <f aca="false">DB$5/0.32*DB63</f>
        <v>4590.16089504279</v>
      </c>
      <c r="DC47" s="51" t="n">
        <f aca="false">DC$5/0.32*DC63</f>
        <v>4590.1608950428</v>
      </c>
      <c r="DD47" s="51" t="n">
        <f aca="false">DD$5/0.32*DD63</f>
        <v>4590.16089504281</v>
      </c>
      <c r="DE47" s="51" t="n">
        <f aca="false">DE$5/0.32*DE63</f>
        <v>4590.16089504283</v>
      </c>
      <c r="DF47" s="51" t="n">
        <f aca="false">DF$5/0.32*DF63</f>
        <v>4590.16089504284</v>
      </c>
      <c r="DG47" s="51" t="n">
        <f aca="false">DG$5/0.32*DG63</f>
        <v>4590.16089504285</v>
      </c>
      <c r="DH47" s="51" t="n">
        <f aca="false">DH$5/0.32*DH63</f>
        <v>4590.16089504285</v>
      </c>
      <c r="DI47" s="51" t="n">
        <f aca="false">DI$5/0.32*DI63</f>
        <v>4590.16089504287</v>
      </c>
      <c r="DJ47" s="51" t="n">
        <f aca="false">DJ$5/0.32*DJ63</f>
        <v>4590.16089504287</v>
      </c>
      <c r="DK47" s="51" t="n">
        <f aca="false">DK$5/0.32*DK63</f>
        <v>4590.16089504288</v>
      </c>
      <c r="DL47" s="51" t="n">
        <f aca="false">DL$5/0.32*DL63</f>
        <v>4590.1608950429</v>
      </c>
      <c r="DM47" s="51" t="n">
        <f aca="false">DM$5/0.32*DM63</f>
        <v>4590.1608950429</v>
      </c>
      <c r="DN47" s="51" t="n">
        <f aca="false">DN$5/0.32*DN63</f>
        <v>4590.16089504291</v>
      </c>
      <c r="DO47" s="51" t="n">
        <f aca="false">DO$5/0.32*DO63</f>
        <v>4590.16089504293</v>
      </c>
      <c r="DP47" s="51" t="n">
        <f aca="false">DP$5/0.32*DP63</f>
        <v>4590.16089504294</v>
      </c>
      <c r="DQ47" s="51" t="n">
        <f aca="false">DQ$5/0.32*DQ63</f>
        <v>4590.16089504295</v>
      </c>
      <c r="DR47" s="51" t="n">
        <f aca="false">DR$5/0.32*DR63</f>
        <v>4590.16089504296</v>
      </c>
      <c r="DS47" s="51" t="n">
        <f aca="false">DS$5/0.32*DS63</f>
        <v>4590.16089504297</v>
      </c>
      <c r="DT47" s="51" t="n">
        <f aca="false">DT$5/0.32*DT63</f>
        <v>4590.16089504298</v>
      </c>
      <c r="DU47" s="51" t="n">
        <f aca="false">DU$5/0.32*DU63</f>
        <v>4590.16089504299</v>
      </c>
      <c r="DV47" s="51" t="n">
        <f aca="false">DV$5/0.32*DV63</f>
        <v>4590.16089504299</v>
      </c>
      <c r="DW47" s="51" t="n">
        <f aca="false">DW$5/0.32*DW63</f>
        <v>4590.16089504301</v>
      </c>
      <c r="DX47" s="51" t="n">
        <f aca="false">DX$5/0.32*DX63</f>
        <v>4590.16089504301</v>
      </c>
      <c r="DY47" s="51" t="n">
        <f aca="false">DY$5/0.32*DY63</f>
        <v>4590.16089504304</v>
      </c>
      <c r="DZ47" s="51" t="n">
        <f aca="false">DZ$5/0.32*DZ63</f>
        <v>4590.16089504304</v>
      </c>
      <c r="EA47" s="51" t="n">
        <f aca="false">EA$5/0.32*EA63</f>
        <v>4590.16089504305</v>
      </c>
      <c r="EB47" s="51" t="n">
        <f aca="false">EB$5/0.32*EB63</f>
        <v>4590.16089504307</v>
      </c>
      <c r="EC47" s="51" t="n">
        <f aca="false">EC$5/0.32*EC63</f>
        <v>4590.16089504307</v>
      </c>
      <c r="ED47" s="51" t="n">
        <f aca="false">ED$5/0.32*ED63</f>
        <v>4590.16089504307</v>
      </c>
      <c r="EE47" s="51" t="n">
        <f aca="false">EE$5/0.32*EE63</f>
        <v>4590.1608950431</v>
      </c>
      <c r="EF47" s="51" t="n">
        <f aca="false">EF$5/0.32*EF63</f>
        <v>4590.1608950431</v>
      </c>
      <c r="EG47" s="51" t="n">
        <f aca="false">EG$5/0.32*EG63</f>
        <v>4590.16089504312</v>
      </c>
      <c r="EH47" s="51" t="n">
        <f aca="false">EH$5/0.32*EH63</f>
        <v>4590.16089504312</v>
      </c>
      <c r="EI47" s="51" t="n">
        <f aca="false">EI$5/0.32*EI63</f>
        <v>4590.16089504314</v>
      </c>
      <c r="EJ47" s="51" t="n">
        <f aca="false">EJ$5/0.32*EJ63</f>
        <v>4590.16089504314</v>
      </c>
      <c r="EK47" s="51" t="n">
        <f aca="false">EK$5/0.32*EK63</f>
        <v>4590.16089504315</v>
      </c>
      <c r="EL47" s="51" t="n">
        <f aca="false">EL$5/0.32*EL63</f>
        <v>4590.16089504315</v>
      </c>
      <c r="EM47" s="51" t="n">
        <f aca="false">EM$5/0.32*EM63</f>
        <v>4590.16089504318</v>
      </c>
      <c r="EN47" s="51" t="n">
        <f aca="false">EN$5/0.32*EN63</f>
        <v>4590.16089504319</v>
      </c>
      <c r="EO47" s="51" t="n">
        <f aca="false">EO$5/0.32*EO63</f>
        <v>4590.16089504319</v>
      </c>
      <c r="EP47" s="51" t="n">
        <f aca="false">EP$5/0.32*EP63</f>
        <v>4590.16089504319</v>
      </c>
      <c r="EQ47" s="51" t="n">
        <f aca="false">EQ$5/0.32*EQ63</f>
        <v>4590.16089504321</v>
      </c>
      <c r="ER47" s="51" t="n">
        <f aca="false">ER$5/0.32*ER63</f>
        <v>4590.16089504322</v>
      </c>
      <c r="ES47" s="51" t="n">
        <f aca="false">ES$5/0.32*ES63</f>
        <v>4590.16089504322</v>
      </c>
      <c r="ET47" s="51" t="n">
        <f aca="false">ET$5/0.32*ET63</f>
        <v>4590.16089504324</v>
      </c>
      <c r="EU47" s="51" t="n">
        <f aca="false">EU$5/0.32*EU63</f>
        <v>4590.16089504326</v>
      </c>
      <c r="EV47" s="51" t="n">
        <f aca="false">EV$5/0.32*EV63</f>
        <v>4590.16089504326</v>
      </c>
    </row>
    <row r="48" customFormat="false" ht="12.8" hidden="false" customHeight="false" outlineLevel="0" collapsed="false">
      <c r="A48" s="162" t="s">
        <v>194</v>
      </c>
      <c r="B48" s="162" t="n">
        <v>0</v>
      </c>
      <c r="C48" s="162" t="n">
        <v>0</v>
      </c>
      <c r="D48" s="162" t="n">
        <v>0</v>
      </c>
      <c r="E48" s="162" t="n">
        <v>0</v>
      </c>
      <c r="F48" s="162" t="n">
        <v>0</v>
      </c>
      <c r="G48" s="162" t="n">
        <v>0</v>
      </c>
      <c r="H48" s="162" t="n">
        <v>0</v>
      </c>
      <c r="I48" s="162" t="n">
        <v>0</v>
      </c>
      <c r="J48" s="162" t="n">
        <v>0</v>
      </c>
      <c r="K48" s="162" t="n">
        <v>0</v>
      </c>
      <c r="L48" s="162" t="n">
        <v>0</v>
      </c>
      <c r="M48" s="162" t="n">
        <v>0</v>
      </c>
      <c r="N48" s="162" t="n">
        <v>0</v>
      </c>
      <c r="O48" s="162" t="n">
        <v>0</v>
      </c>
      <c r="P48" s="162" t="n">
        <v>0</v>
      </c>
      <c r="Q48" s="162" t="n">
        <v>0</v>
      </c>
      <c r="R48" s="162" t="n">
        <v>0</v>
      </c>
      <c r="S48" s="162" t="n">
        <v>0</v>
      </c>
      <c r="T48" s="162" t="n">
        <v>0</v>
      </c>
      <c r="U48" s="162" t="n">
        <v>0</v>
      </c>
      <c r="V48" s="162" t="n">
        <v>0</v>
      </c>
      <c r="W48" s="162" t="n">
        <v>0</v>
      </c>
      <c r="X48" s="163" t="n">
        <v>0</v>
      </c>
      <c r="Y48" s="162" t="n">
        <v>0</v>
      </c>
      <c r="Z48" s="162" t="n">
        <v>0</v>
      </c>
      <c r="AA48" s="162" t="n">
        <v>0</v>
      </c>
      <c r="AB48" s="162" t="n">
        <v>0</v>
      </c>
      <c r="AC48" s="162" t="n">
        <v>0</v>
      </c>
      <c r="AD48" s="162" t="n">
        <v>0</v>
      </c>
      <c r="AE48" s="162" t="n">
        <v>0</v>
      </c>
      <c r="AF48" s="162" t="n">
        <v>0</v>
      </c>
      <c r="AG48" s="162" t="n">
        <v>0</v>
      </c>
      <c r="AH48" s="162" t="n">
        <v>0</v>
      </c>
      <c r="AI48" s="162" t="n">
        <v>0</v>
      </c>
      <c r="AJ48" s="162" t="n">
        <v>0</v>
      </c>
      <c r="AK48" s="162" t="n">
        <v>0</v>
      </c>
      <c r="AL48" s="162" t="n">
        <v>0</v>
      </c>
      <c r="AM48" s="162" t="n">
        <v>0</v>
      </c>
      <c r="AN48" s="162" t="n">
        <v>0</v>
      </c>
      <c r="AO48" s="162" t="n">
        <v>0</v>
      </c>
      <c r="AP48" s="162" t="n">
        <v>0</v>
      </c>
      <c r="AQ48" s="162" t="n">
        <v>0</v>
      </c>
      <c r="AR48" s="147"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48" t="n">
        <v>1078.92091452231</v>
      </c>
      <c r="BJ48" s="51" t="n">
        <v>1010.42428046514</v>
      </c>
      <c r="BK48" s="51" t="n">
        <v>946.276240279871</v>
      </c>
      <c r="BL48" s="51" t="n">
        <v>0</v>
      </c>
      <c r="BM48" s="149"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62" t="s">
        <v>195</v>
      </c>
      <c r="B49" s="162" t="n">
        <v>0</v>
      </c>
      <c r="C49" s="162" t="n">
        <v>0</v>
      </c>
      <c r="D49" s="162" t="n">
        <v>0</v>
      </c>
      <c r="E49" s="162" t="n">
        <v>0</v>
      </c>
      <c r="F49" s="162" t="n">
        <v>0</v>
      </c>
      <c r="G49" s="162" t="n">
        <v>0</v>
      </c>
      <c r="H49" s="162" t="n">
        <v>0</v>
      </c>
      <c r="I49" s="162" t="n">
        <v>0</v>
      </c>
      <c r="J49" s="162" t="n">
        <v>0</v>
      </c>
      <c r="K49" s="162" t="n">
        <v>0</v>
      </c>
      <c r="L49" s="162" t="n">
        <v>0</v>
      </c>
      <c r="M49" s="162" t="n">
        <v>0</v>
      </c>
      <c r="N49" s="162" t="n">
        <v>0</v>
      </c>
      <c r="O49" s="162" t="n">
        <v>0</v>
      </c>
      <c r="P49" s="162" t="n">
        <v>0</v>
      </c>
      <c r="Q49" s="162" t="n">
        <v>0</v>
      </c>
      <c r="R49" s="162" t="n">
        <v>0</v>
      </c>
      <c r="S49" s="162" t="n">
        <v>0</v>
      </c>
      <c r="T49" s="162" t="n">
        <v>0</v>
      </c>
      <c r="U49" s="162" t="n">
        <v>0</v>
      </c>
      <c r="V49" s="162" t="n">
        <v>0</v>
      </c>
      <c r="W49" s="162" t="n">
        <v>0</v>
      </c>
      <c r="X49" s="163" t="n">
        <v>0</v>
      </c>
      <c r="Y49" s="162" t="n">
        <v>0</v>
      </c>
      <c r="Z49" s="162" t="n">
        <v>0</v>
      </c>
      <c r="AA49" s="162" t="n">
        <v>0</v>
      </c>
      <c r="AB49" s="162" t="n">
        <v>0</v>
      </c>
      <c r="AC49" s="162" t="n">
        <v>0</v>
      </c>
      <c r="AD49" s="162" t="n">
        <v>0</v>
      </c>
      <c r="AE49" s="162" t="n">
        <v>0</v>
      </c>
      <c r="AF49" s="162" t="n">
        <v>0</v>
      </c>
      <c r="AG49" s="162" t="n">
        <v>0</v>
      </c>
      <c r="AH49" s="162" t="n">
        <v>0</v>
      </c>
      <c r="AI49" s="162" t="n">
        <v>0</v>
      </c>
      <c r="AJ49" s="162" t="n">
        <v>0</v>
      </c>
      <c r="AK49" s="162" t="n">
        <v>0</v>
      </c>
      <c r="AL49" s="162" t="n">
        <v>0</v>
      </c>
      <c r="AM49" s="162" t="n">
        <v>0</v>
      </c>
      <c r="AN49" s="162" t="n">
        <v>0</v>
      </c>
      <c r="AO49" s="162" t="n">
        <v>0</v>
      </c>
      <c r="AP49" s="162" t="n">
        <v>0</v>
      </c>
      <c r="AQ49" s="162" t="n">
        <v>0</v>
      </c>
      <c r="AR49" s="147"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48" t="n">
        <v>5917.10238176484</v>
      </c>
      <c r="BJ49" s="51" t="n">
        <v>5976.75374260133</v>
      </c>
      <c r="BK49" s="51" t="n">
        <v>5973.78243633264</v>
      </c>
      <c r="BL49" s="51" t="n">
        <v>6106.62403111707</v>
      </c>
      <c r="BM49" s="149" t="n">
        <f aca="false">'Rent autonomous'!J20</f>
        <v>6411.92907370106</v>
      </c>
      <c r="BN49" s="160" t="n">
        <f aca="false">'Rent autonomous'!J21</f>
        <v>6518.2887143414</v>
      </c>
      <c r="BO49" s="51" t="n">
        <f aca="false">BO$5/0.32*BO64</f>
        <v>6715.81987095704</v>
      </c>
      <c r="BP49" s="51" t="n">
        <f aca="false">BP$5/0.32*BP64</f>
        <v>6530.75214969569</v>
      </c>
      <c r="BQ49" s="51" t="n">
        <f aca="false">BQ$5/0.32*BQ64</f>
        <v>6319.08426723209</v>
      </c>
      <c r="BR49" s="51" t="n">
        <f aca="false">BR$5/0.32*BR64</f>
        <v>6357.67579506077</v>
      </c>
      <c r="BS49" s="51" t="n">
        <f aca="false">BS$5/0.32*BS64</f>
        <v>6513.67510120497</v>
      </c>
      <c r="BT49" s="51" t="n">
        <f aca="false">BT$5/0.32*BT64</f>
        <v>6627.43428473436</v>
      </c>
      <c r="BU49" s="51" t="n">
        <f aca="false">BU$5/0.32*BU64</f>
        <v>6672.47447840598</v>
      </c>
      <c r="BV49" s="51" t="n">
        <f aca="false">BV$5/0.32*BV64</f>
        <v>6696.01444392118</v>
      </c>
      <c r="BW49" s="51" t="n">
        <f aca="false">BW$5/0.32*BW64</f>
        <v>6722.91088836449</v>
      </c>
      <c r="BX49" s="51" t="n">
        <f aca="false">BX$5/0.32*BX64</f>
        <v>6763.05546256043</v>
      </c>
      <c r="BY49" s="51" t="n">
        <f aca="false">BY$5/0.32*BY64</f>
        <v>6838.50007411586</v>
      </c>
      <c r="BZ49" s="51" t="n">
        <f aca="false">BZ$5/0.32*BZ64</f>
        <v>6770.59355392449</v>
      </c>
      <c r="CA49" s="51" t="n">
        <f aca="false">CA$5/0.32*CA64</f>
        <v>6766.95993109741</v>
      </c>
      <c r="CB49" s="51" t="n">
        <f aca="false">CB$5/0.32*CB64</f>
        <v>6890.33893679062</v>
      </c>
      <c r="CC49" s="51" t="n">
        <f aca="false">CC$5/0.32*CC64</f>
        <v>7014.74002936643</v>
      </c>
      <c r="CD49" s="51" t="n">
        <f aca="false">CD$5/0.32*CD64</f>
        <v>7090.20550047935</v>
      </c>
      <c r="CE49" s="51" t="n">
        <f aca="false">CE$5/0.32*CE64</f>
        <v>7090.2055004794</v>
      </c>
      <c r="CF49" s="51" t="n">
        <f aca="false">CF$5/0.32*CF64</f>
        <v>7090.20550047937</v>
      </c>
      <c r="CG49" s="51" t="n">
        <f aca="false">CG$5/0.32*CG64</f>
        <v>7090.20550047937</v>
      </c>
      <c r="CH49" s="51" t="n">
        <f aca="false">CH$5/0.32*CH64</f>
        <v>7140.68089860907</v>
      </c>
      <c r="CI49" s="51" t="n">
        <f aca="false">CI$5/0.32*CI64</f>
        <v>7216.74441303727</v>
      </c>
      <c r="CJ49" s="51" t="n">
        <f aca="false">CJ$5/0.32*CJ64</f>
        <v>7216.74441303726</v>
      </c>
      <c r="CK49" s="51" t="n">
        <f aca="false">CK$5/0.32*CK64</f>
        <v>7216.74441303728</v>
      </c>
      <c r="CL49" s="51" t="n">
        <f aca="false">CL$5/0.32*CL64</f>
        <v>7267.61260124429</v>
      </c>
      <c r="CM49" s="51" t="n">
        <f aca="false">CM$5/0.32*CM64</f>
        <v>7344.26172473654</v>
      </c>
      <c r="CN49" s="51" t="n">
        <f aca="false">CN$5/0.32*CN64</f>
        <v>7344.26172473655</v>
      </c>
      <c r="CO49" s="51" t="n">
        <f aca="false">CO$5/0.32*CO64</f>
        <v>7344.26172473656</v>
      </c>
      <c r="CP49" s="51" t="n">
        <f aca="false">CP$5/0.32*CP64</f>
        <v>7344.26172473654</v>
      </c>
      <c r="CQ49" s="51" t="n">
        <f aca="false">CQ$5/0.32*CQ64</f>
        <v>7344.26172473656</v>
      </c>
      <c r="CR49" s="51" t="n">
        <f aca="false">CR$5/0.32*CR64</f>
        <v>7344.26172473658</v>
      </c>
      <c r="CS49" s="51" t="n">
        <f aca="false">CS$5/0.32*CS64</f>
        <v>7344.26172473659</v>
      </c>
      <c r="CT49" s="51" t="n">
        <f aca="false">CT$5/0.32*CT64</f>
        <v>7344.26172473661</v>
      </c>
      <c r="CU49" s="51" t="n">
        <f aca="false">CU$5/0.32*CU64</f>
        <v>7344.26172473662</v>
      </c>
      <c r="CV49" s="51" t="n">
        <f aca="false">CV$5/0.32*CV64</f>
        <v>7344.26172473664</v>
      </c>
      <c r="CW49" s="51" t="n">
        <f aca="false">CW$5/0.32*CW64</f>
        <v>7344.26172473667</v>
      </c>
      <c r="CX49" s="51" t="n">
        <f aca="false">CX$5/0.32*CX64</f>
        <v>7344.26172473666</v>
      </c>
      <c r="CY49" s="51" t="n">
        <f aca="false">CY$5/0.32*CY64</f>
        <v>7344.2617247367</v>
      </c>
      <c r="CZ49" s="51" t="n">
        <f aca="false">CZ$5/0.32*CZ64</f>
        <v>7344.26172473671</v>
      </c>
      <c r="DA49" s="51" t="n">
        <f aca="false">DA$5/0.32*DA64</f>
        <v>7344.26172473673</v>
      </c>
      <c r="DB49" s="51" t="n">
        <f aca="false">DB$5/0.32*DB64</f>
        <v>7344.26172473673</v>
      </c>
      <c r="DC49" s="51" t="n">
        <f aca="false">DC$5/0.32*DC64</f>
        <v>7344.26172473675</v>
      </c>
      <c r="DD49" s="51" t="n">
        <f aca="false">DD$5/0.32*DD64</f>
        <v>7344.26172473677</v>
      </c>
      <c r="DE49" s="51" t="n">
        <f aca="false">DE$5/0.32*DE64</f>
        <v>7344.26172473679</v>
      </c>
      <c r="DF49" s="51" t="n">
        <f aca="false">DF$5/0.32*DF64</f>
        <v>7344.26172473681</v>
      </c>
      <c r="DG49" s="51" t="n">
        <f aca="false">DG$5/0.32*DG64</f>
        <v>7344.26172473682</v>
      </c>
      <c r="DH49" s="51" t="n">
        <f aca="false">DH$5/0.32*DH64</f>
        <v>7344.26172473683</v>
      </c>
      <c r="DI49" s="51" t="n">
        <f aca="false">DI$5/0.32*DI64</f>
        <v>7344.26172473686</v>
      </c>
      <c r="DJ49" s="51" t="n">
        <f aca="false">DJ$5/0.32*DJ64</f>
        <v>7344.26172473686</v>
      </c>
      <c r="DK49" s="51" t="n">
        <f aca="false">DK$5/0.32*DK64</f>
        <v>7344.26172473688</v>
      </c>
      <c r="DL49" s="51" t="n">
        <f aca="false">DL$5/0.32*DL64</f>
        <v>7344.2617247369</v>
      </c>
      <c r="DM49" s="51" t="n">
        <f aca="false">DM$5/0.32*DM64</f>
        <v>7344.26172473692</v>
      </c>
      <c r="DN49" s="51" t="n">
        <f aca="false">DN$5/0.32*DN64</f>
        <v>7344.26172473693</v>
      </c>
      <c r="DO49" s="51" t="n">
        <f aca="false">DO$5/0.32*DO64</f>
        <v>7344.26172473696</v>
      </c>
      <c r="DP49" s="51" t="n">
        <f aca="false">DP$5/0.32*DP64</f>
        <v>7344.26172473697</v>
      </c>
      <c r="DQ49" s="51" t="n">
        <f aca="false">DQ$5/0.32*DQ64</f>
        <v>7344.26172473698</v>
      </c>
      <c r="DR49" s="51" t="n">
        <f aca="false">DR$5/0.32*DR64</f>
        <v>7344.261724737</v>
      </c>
      <c r="DS49" s="51" t="n">
        <f aca="false">DS$5/0.32*DS64</f>
        <v>7344.26172473702</v>
      </c>
      <c r="DT49" s="51" t="n">
        <f aca="false">DT$5/0.32*DT64</f>
        <v>7344.26172473703</v>
      </c>
      <c r="DU49" s="51" t="n">
        <f aca="false">DU$5/0.32*DU64</f>
        <v>7344.26172473705</v>
      </c>
      <c r="DV49" s="51" t="n">
        <f aca="false">DV$5/0.32*DV64</f>
        <v>7344.26172473705</v>
      </c>
      <c r="DW49" s="51" t="n">
        <f aca="false">DW$5/0.32*DW64</f>
        <v>7344.26172473709</v>
      </c>
      <c r="DX49" s="51" t="n">
        <f aca="false">DX$5/0.32*DX64</f>
        <v>7344.26172473709</v>
      </c>
      <c r="DY49" s="51" t="n">
        <f aca="false">DY$5/0.32*DY64</f>
        <v>7344.26172473713</v>
      </c>
      <c r="DZ49" s="51" t="n">
        <f aca="false">DZ$5/0.32*DZ64</f>
        <v>7344.26172473714</v>
      </c>
      <c r="EA49" s="51" t="n">
        <f aca="false">EA$5/0.32*EA64</f>
        <v>7344.26172473715</v>
      </c>
      <c r="EB49" s="51" t="n">
        <f aca="false">EB$5/0.32*EB64</f>
        <v>7344.26172473718</v>
      </c>
      <c r="EC49" s="51" t="n">
        <f aca="false">EC$5/0.32*EC64</f>
        <v>7344.26172473718</v>
      </c>
      <c r="ED49" s="51" t="n">
        <f aca="false">ED$5/0.32*ED64</f>
        <v>7344.26172473719</v>
      </c>
      <c r="EE49" s="51" t="n">
        <f aca="false">EE$5/0.32*EE64</f>
        <v>7344.26172473722</v>
      </c>
      <c r="EF49" s="51" t="n">
        <f aca="false">EF$5/0.32*EF64</f>
        <v>7344.26172473723</v>
      </c>
      <c r="EG49" s="51" t="n">
        <f aca="false">EG$5/0.32*EG64</f>
        <v>7344.26172473725</v>
      </c>
      <c r="EH49" s="51" t="n">
        <f aca="false">EH$5/0.32*EH64</f>
        <v>7344.26172473726</v>
      </c>
      <c r="EI49" s="51" t="n">
        <f aca="false">EI$5/0.32*EI64</f>
        <v>7344.26172473729</v>
      </c>
      <c r="EJ49" s="51" t="n">
        <f aca="false">EJ$5/0.32*EJ64</f>
        <v>7344.26172473729</v>
      </c>
      <c r="EK49" s="51" t="n">
        <f aca="false">EK$5/0.32*EK64</f>
        <v>7344.2617247373</v>
      </c>
      <c r="EL49" s="51" t="n">
        <f aca="false">EL$5/0.32*EL64</f>
        <v>7344.26172473731</v>
      </c>
      <c r="EM49" s="51" t="n">
        <f aca="false">EM$5/0.32*EM64</f>
        <v>7344.26172473735</v>
      </c>
      <c r="EN49" s="51" t="n">
        <f aca="false">EN$5/0.32*EN64</f>
        <v>7344.26172473737</v>
      </c>
      <c r="EO49" s="51" t="n">
        <f aca="false">EO$5/0.32*EO64</f>
        <v>7344.26172473738</v>
      </c>
      <c r="EP49" s="51" t="n">
        <f aca="false">EP$5/0.32*EP64</f>
        <v>7344.26172473738</v>
      </c>
      <c r="EQ49" s="51" t="n">
        <f aca="false">EQ$5/0.32*EQ64</f>
        <v>7344.26172473741</v>
      </c>
      <c r="ER49" s="51" t="n">
        <f aca="false">ER$5/0.32*ER64</f>
        <v>7344.26172473742</v>
      </c>
      <c r="ES49" s="51" t="n">
        <f aca="false">ES$5/0.32*ES64</f>
        <v>7344.26172473742</v>
      </c>
      <c r="ET49" s="51" t="n">
        <f aca="false">ET$5/0.32*ET64</f>
        <v>7344.26172473746</v>
      </c>
      <c r="EU49" s="51" t="n">
        <f aca="false">EU$5/0.32*EU64</f>
        <v>7344.26172473748</v>
      </c>
      <c r="EV49" s="51" t="n">
        <f aca="false">EV$5/0.32*EV64</f>
        <v>7344.26172473749</v>
      </c>
    </row>
    <row r="50" customFormat="false" ht="12.8" hidden="false" customHeight="false" outlineLevel="0" collapsed="false">
      <c r="A50" s="162" t="s">
        <v>196</v>
      </c>
      <c r="B50" s="162" t="n">
        <v>0</v>
      </c>
      <c r="C50" s="162" t="n">
        <v>0</v>
      </c>
      <c r="D50" s="162" t="n">
        <v>0</v>
      </c>
      <c r="E50" s="162" t="n">
        <v>0</v>
      </c>
      <c r="F50" s="162" t="n">
        <v>0</v>
      </c>
      <c r="G50" s="162" t="n">
        <v>0</v>
      </c>
      <c r="H50" s="162" t="n">
        <v>0</v>
      </c>
      <c r="I50" s="162" t="n">
        <v>0</v>
      </c>
      <c r="J50" s="162" t="n">
        <v>0</v>
      </c>
      <c r="K50" s="162" t="n">
        <v>0</v>
      </c>
      <c r="L50" s="162" t="n">
        <v>0</v>
      </c>
      <c r="M50" s="162" t="n">
        <v>0</v>
      </c>
      <c r="N50" s="162" t="n">
        <v>0</v>
      </c>
      <c r="O50" s="162" t="n">
        <v>0</v>
      </c>
      <c r="P50" s="162" t="n">
        <v>0</v>
      </c>
      <c r="Q50" s="162" t="n">
        <v>0</v>
      </c>
      <c r="R50" s="162" t="n">
        <v>0</v>
      </c>
      <c r="S50" s="162" t="n">
        <v>0</v>
      </c>
      <c r="T50" s="162" t="n">
        <v>0</v>
      </c>
      <c r="U50" s="162" t="n">
        <v>0</v>
      </c>
      <c r="V50" s="162" t="n">
        <v>0</v>
      </c>
      <c r="W50" s="162" t="n">
        <v>0</v>
      </c>
      <c r="X50" s="163" t="n">
        <v>0</v>
      </c>
      <c r="Y50" s="162" t="n">
        <v>0</v>
      </c>
      <c r="Z50" s="162" t="n">
        <v>0</v>
      </c>
      <c r="AA50" s="162" t="n">
        <v>0</v>
      </c>
      <c r="AB50" s="162" t="n">
        <v>0</v>
      </c>
      <c r="AC50" s="162" t="n">
        <v>0</v>
      </c>
      <c r="AD50" s="162" t="n">
        <v>0</v>
      </c>
      <c r="AE50" s="162" t="n">
        <v>0</v>
      </c>
      <c r="AF50" s="162" t="n">
        <v>0</v>
      </c>
      <c r="AG50" s="162" t="n">
        <v>0</v>
      </c>
      <c r="AH50" s="162" t="n">
        <v>0</v>
      </c>
      <c r="AI50" s="162" t="n">
        <v>0</v>
      </c>
      <c r="AJ50" s="162" t="n">
        <v>0</v>
      </c>
      <c r="AK50" s="162" t="n">
        <v>0</v>
      </c>
      <c r="AL50" s="162" t="n">
        <v>0</v>
      </c>
      <c r="AM50" s="162" t="n">
        <v>0</v>
      </c>
      <c r="AN50" s="162" t="n">
        <v>0</v>
      </c>
      <c r="AO50" s="162" t="n">
        <v>0</v>
      </c>
      <c r="AP50" s="162" t="n">
        <v>0</v>
      </c>
      <c r="AQ50" s="162" t="n">
        <v>0</v>
      </c>
      <c r="AR50" s="147"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48" t="n">
        <v>8135.99625684254</v>
      </c>
      <c r="BJ50" s="51" t="n">
        <v>8218.03328716108</v>
      </c>
      <c r="BK50" s="51" t="n">
        <v>8213.94356796857</v>
      </c>
      <c r="BL50" s="51" t="n">
        <v>8396.60804278597</v>
      </c>
      <c r="BM50" s="149" t="n">
        <f aca="false">'Rent autonomous'!L20</f>
        <v>8816.41025803294</v>
      </c>
      <c r="BN50" s="51" t="n">
        <f aca="false">'Rent autonomous'!L23</f>
        <v>8962.63983867012</v>
      </c>
      <c r="BO50" s="51" t="n">
        <f aca="false">BO$5/0.32*BO65</f>
        <v>9234.24496253747</v>
      </c>
      <c r="BP50" s="51" t="n">
        <f aca="false">BP$5/0.32*BP65</f>
        <v>8979.77704862328</v>
      </c>
      <c r="BQ50" s="51" t="n">
        <f aca="false">BQ$5/0.32*BQ65</f>
        <v>8688.73394220774</v>
      </c>
      <c r="BR50" s="51" t="n">
        <f aca="false">BR$5/0.32*BR65</f>
        <v>8741.7972506788</v>
      </c>
      <c r="BS50" s="51" t="n">
        <f aca="false">BS$5/0.32*BS65</f>
        <v>8956.29612566368</v>
      </c>
      <c r="BT50" s="51" t="n">
        <f aca="false">BT$5/0.32*BT65</f>
        <v>9112.71487834517</v>
      </c>
      <c r="BU50" s="51" t="n">
        <f aca="false">BU$5/0.32*BU65</f>
        <v>9174.64509528302</v>
      </c>
      <c r="BV50" s="51" t="n">
        <f aca="false">BV$5/0.32*BV65</f>
        <v>9207.0125220684</v>
      </c>
      <c r="BW50" s="51" t="n">
        <f aca="false">BW$5/0.32*BW65</f>
        <v>9243.9951037015</v>
      </c>
      <c r="BX50" s="51" t="n">
        <f aca="false">BX$5/0.32*BX65</f>
        <v>9299.19384922551</v>
      </c>
      <c r="BY50" s="51" t="n">
        <f aca="false">BY$5/0.32*BY65</f>
        <v>9402.93010743267</v>
      </c>
      <c r="BZ50" s="51" t="n">
        <f aca="false">BZ$5/0.32*BZ65</f>
        <v>9309.55871658991</v>
      </c>
      <c r="CA50" s="51" t="n">
        <f aca="false">CA$5/0.32*CA65</f>
        <v>9304.56248918486</v>
      </c>
      <c r="CB50" s="51" t="n">
        <f aca="false">CB$5/0.32*CB65</f>
        <v>9474.208486799</v>
      </c>
      <c r="CC50" s="51" t="n">
        <f aca="false">CC$5/0.32*CC65</f>
        <v>9645.25985275659</v>
      </c>
      <c r="CD50" s="51" t="n">
        <f aca="false">CD$5/0.32*CD65</f>
        <v>9749.02479283244</v>
      </c>
      <c r="CE50" s="51" t="n">
        <f aca="false">CE$5/0.32*CE65</f>
        <v>9749.0247928325</v>
      </c>
      <c r="CF50" s="51" t="n">
        <f aca="false">CF$5/0.32*CF65</f>
        <v>9749.02479283246</v>
      </c>
      <c r="CG50" s="51" t="n">
        <f aca="false">CG$5/0.32*CG65</f>
        <v>9749.02479283247</v>
      </c>
      <c r="CH50" s="51" t="n">
        <f aca="false">CH$5/0.32*CH65</f>
        <v>9818.4284099436</v>
      </c>
      <c r="CI50" s="51" t="n">
        <f aca="false">CI$5/0.32*CI65</f>
        <v>9923.01565892254</v>
      </c>
      <c r="CJ50" s="51" t="n">
        <f aca="false">CJ$5/0.32*CJ65</f>
        <v>9923.01565892253</v>
      </c>
      <c r="CK50" s="51" t="n">
        <f aca="false">CK$5/0.32*CK65</f>
        <v>9923.01565892255</v>
      </c>
      <c r="CL50" s="51" t="n">
        <f aca="false">CL$5/0.32*CL65</f>
        <v>9992.95936195951</v>
      </c>
      <c r="CM50" s="51" t="n">
        <f aca="false">CM$5/0.32*CM65</f>
        <v>10098.3518227597</v>
      </c>
      <c r="CN50" s="51" t="n">
        <f aca="false">CN$5/0.32*CN65</f>
        <v>10098.3518227598</v>
      </c>
      <c r="CO50" s="51" t="n">
        <f aca="false">CO$5/0.32*CO65</f>
        <v>10098.3518227598</v>
      </c>
      <c r="CP50" s="51" t="n">
        <f aca="false">CP$5/0.32*CP65</f>
        <v>10098.3518227598</v>
      </c>
      <c r="CQ50" s="51" t="n">
        <f aca="false">CQ$5/0.32*CQ65</f>
        <v>10098.3518227598</v>
      </c>
      <c r="CR50" s="51" t="n">
        <f aca="false">CR$5/0.32*CR65</f>
        <v>10098.3518227598</v>
      </c>
      <c r="CS50" s="51" t="n">
        <f aca="false">CS$5/0.32*CS65</f>
        <v>10098.3518227598</v>
      </c>
      <c r="CT50" s="51" t="n">
        <f aca="false">CT$5/0.32*CT65</f>
        <v>10098.3518227598</v>
      </c>
      <c r="CU50" s="51" t="n">
        <f aca="false">CU$5/0.32*CU65</f>
        <v>10098.3518227598</v>
      </c>
      <c r="CV50" s="51" t="n">
        <f aca="false">CV$5/0.32*CV65</f>
        <v>10098.3518227599</v>
      </c>
      <c r="CW50" s="51" t="n">
        <f aca="false">CW$5/0.32*CW65</f>
        <v>10098.3518227599</v>
      </c>
      <c r="CX50" s="51" t="n">
        <f aca="false">CX$5/0.32*CX65</f>
        <v>10098.3518227599</v>
      </c>
      <c r="CY50" s="51" t="n">
        <f aca="false">CY$5/0.32*CY65</f>
        <v>10098.35182276</v>
      </c>
      <c r="CZ50" s="51" t="n">
        <f aca="false">CZ$5/0.32*CZ65</f>
        <v>10098.35182276</v>
      </c>
      <c r="DA50" s="51" t="n">
        <f aca="false">DA$5/0.32*DA65</f>
        <v>10098.35182276</v>
      </c>
      <c r="DB50" s="51" t="n">
        <f aca="false">DB$5/0.32*DB65</f>
        <v>10098.35182276</v>
      </c>
      <c r="DC50" s="51" t="n">
        <f aca="false">DC$5/0.32*DC65</f>
        <v>10098.35182276</v>
      </c>
      <c r="DD50" s="51" t="n">
        <f aca="false">DD$5/0.32*DD65</f>
        <v>10098.3518227601</v>
      </c>
      <c r="DE50" s="51" t="n">
        <f aca="false">DE$5/0.32*DE65</f>
        <v>10098.3518227601</v>
      </c>
      <c r="DF50" s="51" t="n">
        <f aca="false">DF$5/0.32*DF65</f>
        <v>10098.3518227601</v>
      </c>
      <c r="DG50" s="51" t="n">
        <f aca="false">DG$5/0.32*DG65</f>
        <v>10098.3518227601</v>
      </c>
      <c r="DH50" s="51" t="n">
        <f aca="false">DH$5/0.32*DH65</f>
        <v>10098.3518227601</v>
      </c>
      <c r="DI50" s="51" t="n">
        <f aca="false">DI$5/0.32*DI65</f>
        <v>10098.3518227602</v>
      </c>
      <c r="DJ50" s="51" t="n">
        <f aca="false">DJ$5/0.32*DJ65</f>
        <v>10098.3518227602</v>
      </c>
      <c r="DK50" s="51" t="n">
        <f aca="false">DK$5/0.32*DK65</f>
        <v>10098.3518227602</v>
      </c>
      <c r="DL50" s="51" t="n">
        <f aca="false">DL$5/0.32*DL65</f>
        <v>10098.3518227602</v>
      </c>
      <c r="DM50" s="51" t="n">
        <f aca="false">DM$5/0.32*DM65</f>
        <v>10098.3518227603</v>
      </c>
      <c r="DN50" s="51" t="n">
        <f aca="false">DN$5/0.32*DN65</f>
        <v>10098.3518227603</v>
      </c>
      <c r="DO50" s="51" t="n">
        <f aca="false">DO$5/0.32*DO65</f>
        <v>10098.3518227603</v>
      </c>
      <c r="DP50" s="51" t="n">
        <f aca="false">DP$5/0.32*DP65</f>
        <v>10098.3518227603</v>
      </c>
      <c r="DQ50" s="51" t="n">
        <f aca="false">DQ$5/0.32*DQ65</f>
        <v>10098.3518227604</v>
      </c>
      <c r="DR50" s="51" t="n">
        <f aca="false">DR$5/0.32*DR65</f>
        <v>10098.3518227604</v>
      </c>
      <c r="DS50" s="51" t="n">
        <f aca="false">DS$5/0.32*DS65</f>
        <v>10098.3518227604</v>
      </c>
      <c r="DT50" s="51" t="n">
        <f aca="false">DT$5/0.32*DT65</f>
        <v>10098.3518227604</v>
      </c>
      <c r="DU50" s="51" t="n">
        <f aca="false">DU$5/0.32*DU65</f>
        <v>10098.3518227605</v>
      </c>
      <c r="DV50" s="51" t="n">
        <f aca="false">DV$5/0.32*DV65</f>
        <v>10098.3518227605</v>
      </c>
      <c r="DW50" s="51" t="n">
        <f aca="false">DW$5/0.32*DW65</f>
        <v>10098.3518227605</v>
      </c>
      <c r="DX50" s="51" t="n">
        <f aca="false">DX$5/0.32*DX65</f>
        <v>10098.3518227605</v>
      </c>
      <c r="DY50" s="51" t="n">
        <f aca="false">DY$5/0.32*DY65</f>
        <v>10098.3518227606</v>
      </c>
      <c r="DZ50" s="51" t="n">
        <f aca="false">DZ$5/0.32*DZ65</f>
        <v>10098.3518227606</v>
      </c>
      <c r="EA50" s="51" t="n">
        <f aca="false">EA$5/0.32*EA65</f>
        <v>10098.3518227606</v>
      </c>
      <c r="EB50" s="51" t="n">
        <f aca="false">EB$5/0.32*EB65</f>
        <v>10098.3518227606</v>
      </c>
      <c r="EC50" s="51" t="n">
        <f aca="false">EC$5/0.32*EC65</f>
        <v>10098.3518227606</v>
      </c>
      <c r="ED50" s="51" t="n">
        <f aca="false">ED$5/0.32*ED65</f>
        <v>10098.3518227606</v>
      </c>
      <c r="EE50" s="51" t="n">
        <f aca="false">EE$5/0.32*EE65</f>
        <v>10098.3518227607</v>
      </c>
      <c r="EF50" s="51" t="n">
        <f aca="false">EF$5/0.32*EF65</f>
        <v>10098.3518227607</v>
      </c>
      <c r="EG50" s="51" t="n">
        <f aca="false">EG$5/0.32*EG65</f>
        <v>10098.3518227607</v>
      </c>
      <c r="EH50" s="51" t="n">
        <f aca="false">EH$5/0.32*EH65</f>
        <v>10098.3518227607</v>
      </c>
      <c r="EI50" s="51" t="n">
        <f aca="false">EI$5/0.32*EI65</f>
        <v>10098.3518227608</v>
      </c>
      <c r="EJ50" s="51" t="n">
        <f aca="false">EJ$5/0.32*EJ65</f>
        <v>10098.3518227608</v>
      </c>
      <c r="EK50" s="51" t="n">
        <f aca="false">EK$5/0.32*EK65</f>
        <v>10098.3518227608</v>
      </c>
      <c r="EL50" s="51" t="n">
        <f aca="false">EL$5/0.32*EL65</f>
        <v>10098.3518227608</v>
      </c>
      <c r="EM50" s="51" t="n">
        <f aca="false">EM$5/0.32*EM65</f>
        <v>10098.3518227609</v>
      </c>
      <c r="EN50" s="51" t="n">
        <f aca="false">EN$5/0.32*EN65</f>
        <v>10098.3518227609</v>
      </c>
      <c r="EO50" s="51" t="n">
        <f aca="false">EO$5/0.32*EO65</f>
        <v>10098.3518227609</v>
      </c>
      <c r="EP50" s="51" t="n">
        <f aca="false">EP$5/0.32*EP65</f>
        <v>10098.3518227609</v>
      </c>
      <c r="EQ50" s="51" t="n">
        <f aca="false">EQ$5/0.32*EQ65</f>
        <v>10098.3518227609</v>
      </c>
      <c r="ER50" s="51" t="n">
        <f aca="false">ER$5/0.32*ER65</f>
        <v>10098.351822761</v>
      </c>
      <c r="ES50" s="51" t="n">
        <f aca="false">ES$5/0.32*ES65</f>
        <v>10098.351822761</v>
      </c>
      <c r="ET50" s="51" t="n">
        <f aca="false">ET$5/0.32*ET65</f>
        <v>10098.351822761</v>
      </c>
      <c r="EU50" s="51" t="n">
        <f aca="false">EU$5/0.32*EU65</f>
        <v>10098.351822761</v>
      </c>
      <c r="EV50" s="51" t="n">
        <f aca="false">EV$5/0.32*EV65</f>
        <v>10098.3518227611</v>
      </c>
    </row>
    <row r="51" customFormat="false" ht="12.8" hidden="false" customHeight="false" outlineLevel="0" collapsed="false">
      <c r="A51" s="162" t="s">
        <v>197</v>
      </c>
      <c r="B51" s="162" t="n">
        <f aca="false">B44</f>
        <v>0</v>
      </c>
      <c r="C51" s="162" t="n">
        <f aca="false">C44</f>
        <v>0</v>
      </c>
      <c r="D51" s="162" t="n">
        <f aca="false">D44</f>
        <v>0</v>
      </c>
      <c r="E51" s="162" t="n">
        <f aca="false">E44</f>
        <v>0</v>
      </c>
      <c r="F51" s="162" t="n">
        <f aca="false">F44</f>
        <v>0</v>
      </c>
      <c r="G51" s="162" t="n">
        <f aca="false">G44</f>
        <v>0</v>
      </c>
      <c r="H51" s="162" t="n">
        <f aca="false">H44</f>
        <v>0</v>
      </c>
      <c r="I51" s="162" t="n">
        <f aca="false">I44</f>
        <v>0</v>
      </c>
      <c r="J51" s="162" t="n">
        <f aca="false">J44</f>
        <v>0</v>
      </c>
      <c r="K51" s="162" t="n">
        <f aca="false">K44</f>
        <v>0</v>
      </c>
      <c r="L51" s="162" t="n">
        <f aca="false">L44</f>
        <v>0</v>
      </c>
      <c r="M51" s="162" t="n">
        <f aca="false">M44</f>
        <v>0</v>
      </c>
      <c r="N51" s="162" t="n">
        <f aca="false">N44</f>
        <v>0</v>
      </c>
      <c r="O51" s="162" t="n">
        <f aca="false">O44</f>
        <v>0</v>
      </c>
      <c r="P51" s="162" t="n">
        <f aca="false">P44</f>
        <v>0</v>
      </c>
      <c r="Q51" s="162" t="n">
        <f aca="false">Q44</f>
        <v>0</v>
      </c>
      <c r="R51" s="162" t="n">
        <f aca="false">R44</f>
        <v>0</v>
      </c>
      <c r="S51" s="162" t="n">
        <f aca="false">S44</f>
        <v>0</v>
      </c>
      <c r="T51" s="162" t="n">
        <f aca="false">T44</f>
        <v>0</v>
      </c>
      <c r="U51" s="162" t="n">
        <f aca="false">U44</f>
        <v>0</v>
      </c>
      <c r="V51" s="162" t="n">
        <f aca="false">V44</f>
        <v>0</v>
      </c>
      <c r="W51" s="162" t="n">
        <f aca="false">W44</f>
        <v>0</v>
      </c>
      <c r="X51" s="162" t="n">
        <f aca="false">X44</f>
        <v>0</v>
      </c>
      <c r="Y51" s="162" t="n">
        <f aca="false">Y44</f>
        <v>0</v>
      </c>
      <c r="Z51" s="162" t="n">
        <f aca="false">Z44</f>
        <v>0</v>
      </c>
      <c r="AA51" s="162" t="n">
        <f aca="false">AA44</f>
        <v>0</v>
      </c>
      <c r="AB51" s="162" t="n">
        <f aca="false">AB44</f>
        <v>0</v>
      </c>
      <c r="AC51" s="162" t="n">
        <f aca="false">AC44</f>
        <v>0</v>
      </c>
      <c r="AD51" s="162" t="n">
        <f aca="false">AD44</f>
        <v>0</v>
      </c>
      <c r="AE51" s="162" t="n">
        <f aca="false">AE44</f>
        <v>0</v>
      </c>
      <c r="AF51" s="162" t="n">
        <f aca="false">AF44</f>
        <v>0</v>
      </c>
      <c r="AG51" s="162" t="n">
        <f aca="false">AG44</f>
        <v>0</v>
      </c>
      <c r="AH51" s="162" t="n">
        <f aca="false">AH44</f>
        <v>0</v>
      </c>
      <c r="AI51" s="162" t="n">
        <f aca="false">AI44</f>
        <v>0</v>
      </c>
      <c r="AJ51" s="162" t="n">
        <f aca="false">AJ44</f>
        <v>0</v>
      </c>
      <c r="AK51" s="162" t="n">
        <f aca="false">AK44</f>
        <v>0</v>
      </c>
      <c r="AL51" s="162" t="n">
        <f aca="false">AL44</f>
        <v>0</v>
      </c>
      <c r="AM51" s="162" t="n">
        <f aca="false">AM44</f>
        <v>0</v>
      </c>
      <c r="AN51" s="162" t="n">
        <f aca="false">AN44</f>
        <v>0</v>
      </c>
      <c r="AO51" s="162" t="n">
        <f aca="false">AO44</f>
        <v>0</v>
      </c>
      <c r="AP51" s="162" t="n">
        <f aca="false">AP44</f>
        <v>0</v>
      </c>
      <c r="AQ51" s="162" t="n">
        <f aca="false">AQ44</f>
        <v>0</v>
      </c>
      <c r="AR51" s="164" t="n">
        <f aca="false">AR44</f>
        <v>1873.411463724</v>
      </c>
      <c r="AS51" s="164" t="n">
        <f aca="false">AS44</f>
        <v>1873.37249958253</v>
      </c>
      <c r="AT51" s="164" t="n">
        <f aca="false">AT44</f>
        <v>1873.37249958253</v>
      </c>
      <c r="AU51" s="164" t="n">
        <f aca="false">AU44</f>
        <v>1873.4069098443</v>
      </c>
      <c r="AV51" s="164" t="n">
        <f aca="false">AV44</f>
        <v>1873.4069098443</v>
      </c>
      <c r="AW51" s="164" t="n">
        <f aca="false">AW44</f>
        <v>1873.4069098443</v>
      </c>
      <c r="AX51" s="164" t="n">
        <f aca="false">AX44</f>
        <v>1873.4069098443</v>
      </c>
      <c r="AY51" s="164" t="n">
        <f aca="false">AY44</f>
        <v>1873.4069098443</v>
      </c>
      <c r="AZ51" s="164" t="n">
        <f aca="false">AZ44</f>
        <v>1873.4069098443</v>
      </c>
      <c r="BA51" s="164" t="n">
        <f aca="false">BA44</f>
        <v>1873.4069098443</v>
      </c>
      <c r="BB51" s="164" t="n">
        <f aca="false">BB44</f>
        <v>1873.4069098443</v>
      </c>
      <c r="BC51" s="164" t="n">
        <f aca="false">BC44</f>
        <v>1873.4069098443</v>
      </c>
      <c r="BD51" s="164" t="n">
        <f aca="false">BD44</f>
        <v>1873.4069098443</v>
      </c>
      <c r="BE51" s="164" t="n">
        <f aca="false">BE44</f>
        <v>1873.4069098443</v>
      </c>
      <c r="BF51" s="164" t="n">
        <f aca="false">BF44</f>
        <v>1873.4069098443</v>
      </c>
      <c r="BG51" s="164" t="n">
        <f aca="false">BG44</f>
        <v>1873.4069098443</v>
      </c>
      <c r="BH51" s="164" t="n">
        <f aca="false">BH44</f>
        <v>1873.4069098443</v>
      </c>
      <c r="BI51" s="148" t="n">
        <f aca="false">BI44</f>
        <v>1849.09124128749</v>
      </c>
      <c r="BJ51" s="164" t="n">
        <f aca="false">BJ44</f>
        <v>1867.73709902079</v>
      </c>
      <c r="BK51" s="164" t="n">
        <f aca="false">BK44</f>
        <v>1866.79900116626</v>
      </c>
      <c r="BL51" s="164" t="n">
        <f aca="false">BL44</f>
        <v>1908.32000972408</v>
      </c>
      <c r="BM51" s="165" t="n">
        <f aca="false">BM44</f>
        <v>2003.73432027656</v>
      </c>
      <c r="BN51" s="164" t="n">
        <f aca="false">BN44</f>
        <v>2036.96879500633</v>
      </c>
      <c r="BO51" s="164" t="n">
        <f aca="false">BO$6/0.32*BO111</f>
        <v>2098.6973896883</v>
      </c>
      <c r="BP51" s="164" t="n">
        <f aca="false">BP$6/0.32*BP111</f>
        <v>2040.86362538404</v>
      </c>
      <c r="BQ51" s="164" t="n">
        <f aca="false">BQ$6/0.32*BQ111</f>
        <v>1974.7172961282</v>
      </c>
      <c r="BR51" s="164" t="n">
        <f aca="false">BR$6/0.32*BR111</f>
        <v>1983.37419036504</v>
      </c>
      <c r="BS51" s="164" t="n">
        <f aca="false">BS$6/0.32*BS111</f>
        <v>2028.68581874841</v>
      </c>
      <c r="BT51" s="164" t="n">
        <f aca="false">BT$6/0.32*BT111</f>
        <v>2060.74753678194</v>
      </c>
      <c r="BU51" s="164" t="n">
        <f aca="false">BU$6/0.32*BU111</f>
        <v>2071.39255650802</v>
      </c>
      <c r="BV51" s="164" t="n">
        <f aca="false">BV$6/0.32*BV111</f>
        <v>2075.38361847595</v>
      </c>
      <c r="BW51" s="164" t="n">
        <f aca="false">BW$6/0.32*BW111</f>
        <v>2080.45597538318</v>
      </c>
      <c r="BX51" s="164" t="n">
        <f aca="false">BX$6/0.32*BX111</f>
        <v>2089.66459669762</v>
      </c>
      <c r="BY51" s="164" t="n">
        <f aca="false">BY$6/0.32*BY111</f>
        <v>2109.80326377304</v>
      </c>
      <c r="BZ51" s="164" t="n">
        <f aca="false">BZ$6/0.32*BZ111</f>
        <v>2085.6965207151</v>
      </c>
      <c r="CA51" s="164" t="n">
        <f aca="false">CA$6/0.32*CA111</f>
        <v>2083.40791190942</v>
      </c>
      <c r="CB51" s="164" t="n">
        <f aca="false">CB$6/0.32*CB111</f>
        <v>2120.22579237779</v>
      </c>
      <c r="CC51" s="164" t="n">
        <f aca="false">CC$6/0.32*CC111</f>
        <v>2157.31662470135</v>
      </c>
      <c r="CD51" s="164" t="n">
        <f aca="false">CD$6/0.32*CD111</f>
        <v>2179.31589895973</v>
      </c>
      <c r="CE51" s="164" t="n">
        <f aca="false">CE$6/0.32*CE111</f>
        <v>2178.09415181421</v>
      </c>
      <c r="CF51" s="164" t="n">
        <f aca="false">CF$6/0.32*CF111</f>
        <v>2176.87308959284</v>
      </c>
      <c r="CG51" s="164" t="n">
        <f aca="false">CG$6/0.32*CG111</f>
        <v>2175.65271191165</v>
      </c>
      <c r="CH51" s="164" t="n">
        <f aca="false">CH$6/0.32*CH111</f>
        <v>2189.92155913767</v>
      </c>
      <c r="CI51" s="164" t="n">
        <f aca="false">CI$6/0.32*CI111</f>
        <v>2212.02121180442</v>
      </c>
      <c r="CJ51" s="164" t="n">
        <f aca="false">CJ$6/0.32*CJ111</f>
        <v>2210.78112972058</v>
      </c>
      <c r="CK51" s="164" t="n">
        <f aca="false">CK$6/0.32*CK111</f>
        <v>2209.54174283964</v>
      </c>
      <c r="CL51" s="164" t="n">
        <f aca="false">CL$6/0.32*CL111</f>
        <v>2223.87730126395</v>
      </c>
      <c r="CM51" s="164" t="n">
        <f aca="false">CM$6/0.32*CM111</f>
        <v>2246.08507612994</v>
      </c>
      <c r="CN51" s="164" t="n">
        <f aca="false">CN$6/0.32*CN111</f>
        <v>2244.82589748969</v>
      </c>
      <c r="CO51" s="164" t="n">
        <f aca="false">CO$6/0.32*CO111</f>
        <v>2243.56742475806</v>
      </c>
      <c r="CP51" s="164" t="n">
        <f aca="false">CP$6/0.32*CP111</f>
        <v>2242.30965753933</v>
      </c>
      <c r="CQ51" s="164" t="n">
        <f aca="false">CQ$6/0.32*CQ111</f>
        <v>2241.05259543797</v>
      </c>
      <c r="CR51" s="164" t="n">
        <f aca="false">CR$6/0.32*CR111</f>
        <v>2239.7962380587</v>
      </c>
      <c r="CS51" s="164" t="n">
        <f aca="false">CS$6/0.32*CS111</f>
        <v>2238.54058500644</v>
      </c>
      <c r="CT51" s="164" t="n">
        <f aca="false">CT$6/0.32*CT111</f>
        <v>2237.28563588632</v>
      </c>
      <c r="CU51" s="164" t="n">
        <f aca="false">CU$6/0.32*CU111</f>
        <v>2236.03139030373</v>
      </c>
      <c r="CV51" s="164" t="n">
        <f aca="false">CV$6/0.32*CV111</f>
        <v>2234.77784786424</v>
      </c>
      <c r="CW51" s="164" t="n">
        <f aca="false">CW$6/0.32*CW111</f>
        <v>2233.52500817368</v>
      </c>
      <c r="CX51" s="164" t="n">
        <f aca="false">CX$6/0.32*CX111</f>
        <v>2232.27287083807</v>
      </c>
      <c r="CY51" s="164" t="n">
        <f aca="false">CY$6/0.32*CY111</f>
        <v>2231.02143546367</v>
      </c>
      <c r="CZ51" s="164" t="n">
        <f aca="false">CZ$6/0.32*CZ111</f>
        <v>2229.77070165694</v>
      </c>
      <c r="DA51" s="164" t="n">
        <f aca="false">DA$6/0.32*DA111</f>
        <v>2228.52066902459</v>
      </c>
      <c r="DB51" s="164" t="n">
        <f aca="false">DB$6/0.32*DB111</f>
        <v>2227.27133717353</v>
      </c>
      <c r="DC51" s="164" t="n">
        <f aca="false">DC$6/0.32*DC111</f>
        <v>2226.02270571088</v>
      </c>
      <c r="DD51" s="164" t="n">
        <f aca="false">DD$6/0.32*DD111</f>
        <v>2224.77477424401</v>
      </c>
      <c r="DE51" s="164" t="n">
        <f aca="false">DE$6/0.32*DE111</f>
        <v>2223.5275423805</v>
      </c>
      <c r="DF51" s="164" t="n">
        <f aca="false">DF$6/0.32*DF111</f>
        <v>2222.28100972813</v>
      </c>
      <c r="DG51" s="164" t="n">
        <f aca="false">DG$6/0.32*DG111</f>
        <v>2221.03517589492</v>
      </c>
      <c r="DH51" s="164" t="n">
        <f aca="false">DH$6/0.32*DH111</f>
        <v>2219.79004048911</v>
      </c>
      <c r="DI51" s="164" t="n">
        <f aca="false">DI$6/0.32*DI111</f>
        <v>2218.54560311915</v>
      </c>
      <c r="DJ51" s="164" t="n">
        <f aca="false">DJ$6/0.32*DJ111</f>
        <v>2217.30186339372</v>
      </c>
      <c r="DK51" s="164" t="n">
        <f aca="false">DK$6/0.32*DK111</f>
        <v>2216.0588209217</v>
      </c>
      <c r="DL51" s="164" t="n">
        <f aca="false">DL$6/0.32*DL111</f>
        <v>2214.81647531221</v>
      </c>
      <c r="DM51" s="164" t="n">
        <f aca="false">DM$6/0.32*DM111</f>
        <v>2213.57482617459</v>
      </c>
      <c r="DN51" s="164" t="n">
        <f aca="false">DN$6/0.32*DN111</f>
        <v>2212.33387311838</v>
      </c>
      <c r="DO51" s="164" t="n">
        <f aca="false">DO$6/0.32*DO111</f>
        <v>2211.09361575335</v>
      </c>
      <c r="DP51" s="164" t="n">
        <f aca="false">DP$6/0.32*DP111</f>
        <v>2209.85405368949</v>
      </c>
      <c r="DQ51" s="164" t="n">
        <f aca="false">DQ$6/0.32*DQ111</f>
        <v>2208.61518653701</v>
      </c>
      <c r="DR51" s="164" t="n">
        <f aca="false">DR$6/0.32*DR111</f>
        <v>2207.37701390633</v>
      </c>
      <c r="DS51" s="164" t="n">
        <f aca="false">DS$6/0.32*DS111</f>
        <v>2206.1395354081</v>
      </c>
      <c r="DT51" s="164" t="n">
        <f aca="false">DT$6/0.32*DT111</f>
        <v>2204.90275065317</v>
      </c>
      <c r="DU51" s="164" t="n">
        <f aca="false">DU$6/0.32*DU111</f>
        <v>2203.66665925264</v>
      </c>
      <c r="DV51" s="164" t="n">
        <f aca="false">DV$6/0.32*DV111</f>
        <v>2202.4312608178</v>
      </c>
      <c r="DW51" s="164" t="n">
        <f aca="false">DW$6/0.32*DW111</f>
        <v>2201.19655496015</v>
      </c>
      <c r="DX51" s="164" t="n">
        <f aca="false">DX$6/0.32*DX111</f>
        <v>2199.96254129145</v>
      </c>
      <c r="DY51" s="164" t="n">
        <f aca="false">DY$6/0.32*DY111</f>
        <v>2198.72921942363</v>
      </c>
      <c r="DZ51" s="164" t="n">
        <f aca="false">DZ$6/0.32*DZ111</f>
        <v>2197.49658896888</v>
      </c>
      <c r="EA51" s="164" t="n">
        <f aca="false">EA$6/0.32*EA111</f>
        <v>2196.26464953956</v>
      </c>
      <c r="EB51" s="164" t="n">
        <f aca="false">EB$6/0.32*EB111</f>
        <v>2195.03340074831</v>
      </c>
      <c r="EC51" s="164" t="n">
        <f aca="false">EC$6/0.32*EC111</f>
        <v>2193.80284220791</v>
      </c>
      <c r="ED51" s="164" t="n">
        <f aca="false">ED$6/0.32*ED111</f>
        <v>2192.57297353143</v>
      </c>
      <c r="EE51" s="164" t="n">
        <f aca="false">EE$6/0.32*EE111</f>
        <v>2191.34379433211</v>
      </c>
      <c r="EF51" s="164" t="n">
        <f aca="false">EF$6/0.32*EF111</f>
        <v>2190.11530422343</v>
      </c>
      <c r="EG51" s="164" t="n">
        <f aca="false">EG$6/0.32*EG111</f>
        <v>2188.88750281907</v>
      </c>
      <c r="EH51" s="164" t="n">
        <f aca="false">EH$6/0.32*EH111</f>
        <v>2187.66038973294</v>
      </c>
      <c r="EI51" s="164" t="n">
        <f aca="false">EI$6/0.32*EI111</f>
        <v>2186.43396457916</v>
      </c>
      <c r="EJ51" s="164" t="n">
        <f aca="false">EJ$6/0.32*EJ111</f>
        <v>2185.20822697207</v>
      </c>
      <c r="EK51" s="164" t="n">
        <f aca="false">EK$6/0.32*EK111</f>
        <v>2183.98317652622</v>
      </c>
      <c r="EL51" s="164" t="n">
        <f aca="false">EL$6/0.32*EL111</f>
        <v>2182.75881285639</v>
      </c>
      <c r="EM51" s="164" t="n">
        <f aca="false">EM$6/0.32*EM111</f>
        <v>2181.53513557756</v>
      </c>
      <c r="EN51" s="164" t="n">
        <f aca="false">EN$6/0.32*EN111</f>
        <v>2180.31214430492</v>
      </c>
      <c r="EO51" s="164" t="n">
        <f aca="false">EO$6/0.32*EO111</f>
        <v>2179.08983865391</v>
      </c>
      <c r="EP51" s="164" t="n">
        <f aca="false">EP$6/0.32*EP111</f>
        <v>2177.86821824016</v>
      </c>
      <c r="EQ51" s="164" t="n">
        <f aca="false">EQ$6/0.32*EQ111</f>
        <v>2176.6472826795</v>
      </c>
      <c r="ER51" s="164" t="n">
        <f aca="false">ER$6/0.32*ER111</f>
        <v>2175.42703158801</v>
      </c>
      <c r="ES51" s="164" t="n">
        <f aca="false">ES$6/0.32*ES111</f>
        <v>2174.20746458196</v>
      </c>
      <c r="ET51" s="164" t="n">
        <f aca="false">ET$6/0.32*ET111</f>
        <v>2172.98858127786</v>
      </c>
      <c r="EU51" s="164" t="n">
        <f aca="false">EU$6/0.32*EU111</f>
        <v>2171.7703812924</v>
      </c>
      <c r="EV51" s="164" t="n">
        <f aca="false">EV$6/0.32*EV111</f>
        <v>2170.55286424252</v>
      </c>
    </row>
    <row r="52" customFormat="false" ht="12.8" hidden="false" customHeight="false" outlineLevel="0" collapsed="false">
      <c r="A52" s="162" t="s">
        <v>198</v>
      </c>
      <c r="B52" s="162" t="n">
        <f aca="false">B45</f>
        <v>0</v>
      </c>
      <c r="C52" s="162" t="n">
        <f aca="false">C45</f>
        <v>0</v>
      </c>
      <c r="D52" s="162" t="n">
        <f aca="false">D45</f>
        <v>0</v>
      </c>
      <c r="E52" s="162" t="n">
        <f aca="false">E45</f>
        <v>0</v>
      </c>
      <c r="F52" s="162" t="n">
        <f aca="false">F45</f>
        <v>0</v>
      </c>
      <c r="G52" s="162" t="n">
        <f aca="false">G45</f>
        <v>0</v>
      </c>
      <c r="H52" s="162" t="n">
        <f aca="false">H45</f>
        <v>0</v>
      </c>
      <c r="I52" s="162" t="n">
        <f aca="false">I45</f>
        <v>0</v>
      </c>
      <c r="J52" s="162" t="n">
        <f aca="false">J45</f>
        <v>0</v>
      </c>
      <c r="K52" s="162" t="n">
        <f aca="false">K45</f>
        <v>0</v>
      </c>
      <c r="L52" s="162" t="n">
        <f aca="false">L45</f>
        <v>0</v>
      </c>
      <c r="M52" s="162" t="n">
        <f aca="false">M45</f>
        <v>0</v>
      </c>
      <c r="N52" s="162" t="n">
        <f aca="false">N45</f>
        <v>0</v>
      </c>
      <c r="O52" s="162" t="n">
        <f aca="false">O45</f>
        <v>0</v>
      </c>
      <c r="P52" s="162" t="n">
        <f aca="false">P45</f>
        <v>0</v>
      </c>
      <c r="Q52" s="162" t="n">
        <f aca="false">Q45</f>
        <v>0</v>
      </c>
      <c r="R52" s="162" t="n">
        <f aca="false">R45</f>
        <v>0</v>
      </c>
      <c r="S52" s="162" t="n">
        <f aca="false">S45</f>
        <v>0</v>
      </c>
      <c r="T52" s="162" t="n">
        <f aca="false">T45</f>
        <v>0</v>
      </c>
      <c r="U52" s="162" t="n">
        <f aca="false">U45</f>
        <v>0</v>
      </c>
      <c r="V52" s="162" t="n">
        <f aca="false">V45</f>
        <v>0</v>
      </c>
      <c r="W52" s="162" t="n">
        <f aca="false">W45</f>
        <v>0</v>
      </c>
      <c r="X52" s="162" t="n">
        <f aca="false">X45</f>
        <v>0</v>
      </c>
      <c r="Y52" s="162" t="n">
        <f aca="false">Y45</f>
        <v>0</v>
      </c>
      <c r="Z52" s="162" t="n">
        <f aca="false">Z45</f>
        <v>0</v>
      </c>
      <c r="AA52" s="162" t="n">
        <f aca="false">AA45</f>
        <v>0</v>
      </c>
      <c r="AB52" s="162" t="n">
        <f aca="false">AB45</f>
        <v>0</v>
      </c>
      <c r="AC52" s="162" t="n">
        <f aca="false">AC45</f>
        <v>0</v>
      </c>
      <c r="AD52" s="162" t="n">
        <f aca="false">AD45</f>
        <v>0</v>
      </c>
      <c r="AE52" s="162" t="n">
        <f aca="false">AE45</f>
        <v>0</v>
      </c>
      <c r="AF52" s="162" t="n">
        <f aca="false">AF45</f>
        <v>0</v>
      </c>
      <c r="AG52" s="162" t="n">
        <f aca="false">AG45</f>
        <v>0</v>
      </c>
      <c r="AH52" s="162" t="n">
        <f aca="false">AH45</f>
        <v>0</v>
      </c>
      <c r="AI52" s="162" t="n">
        <f aca="false">AI45</f>
        <v>0</v>
      </c>
      <c r="AJ52" s="162" t="n">
        <f aca="false">AJ45</f>
        <v>0</v>
      </c>
      <c r="AK52" s="162" t="n">
        <f aca="false">AK45</f>
        <v>0</v>
      </c>
      <c r="AL52" s="162" t="n">
        <f aca="false">AL45</f>
        <v>0</v>
      </c>
      <c r="AM52" s="162" t="n">
        <f aca="false">AM45</f>
        <v>0</v>
      </c>
      <c r="AN52" s="162" t="n">
        <f aca="false">AN45</f>
        <v>0</v>
      </c>
      <c r="AO52" s="162" t="n">
        <f aca="false">AO45</f>
        <v>0</v>
      </c>
      <c r="AP52" s="162" t="n">
        <f aca="false">AP45</f>
        <v>0</v>
      </c>
      <c r="AQ52" s="162" t="n">
        <f aca="false">AQ45</f>
        <v>0</v>
      </c>
      <c r="AR52" s="164" t="n">
        <f aca="false">AR45</f>
        <v>2622.76039320142</v>
      </c>
      <c r="AS52" s="164" t="n">
        <f aca="false">AS45</f>
        <v>2622.70584372899</v>
      </c>
      <c r="AT52" s="164" t="n">
        <f aca="false">AT45</f>
        <v>2622.70584372899</v>
      </c>
      <c r="AU52" s="164" t="n">
        <f aca="false">AU45</f>
        <v>2622.7540178079</v>
      </c>
      <c r="AV52" s="164" t="n">
        <f aca="false">AV45</f>
        <v>2622.7540178079</v>
      </c>
      <c r="AW52" s="164" t="n">
        <f aca="false">AW45</f>
        <v>2622.7540178079</v>
      </c>
      <c r="AX52" s="164" t="n">
        <f aca="false">AX45</f>
        <v>2622.7540178079</v>
      </c>
      <c r="AY52" s="164" t="n">
        <f aca="false">AY45</f>
        <v>2622.7540178079</v>
      </c>
      <c r="AZ52" s="164" t="n">
        <f aca="false">AZ45</f>
        <v>2622.7540178079</v>
      </c>
      <c r="BA52" s="164" t="n">
        <f aca="false">BA45</f>
        <v>2622.7540178079</v>
      </c>
      <c r="BB52" s="164" t="n">
        <f aca="false">BB45</f>
        <v>2622.7540178079</v>
      </c>
      <c r="BC52" s="164" t="n">
        <f aca="false">BC45</f>
        <v>2622.7540178079</v>
      </c>
      <c r="BD52" s="164" t="n">
        <f aca="false">BD45</f>
        <v>2622.7540178079</v>
      </c>
      <c r="BE52" s="164" t="n">
        <f aca="false">BE45</f>
        <v>2622.75401780791</v>
      </c>
      <c r="BF52" s="164" t="n">
        <f aca="false">BF45</f>
        <v>2622.75401780791</v>
      </c>
      <c r="BG52" s="164" t="n">
        <f aca="false">BG45</f>
        <v>2622.7540178079</v>
      </c>
      <c r="BH52" s="164" t="n">
        <f aca="false">BH45</f>
        <v>2622.7540178079</v>
      </c>
      <c r="BI52" s="148" t="n">
        <f aca="false">BI45</f>
        <v>2588.72253298006</v>
      </c>
      <c r="BJ52" s="164" t="n">
        <f aca="false">BJ45</f>
        <v>2614.8219900987</v>
      </c>
      <c r="BK52" s="164" t="n">
        <f aca="false">BK45</f>
        <v>2613.5232621056</v>
      </c>
      <c r="BL52" s="164" t="n">
        <f aca="false">BL45</f>
        <v>2671.64801361372</v>
      </c>
      <c r="BM52" s="165" t="n">
        <f aca="false">BM45</f>
        <v>2805.20729720325</v>
      </c>
      <c r="BN52" s="164" t="n">
        <f aca="false">BN45</f>
        <v>2851.74297838351</v>
      </c>
      <c r="BO52" s="164" t="n">
        <f aca="false">BO$6/0.32*BO112</f>
        <v>2938.16260684386</v>
      </c>
      <c r="BP52" s="164" t="n">
        <f aca="false">BP$6/0.32*BP112</f>
        <v>2857.19571541554</v>
      </c>
      <c r="BQ52" s="164" t="n">
        <f aca="false">BQ$6/0.32*BQ112</f>
        <v>2764.59128747162</v>
      </c>
      <c r="BR52" s="164" t="n">
        <f aca="false">BR$6/0.32*BR112</f>
        <v>2776.7108827325</v>
      </c>
      <c r="BS52" s="164" t="n">
        <f aca="false">BS$6/0.32*BS112</f>
        <v>2840.14686584534</v>
      </c>
      <c r="BT52" s="164" t="n">
        <f aca="false">BT$6/0.32*BT112</f>
        <v>2885.0330612064</v>
      </c>
      <c r="BU52" s="164" t="n">
        <f aca="false">BU$6/0.32*BU112</f>
        <v>2899.93601913733</v>
      </c>
      <c r="BV52" s="164" t="n">
        <f aca="false">BV$6/0.32*BV112</f>
        <v>2905.52347976571</v>
      </c>
      <c r="BW52" s="164" t="n">
        <f aca="false">BW$6/0.32*BW112</f>
        <v>2912.62474623062</v>
      </c>
      <c r="BX52" s="164" t="n">
        <f aca="false">BX$6/0.32*BX112</f>
        <v>2925.51675578836</v>
      </c>
      <c r="BY52" s="164" t="n">
        <f aca="false">BY$6/0.32*BY112</f>
        <v>2953.71075786003</v>
      </c>
      <c r="BZ52" s="164" t="n">
        <f aca="false">BZ$6/0.32*BZ112</f>
        <v>2919.96147538908</v>
      </c>
      <c r="CA52" s="164" t="n">
        <f aca="false">CA$6/0.32*CA112</f>
        <v>2916.75743804306</v>
      </c>
      <c r="CB52" s="164" t="n">
        <f aca="false">CB$6/0.32*CB112</f>
        <v>2968.3022296776</v>
      </c>
      <c r="CC52" s="164" t="n">
        <f aca="false">CC$6/0.32*CC112</f>
        <v>3020.22915212256</v>
      </c>
      <c r="CD52" s="164" t="n">
        <f aca="false">CD$6/0.32*CD112</f>
        <v>3051.02799207027</v>
      </c>
      <c r="CE52" s="164" t="n">
        <f aca="false">CE$6/0.32*CE112</f>
        <v>3049.31755406448</v>
      </c>
      <c r="CF52" s="164" t="n">
        <f aca="false">CF$6/0.32*CF112</f>
        <v>3047.60807494801</v>
      </c>
      <c r="CG52" s="164" t="n">
        <f aca="false">CG$6/0.32*CG112</f>
        <v>3045.89955418332</v>
      </c>
      <c r="CH52" s="164" t="n">
        <f aca="false">CH$6/0.32*CH112</f>
        <v>3065.87584689146</v>
      </c>
      <c r="CI52" s="164" t="n">
        <f aca="false">CI$6/0.32*CI112</f>
        <v>3096.81521595378</v>
      </c>
      <c r="CJ52" s="164" t="n">
        <f aca="false">CJ$6/0.32*CJ112</f>
        <v>3095.07910915436</v>
      </c>
      <c r="CK52" s="164" t="n">
        <f aca="false">CK$6/0.32*CK112</f>
        <v>3093.34397563445</v>
      </c>
      <c r="CL52" s="164" t="n">
        <f aca="false">CL$6/0.32*CL112</f>
        <v>3113.41366358351</v>
      </c>
      <c r="CM52" s="164" t="n">
        <f aca="false">CM$6/0.32*CM112</f>
        <v>3144.50440301696</v>
      </c>
      <c r="CN52" s="164" t="n">
        <f aca="false">CN$6/0.32*CN112</f>
        <v>3142.74156116358</v>
      </c>
      <c r="CO52" s="164" t="n">
        <f aca="false">CO$6/0.32*CO112</f>
        <v>3140.97970757765</v>
      </c>
      <c r="CP52" s="164" t="n">
        <f aca="false">CP$6/0.32*CP112</f>
        <v>3139.21884170515</v>
      </c>
      <c r="CQ52" s="164" t="n">
        <f aca="false">CQ$6/0.32*CQ112</f>
        <v>3137.45896299237</v>
      </c>
      <c r="CR52" s="164" t="n">
        <f aca="false">CR$6/0.32*CR112</f>
        <v>3135.7000708859</v>
      </c>
      <c r="CS52" s="164" t="n">
        <f aca="false">CS$6/0.32*CS112</f>
        <v>3133.94216483261</v>
      </c>
      <c r="CT52" s="164" t="n">
        <f aca="false">CT$6/0.32*CT112</f>
        <v>3132.18524427974</v>
      </c>
      <c r="CU52" s="164" t="n">
        <f aca="false">CU$6/0.32*CU112</f>
        <v>3130.42930867478</v>
      </c>
      <c r="CV52" s="164" t="n">
        <f aca="false">CV$6/0.32*CV112</f>
        <v>3128.67435746558</v>
      </c>
      <c r="CW52" s="164" t="n">
        <f aca="false">CW$6/0.32*CW112</f>
        <v>3126.92039010027</v>
      </c>
      <c r="CX52" s="164" t="n">
        <f aca="false">CX$6/0.32*CX112</f>
        <v>3125.16740602729</v>
      </c>
      <c r="CY52" s="164" t="n">
        <f aca="false">CY$6/0.32*CY112</f>
        <v>3123.41540469541</v>
      </c>
      <c r="CZ52" s="164" t="n">
        <f aca="false">CZ$6/0.32*CZ112</f>
        <v>3121.66438555368</v>
      </c>
      <c r="DA52" s="164" t="n">
        <f aca="false">DA$6/0.32*DA112</f>
        <v>3119.91434805149</v>
      </c>
      <c r="DB52" s="164" t="n">
        <f aca="false">DB$6/0.32*DB112</f>
        <v>3118.16529163851</v>
      </c>
      <c r="DC52" s="164" t="n">
        <f aca="false">DC$6/0.32*DC112</f>
        <v>3116.41721576473</v>
      </c>
      <c r="DD52" s="164" t="n">
        <f aca="false">DD$6/0.32*DD112</f>
        <v>3114.67011988046</v>
      </c>
      <c r="DE52" s="164" t="n">
        <f aca="false">DE$6/0.32*DE112</f>
        <v>3112.9240034363</v>
      </c>
      <c r="DF52" s="164" t="n">
        <f aca="false">DF$6/0.32*DF112</f>
        <v>3111.17886588318</v>
      </c>
      <c r="DG52" s="164" t="n">
        <f aca="false">DG$6/0.32*DG112</f>
        <v>3109.4347066723</v>
      </c>
      <c r="DH52" s="164" t="n">
        <f aca="false">DH$6/0.32*DH112</f>
        <v>3107.6915252552</v>
      </c>
      <c r="DI52" s="164" t="n">
        <f aca="false">DI$6/0.32*DI112</f>
        <v>3105.94932108373</v>
      </c>
      <c r="DJ52" s="164" t="n">
        <f aca="false">DJ$6/0.32*DJ112</f>
        <v>3104.20809361002</v>
      </c>
      <c r="DK52" s="164" t="n">
        <f aca="false">DK$6/0.32*DK112</f>
        <v>3102.46784228654</v>
      </c>
      <c r="DL52" s="164" t="n">
        <f aca="false">DL$6/0.32*DL112</f>
        <v>3100.72856656603</v>
      </c>
      <c r="DM52" s="164" t="n">
        <f aca="false">DM$6/0.32*DM112</f>
        <v>3098.99026590158</v>
      </c>
      <c r="DN52" s="164" t="n">
        <f aca="false">DN$6/0.32*DN112</f>
        <v>3097.25293974655</v>
      </c>
      <c r="DO52" s="164" t="n">
        <f aca="false">DO$6/0.32*DO112</f>
        <v>3095.51658755461</v>
      </c>
      <c r="DP52" s="164" t="n">
        <f aca="false">DP$6/0.32*DP112</f>
        <v>3093.78120877976</v>
      </c>
      <c r="DQ52" s="164" t="n">
        <f aca="false">DQ$6/0.32*DQ112</f>
        <v>3092.04680287629</v>
      </c>
      <c r="DR52" s="164" t="n">
        <f aca="false">DR$6/0.32*DR112</f>
        <v>3090.31336929881</v>
      </c>
      <c r="DS52" s="164" t="n">
        <f aca="false">DS$6/0.32*DS112</f>
        <v>3088.5809075022</v>
      </c>
      <c r="DT52" s="164" t="n">
        <f aca="false">DT$6/0.32*DT112</f>
        <v>3086.84941694168</v>
      </c>
      <c r="DU52" s="164" t="n">
        <f aca="false">DU$6/0.32*DU112</f>
        <v>3085.11889707276</v>
      </c>
      <c r="DV52" s="164" t="n">
        <f aca="false">DV$6/0.32*DV112</f>
        <v>3083.38934735128</v>
      </c>
      <c r="DW52" s="164" t="n">
        <f aca="false">DW$6/0.32*DW112</f>
        <v>3081.66076723335</v>
      </c>
      <c r="DX52" s="164" t="n">
        <f aca="false">DX$6/0.32*DX112</f>
        <v>3079.9331561754</v>
      </c>
      <c r="DY52" s="164" t="n">
        <f aca="false">DY$6/0.32*DY112</f>
        <v>3078.20651363415</v>
      </c>
      <c r="DZ52" s="164" t="n">
        <f aca="false">DZ$6/0.32*DZ112</f>
        <v>3076.48083906668</v>
      </c>
      <c r="EA52" s="164" t="n">
        <f aca="false">EA$6/0.32*EA112</f>
        <v>3074.75613193029</v>
      </c>
      <c r="EB52" s="164" t="n">
        <f aca="false">EB$6/0.32*EB112</f>
        <v>3073.03239168267</v>
      </c>
      <c r="EC52" s="164" t="n">
        <f aca="false">EC$6/0.32*EC112</f>
        <v>3071.30961778173</v>
      </c>
      <c r="ED52" s="164" t="n">
        <f aca="false">ED$6/0.32*ED112</f>
        <v>3069.58780968576</v>
      </c>
      <c r="EE52" s="164" t="n">
        <f aca="false">EE$6/0.32*EE112</f>
        <v>3067.86696685329</v>
      </c>
      <c r="EF52" s="164" t="n">
        <f aca="false">EF$6/0.32*EF112</f>
        <v>3066.14708874321</v>
      </c>
      <c r="EG52" s="164" t="n">
        <f aca="false">EG$6/0.32*EG112</f>
        <v>3064.42817481467</v>
      </c>
      <c r="EH52" s="164" t="n">
        <f aca="false">EH$6/0.32*EH112</f>
        <v>3062.71022452715</v>
      </c>
      <c r="EI52" s="164" t="n">
        <f aca="false">EI$6/0.32*EI112</f>
        <v>3060.99323734041</v>
      </c>
      <c r="EJ52" s="164" t="n">
        <f aca="false">EJ$6/0.32*EJ112</f>
        <v>3059.27721271455</v>
      </c>
      <c r="EK52" s="164" t="n">
        <f aca="false">EK$6/0.32*EK112</f>
        <v>3057.56215010992</v>
      </c>
      <c r="EL52" s="164" t="n">
        <f aca="false">EL$6/0.32*EL112</f>
        <v>3055.84804898722</v>
      </c>
      <c r="EM52" s="164" t="n">
        <f aca="false">EM$6/0.32*EM112</f>
        <v>3054.13490880742</v>
      </c>
      <c r="EN52" s="164" t="n">
        <f aca="false">EN$6/0.32*EN112</f>
        <v>3052.42272903181</v>
      </c>
      <c r="EO52" s="164" t="n">
        <f aca="false">EO$6/0.32*EO112</f>
        <v>3050.71150912199</v>
      </c>
      <c r="EP52" s="164" t="n">
        <f aca="false">EP$6/0.32*EP112</f>
        <v>3049.00124853983</v>
      </c>
      <c r="EQ52" s="164" t="n">
        <f aca="false">EQ$6/0.32*EQ112</f>
        <v>3047.29194674753</v>
      </c>
      <c r="ER52" s="164" t="n">
        <f aca="false">ER$6/0.32*ER112</f>
        <v>3045.58360320759</v>
      </c>
      <c r="ES52" s="164" t="n">
        <f aca="false">ES$6/0.32*ES112</f>
        <v>3043.87621738278</v>
      </c>
      <c r="ET52" s="164" t="n">
        <f aca="false">ET$6/0.32*ET112</f>
        <v>3042.16978873622</v>
      </c>
      <c r="EU52" s="164" t="n">
        <f aca="false">EU$6/0.32*EU112</f>
        <v>3040.4643167313</v>
      </c>
      <c r="EV52" s="164" t="n">
        <f aca="false">EV$6/0.32*EV112</f>
        <v>3038.7598008317</v>
      </c>
    </row>
    <row r="53" customFormat="false" ht="12.8" hidden="false" customHeight="false" outlineLevel="0" collapsed="false">
      <c r="A53" s="162" t="s">
        <v>199</v>
      </c>
      <c r="B53" s="162" t="n">
        <f aca="false">B47</f>
        <v>0</v>
      </c>
      <c r="C53" s="162" t="n">
        <f aca="false">C47</f>
        <v>0</v>
      </c>
      <c r="D53" s="162" t="n">
        <f aca="false">D47</f>
        <v>0</v>
      </c>
      <c r="E53" s="162" t="n">
        <f aca="false">E47</f>
        <v>0</v>
      </c>
      <c r="F53" s="162" t="n">
        <f aca="false">F47</f>
        <v>0</v>
      </c>
      <c r="G53" s="162" t="n">
        <f aca="false">G47</f>
        <v>0</v>
      </c>
      <c r="H53" s="162" t="n">
        <f aca="false">H47</f>
        <v>0</v>
      </c>
      <c r="I53" s="162" t="n">
        <f aca="false">I47</f>
        <v>0</v>
      </c>
      <c r="J53" s="162" t="n">
        <f aca="false">J47</f>
        <v>0</v>
      </c>
      <c r="K53" s="162" t="n">
        <f aca="false">K47</f>
        <v>0</v>
      </c>
      <c r="L53" s="162" t="n">
        <f aca="false">L47</f>
        <v>0</v>
      </c>
      <c r="M53" s="162" t="n">
        <f aca="false">M47</f>
        <v>0</v>
      </c>
      <c r="N53" s="162" t="n">
        <f aca="false">N47</f>
        <v>0</v>
      </c>
      <c r="O53" s="162" t="n">
        <f aca="false">O47</f>
        <v>0</v>
      </c>
      <c r="P53" s="162" t="n">
        <f aca="false">P47</f>
        <v>0</v>
      </c>
      <c r="Q53" s="162" t="n">
        <f aca="false">Q47</f>
        <v>0</v>
      </c>
      <c r="R53" s="162" t="n">
        <f aca="false">R47</f>
        <v>0</v>
      </c>
      <c r="S53" s="162" t="n">
        <f aca="false">S47</f>
        <v>0</v>
      </c>
      <c r="T53" s="162" t="n">
        <f aca="false">T47</f>
        <v>0</v>
      </c>
      <c r="U53" s="162" t="n">
        <f aca="false">U47</f>
        <v>0</v>
      </c>
      <c r="V53" s="162" t="n">
        <f aca="false">V47</f>
        <v>0</v>
      </c>
      <c r="W53" s="162" t="n">
        <f aca="false">W47</f>
        <v>0</v>
      </c>
      <c r="X53" s="162" t="n">
        <f aca="false">X47</f>
        <v>0</v>
      </c>
      <c r="Y53" s="162" t="n">
        <f aca="false">Y47</f>
        <v>0</v>
      </c>
      <c r="Z53" s="162" t="n">
        <f aca="false">Z47</f>
        <v>0</v>
      </c>
      <c r="AA53" s="162" t="n">
        <f aca="false">AA47</f>
        <v>0</v>
      </c>
      <c r="AB53" s="162" t="n">
        <f aca="false">AB47</f>
        <v>0</v>
      </c>
      <c r="AC53" s="162" t="n">
        <f aca="false">AC47</f>
        <v>0</v>
      </c>
      <c r="AD53" s="162" t="n">
        <f aca="false">AD47</f>
        <v>0</v>
      </c>
      <c r="AE53" s="162" t="n">
        <f aca="false">AE47</f>
        <v>0</v>
      </c>
      <c r="AF53" s="162" t="n">
        <f aca="false">AF47</f>
        <v>0</v>
      </c>
      <c r="AG53" s="162" t="n">
        <f aca="false">AG47</f>
        <v>0</v>
      </c>
      <c r="AH53" s="162" t="n">
        <f aca="false">AH47</f>
        <v>0</v>
      </c>
      <c r="AI53" s="162" t="n">
        <f aca="false">AI47</f>
        <v>0</v>
      </c>
      <c r="AJ53" s="162" t="n">
        <f aca="false">AJ47</f>
        <v>0</v>
      </c>
      <c r="AK53" s="162" t="n">
        <f aca="false">AK47</f>
        <v>0</v>
      </c>
      <c r="AL53" s="162" t="n">
        <f aca="false">AL47</f>
        <v>0</v>
      </c>
      <c r="AM53" s="162" t="n">
        <f aca="false">AM47</f>
        <v>0</v>
      </c>
      <c r="AN53" s="162" t="n">
        <f aca="false">AN47</f>
        <v>0</v>
      </c>
      <c r="AO53" s="162" t="n">
        <f aca="false">AO47</f>
        <v>0</v>
      </c>
      <c r="AP53" s="162" t="n">
        <f aca="false">AP47</f>
        <v>0</v>
      </c>
      <c r="AQ53" s="162" t="n">
        <f aca="false">AQ47</f>
        <v>0</v>
      </c>
      <c r="AR53" s="164" t="n">
        <f aca="false">AR47</f>
        <v>3746.822927448</v>
      </c>
      <c r="AS53" s="164" t="n">
        <f aca="false">AS47</f>
        <v>3746.74499916506</v>
      </c>
      <c r="AT53" s="164" t="n">
        <f aca="false">AT47</f>
        <v>3746.74499916506</v>
      </c>
      <c r="AU53" s="164" t="n">
        <f aca="false">AU47</f>
        <v>3746.8138196886</v>
      </c>
      <c r="AV53" s="164" t="n">
        <f aca="false">AV47</f>
        <v>3746.8138196886</v>
      </c>
      <c r="AW53" s="164" t="n">
        <f aca="false">AW47</f>
        <v>3746.8138196886</v>
      </c>
      <c r="AX53" s="164" t="n">
        <f aca="false">AX47</f>
        <v>3746.8138196886</v>
      </c>
      <c r="AY53" s="164" t="n">
        <f aca="false">AY47</f>
        <v>3746.8138196886</v>
      </c>
      <c r="AZ53" s="164" t="n">
        <f aca="false">AZ47</f>
        <v>3746.8138196886</v>
      </c>
      <c r="BA53" s="164" t="n">
        <f aca="false">BA47</f>
        <v>3746.8138196886</v>
      </c>
      <c r="BB53" s="164" t="n">
        <f aca="false">BB47</f>
        <v>3746.8138196886</v>
      </c>
      <c r="BC53" s="164" t="n">
        <f aca="false">BC47</f>
        <v>3746.81381968861</v>
      </c>
      <c r="BD53" s="164" t="n">
        <f aca="false">BD47</f>
        <v>3746.81381968861</v>
      </c>
      <c r="BE53" s="164" t="n">
        <f aca="false">BE47</f>
        <v>3746.81381968861</v>
      </c>
      <c r="BF53" s="164" t="n">
        <f aca="false">BF47</f>
        <v>3746.81381968861</v>
      </c>
      <c r="BG53" s="164" t="n">
        <f aca="false">BG47</f>
        <v>3746.8138196886</v>
      </c>
      <c r="BH53" s="164" t="n">
        <f aca="false">BH47</f>
        <v>3746.8138196886</v>
      </c>
      <c r="BI53" s="148" t="n">
        <f aca="false">BI47</f>
        <v>3698.18248257499</v>
      </c>
      <c r="BJ53" s="164" t="n">
        <f aca="false">BJ47</f>
        <v>3735.47419804159</v>
      </c>
      <c r="BK53" s="164" t="n">
        <f aca="false">BK47</f>
        <v>3733.62130469672</v>
      </c>
      <c r="BL53" s="164" t="n">
        <f aca="false">BL47</f>
        <v>3816.65107000124</v>
      </c>
      <c r="BM53" s="165" t="n">
        <f aca="false">BM47</f>
        <v>4007.46864055312</v>
      </c>
      <c r="BN53" s="164" t="n">
        <f aca="false">BN47</f>
        <v>4073.92806528027</v>
      </c>
      <c r="BO53" s="164" t="n">
        <f aca="false">BO$6/0.32*BO113</f>
        <v>4197.38496600533</v>
      </c>
      <c r="BP53" s="164" t="n">
        <f aca="false">BP$6/0.32*BP113</f>
        <v>4081.7177078237</v>
      </c>
      <c r="BQ53" s="164" t="n">
        <f aca="false">BQ$6/0.32*BQ113</f>
        <v>3949.42535860792</v>
      </c>
      <c r="BR53" s="164" t="n">
        <f aca="false">BR$6/0.32*BR113</f>
        <v>3966.73910660253</v>
      </c>
      <c r="BS53" s="164" t="n">
        <f aca="false">BS$6/0.32*BS113</f>
        <v>4057.36215149507</v>
      </c>
      <c r="BT53" s="164" t="n">
        <f aca="false">BT$6/0.32*BT113</f>
        <v>4121.48543764365</v>
      </c>
      <c r="BU53" s="164" t="n">
        <f aca="false">BU$6/0.32*BU113</f>
        <v>4142.77542732039</v>
      </c>
      <c r="BV53" s="164" t="n">
        <f aca="false">BV$6/0.32*BV113</f>
        <v>4150.75753259431</v>
      </c>
      <c r="BW53" s="164" t="n">
        <f aca="false">BW$6/0.32*BW113</f>
        <v>4160.90222269076</v>
      </c>
      <c r="BX53" s="164" t="n">
        <f aca="false">BX$6/0.32*BX113</f>
        <v>4179.31942226072</v>
      </c>
      <c r="BY53" s="164" t="n">
        <f aca="false">BY$6/0.32*BY113</f>
        <v>4219.59666224448</v>
      </c>
      <c r="BZ53" s="164" t="n">
        <f aca="false">BZ$6/0.32*BZ113</f>
        <v>4171.38328885014</v>
      </c>
      <c r="CA53" s="164" t="n">
        <f aca="false">CA$6/0.32*CA113</f>
        <v>4166.80608194017</v>
      </c>
      <c r="CB53" s="164" t="n">
        <f aca="false">CB$6/0.32*CB113</f>
        <v>4240.44167071893</v>
      </c>
      <c r="CC53" s="164" t="n">
        <f aca="false">CC$6/0.32*CC113</f>
        <v>4314.62316193174</v>
      </c>
      <c r="CD53" s="164" t="n">
        <f aca="false">CD$6/0.32*CD113</f>
        <v>4358.62160758134</v>
      </c>
      <c r="CE53" s="164" t="n">
        <f aca="false">CE$6/0.32*CE113</f>
        <v>4356.17811900312</v>
      </c>
      <c r="CF53" s="164" t="n">
        <f aca="false">CF$6/0.32*CF113</f>
        <v>4353.73600026999</v>
      </c>
      <c r="CG53" s="164" t="n">
        <f aca="false">CG$6/0.32*CG113</f>
        <v>4351.29525061402</v>
      </c>
      <c r="CH53" s="164" t="n">
        <f aca="false">CH$6/0.32*CH113</f>
        <v>4379.83287834585</v>
      </c>
      <c r="CI53" s="164" t="n">
        <f aca="false">CI$6/0.32*CI113</f>
        <v>4424.03208034283</v>
      </c>
      <c r="CJ53" s="164" t="n">
        <f aca="false">CJ$6/0.32*CJ113</f>
        <v>4421.55192197369</v>
      </c>
      <c r="CK53" s="164" t="n">
        <f aca="false">CK$6/0.32*CK113</f>
        <v>4419.0731540071</v>
      </c>
      <c r="CL53" s="164" t="n">
        <f aca="false">CL$6/0.32*CL113</f>
        <v>4447.74420382359</v>
      </c>
      <c r="CM53" s="164" t="n">
        <f aca="false">CM$6/0.32*CM113</f>
        <v>4492.15964971348</v>
      </c>
      <c r="CN53" s="164" t="n">
        <f aca="false">CN$6/0.32*CN113</f>
        <v>4489.6412983208</v>
      </c>
      <c r="CO53" s="164" t="n">
        <f aca="false">CO$6/0.32*CO113</f>
        <v>4487.12435874208</v>
      </c>
      <c r="CP53" s="164" t="n">
        <f aca="false">CP$6/0.32*CP113</f>
        <v>4484.60883018586</v>
      </c>
      <c r="CQ53" s="164" t="n">
        <f aca="false">CQ$6/0.32*CQ113</f>
        <v>4482.09471186109</v>
      </c>
      <c r="CR53" s="164" t="n">
        <f aca="false">CR$6/0.32*CR113</f>
        <v>4479.58200297719</v>
      </c>
      <c r="CS53" s="164" t="n">
        <f aca="false">CS$6/0.32*CS113</f>
        <v>4477.07070274401</v>
      </c>
      <c r="CT53" s="164" t="n">
        <f aca="false">CT$6/0.32*CT113</f>
        <v>4474.56081037184</v>
      </c>
      <c r="CU53" s="164" t="n">
        <f aca="false">CU$6/0.32*CU113</f>
        <v>4472.05232507142</v>
      </c>
      <c r="CV53" s="164" t="n">
        <f aca="false">CV$6/0.32*CV113</f>
        <v>4469.54524605393</v>
      </c>
      <c r="CW53" s="164" t="n">
        <f aca="false">CW$6/0.32*CW113</f>
        <v>4467.03957253101</v>
      </c>
      <c r="CX53" s="164" t="n">
        <f aca="false">CX$6/0.32*CX113</f>
        <v>4464.5353037147</v>
      </c>
      <c r="CY53" s="164" t="n">
        <f aca="false">CY$6/0.32*CY113</f>
        <v>4462.03243881752</v>
      </c>
      <c r="CZ53" s="164" t="n">
        <f aca="false">CZ$6/0.32*CZ113</f>
        <v>4459.53097705242</v>
      </c>
      <c r="DA53" s="164" t="n">
        <f aca="false">DA$6/0.32*DA113</f>
        <v>4457.03091763279</v>
      </c>
      <c r="DB53" s="164" t="n">
        <f aca="false">DB$6/0.32*DB113</f>
        <v>4454.53225977245</v>
      </c>
      <c r="DC53" s="164" t="n">
        <f aca="false">DC$6/0.32*DC113</f>
        <v>4452.03500268568</v>
      </c>
      <c r="DD53" s="164" t="n">
        <f aca="false">DD$6/0.32*DD113</f>
        <v>4449.53914558719</v>
      </c>
      <c r="DE53" s="164" t="n">
        <f aca="false">DE$6/0.32*DE113</f>
        <v>4447.04468769214</v>
      </c>
      <c r="DF53" s="164" t="n">
        <f aca="false">DF$6/0.32*DF113</f>
        <v>4444.55162821611</v>
      </c>
      <c r="DG53" s="164" t="n">
        <f aca="false">DG$6/0.32*DG113</f>
        <v>4442.05996637513</v>
      </c>
      <c r="DH53" s="164" t="n">
        <f aca="false">DH$6/0.32*DH113</f>
        <v>4439.56970138567</v>
      </c>
      <c r="DI53" s="164" t="n">
        <f aca="false">DI$6/0.32*DI113</f>
        <v>4437.08083246467</v>
      </c>
      <c r="DJ53" s="164" t="n">
        <f aca="false">DJ$6/0.32*DJ113</f>
        <v>4434.59335882944</v>
      </c>
      <c r="DK53" s="164" t="n">
        <f aca="false">DK$6/0.32*DK113</f>
        <v>4432.10727969779</v>
      </c>
      <c r="DL53" s="164" t="n">
        <f aca="false">DL$6/0.32*DL113</f>
        <v>4429.62259428794</v>
      </c>
      <c r="DM53" s="164" t="n">
        <f aca="false">DM$6/0.32*DM113</f>
        <v>4427.13930181857</v>
      </c>
      <c r="DN53" s="164" t="n">
        <f aca="false">DN$6/0.32*DN113</f>
        <v>4424.65740150876</v>
      </c>
      <c r="DO53" s="164" t="n">
        <f aca="false">DO$6/0.32*DO113</f>
        <v>4422.17689257806</v>
      </c>
      <c r="DP53" s="164" t="n">
        <f aca="false">DP$6/0.32*DP113</f>
        <v>4419.69777424645</v>
      </c>
      <c r="DQ53" s="164" t="n">
        <f aca="false">DQ$6/0.32*DQ113</f>
        <v>4417.22004573435</v>
      </c>
      <c r="DR53" s="164" t="n">
        <f aca="false">DR$6/0.32*DR113</f>
        <v>4414.74370626262</v>
      </c>
      <c r="DS53" s="164" t="n">
        <f aca="false">DS$6/0.32*DS113</f>
        <v>4412.26875505252</v>
      </c>
      <c r="DT53" s="164" t="n">
        <f aca="false">DT$6/0.32*DT113</f>
        <v>4409.79519132579</v>
      </c>
      <c r="DU53" s="164" t="n">
        <f aca="false">DU$6/0.32*DU113</f>
        <v>4407.32301430461</v>
      </c>
      <c r="DV53" s="164" t="n">
        <f aca="false">DV$6/0.32*DV113</f>
        <v>4404.85222321156</v>
      </c>
      <c r="DW53" s="164" t="n">
        <f aca="false">DW$6/0.32*DW113</f>
        <v>4402.38281726968</v>
      </c>
      <c r="DX53" s="164" t="n">
        <f aca="false">DX$6/0.32*DX113</f>
        <v>4399.91479570244</v>
      </c>
      <c r="DY53" s="164" t="n">
        <f aca="false">DY$6/0.32*DY113</f>
        <v>4397.44815773373</v>
      </c>
      <c r="DZ53" s="164" t="n">
        <f aca="false">DZ$6/0.32*DZ113</f>
        <v>4394.98290258793</v>
      </c>
      <c r="EA53" s="164" t="n">
        <f aca="false">EA$6/0.32*EA113</f>
        <v>4392.51902948977</v>
      </c>
      <c r="EB53" s="164" t="n">
        <f aca="false">EB$6/0.32*EB113</f>
        <v>4390.05653766449</v>
      </c>
      <c r="EC53" s="164" t="n">
        <f aca="false">EC$6/0.32*EC113</f>
        <v>4387.59542633771</v>
      </c>
      <c r="ED53" s="164" t="n">
        <f aca="false">ED$6/0.32*ED113</f>
        <v>4385.13569473554</v>
      </c>
      <c r="EE53" s="164" t="n">
        <f aca="false">EE$6/0.32*EE113</f>
        <v>4382.67734208445</v>
      </c>
      <c r="EF53" s="164" t="n">
        <f aca="false">EF$6/0.32*EF113</f>
        <v>4380.22036761142</v>
      </c>
      <c r="EG53" s="164" t="n">
        <f aca="false">EG$6/0.32*EG113</f>
        <v>4377.76477054383</v>
      </c>
      <c r="EH53" s="164" t="n">
        <f aca="false">EH$6/0.32*EH113</f>
        <v>4375.31055010947</v>
      </c>
      <c r="EI53" s="164" t="n">
        <f aca="false">EI$6/0.32*EI113</f>
        <v>4372.85770553659</v>
      </c>
      <c r="EJ53" s="164" t="n">
        <f aca="false">EJ$6/0.32*EJ113</f>
        <v>4370.40623605389</v>
      </c>
      <c r="EK53" s="164" t="n">
        <f aca="false">EK$6/0.32*EK113</f>
        <v>4367.95614089044</v>
      </c>
      <c r="EL53" s="164" t="n">
        <f aca="false">EL$6/0.32*EL113</f>
        <v>4365.50741927583</v>
      </c>
      <c r="EM53" s="164" t="n">
        <f aca="false">EM$6/0.32*EM113</f>
        <v>4363.06007043999</v>
      </c>
      <c r="EN53" s="164" t="n">
        <f aca="false">EN$6/0.32*EN113</f>
        <v>4360.61409361335</v>
      </c>
      <c r="EO53" s="164" t="n">
        <f aca="false">EO$6/0.32*EO113</f>
        <v>4358.16948802675</v>
      </c>
      <c r="EP53" s="164" t="n">
        <f aca="false">EP$6/0.32*EP113</f>
        <v>4355.72625291145</v>
      </c>
      <c r="EQ53" s="164" t="n">
        <f aca="false">EQ$6/0.32*EQ113</f>
        <v>4353.28438749916</v>
      </c>
      <c r="ER53" s="164" t="n">
        <f aca="false">ER$6/0.32*ER113</f>
        <v>4350.84389102199</v>
      </c>
      <c r="ES53" s="164" t="n">
        <f aca="false">ES$6/0.32*ES113</f>
        <v>4348.40476271251</v>
      </c>
      <c r="ET53" s="164" t="n">
        <f aca="false">ET$6/0.32*ET113</f>
        <v>4345.96700180373</v>
      </c>
      <c r="EU53" s="164" t="n">
        <f aca="false">EU$6/0.32*EU113</f>
        <v>4343.53060752904</v>
      </c>
      <c r="EV53" s="164" t="n">
        <f aca="false">EV$6/0.32*EV113</f>
        <v>4341.0955791223</v>
      </c>
    </row>
    <row r="54" customFormat="false" ht="12.8" hidden="false" customHeight="false" outlineLevel="0" collapsed="false">
      <c r="A54" s="162" t="s">
        <v>200</v>
      </c>
      <c r="B54" s="162" t="n">
        <f aca="false">B49</f>
        <v>0</v>
      </c>
      <c r="C54" s="162" t="n">
        <f aca="false">C49</f>
        <v>0</v>
      </c>
      <c r="D54" s="162" t="n">
        <f aca="false">D49</f>
        <v>0</v>
      </c>
      <c r="E54" s="162" t="n">
        <f aca="false">E49</f>
        <v>0</v>
      </c>
      <c r="F54" s="162" t="n">
        <f aca="false">F49</f>
        <v>0</v>
      </c>
      <c r="G54" s="162" t="n">
        <f aca="false">G49</f>
        <v>0</v>
      </c>
      <c r="H54" s="162" t="n">
        <f aca="false">H49</f>
        <v>0</v>
      </c>
      <c r="I54" s="162" t="n">
        <f aca="false">I49</f>
        <v>0</v>
      </c>
      <c r="J54" s="162" t="n">
        <f aca="false">J49</f>
        <v>0</v>
      </c>
      <c r="K54" s="162" t="n">
        <f aca="false">K49</f>
        <v>0</v>
      </c>
      <c r="L54" s="162" t="n">
        <f aca="false">L49</f>
        <v>0</v>
      </c>
      <c r="M54" s="162" t="n">
        <f aca="false">M49</f>
        <v>0</v>
      </c>
      <c r="N54" s="162" t="n">
        <f aca="false">N49</f>
        <v>0</v>
      </c>
      <c r="O54" s="162" t="n">
        <f aca="false">O49</f>
        <v>0</v>
      </c>
      <c r="P54" s="162" t="n">
        <f aca="false">P49</f>
        <v>0</v>
      </c>
      <c r="Q54" s="162" t="n">
        <f aca="false">Q49</f>
        <v>0</v>
      </c>
      <c r="R54" s="162" t="n">
        <f aca="false">R49</f>
        <v>0</v>
      </c>
      <c r="S54" s="162" t="n">
        <f aca="false">S49</f>
        <v>0</v>
      </c>
      <c r="T54" s="162" t="n">
        <f aca="false">T49</f>
        <v>0</v>
      </c>
      <c r="U54" s="162" t="n">
        <f aca="false">U49</f>
        <v>0</v>
      </c>
      <c r="V54" s="162" t="n">
        <f aca="false">V49</f>
        <v>0</v>
      </c>
      <c r="W54" s="162" t="n">
        <f aca="false">W49</f>
        <v>0</v>
      </c>
      <c r="X54" s="162" t="n">
        <f aca="false">X49</f>
        <v>0</v>
      </c>
      <c r="Y54" s="162" t="n">
        <f aca="false">Y49</f>
        <v>0</v>
      </c>
      <c r="Z54" s="162" t="n">
        <f aca="false">Z49</f>
        <v>0</v>
      </c>
      <c r="AA54" s="162" t="n">
        <f aca="false">AA49</f>
        <v>0</v>
      </c>
      <c r="AB54" s="162" t="n">
        <f aca="false">AB49</f>
        <v>0</v>
      </c>
      <c r="AC54" s="162" t="n">
        <f aca="false">AC49</f>
        <v>0</v>
      </c>
      <c r="AD54" s="162" t="n">
        <f aca="false">AD49</f>
        <v>0</v>
      </c>
      <c r="AE54" s="162" t="n">
        <f aca="false">AE49</f>
        <v>0</v>
      </c>
      <c r="AF54" s="162" t="n">
        <f aca="false">AF49</f>
        <v>0</v>
      </c>
      <c r="AG54" s="162" t="n">
        <f aca="false">AG49</f>
        <v>0</v>
      </c>
      <c r="AH54" s="162" t="n">
        <f aca="false">AH49</f>
        <v>0</v>
      </c>
      <c r="AI54" s="162" t="n">
        <f aca="false">AI49</f>
        <v>0</v>
      </c>
      <c r="AJ54" s="162" t="n">
        <f aca="false">AJ49</f>
        <v>0</v>
      </c>
      <c r="AK54" s="162" t="n">
        <f aca="false">AK49</f>
        <v>0</v>
      </c>
      <c r="AL54" s="162" t="n">
        <f aca="false">AL49</f>
        <v>0</v>
      </c>
      <c r="AM54" s="162" t="n">
        <f aca="false">AM49</f>
        <v>0</v>
      </c>
      <c r="AN54" s="162" t="n">
        <f aca="false">AN49</f>
        <v>0</v>
      </c>
      <c r="AO54" s="162" t="n">
        <f aca="false">AO49</f>
        <v>0</v>
      </c>
      <c r="AP54" s="162" t="n">
        <f aca="false">AP49</f>
        <v>0</v>
      </c>
      <c r="AQ54" s="162" t="n">
        <f aca="false">AQ49</f>
        <v>0</v>
      </c>
      <c r="AR54" s="164" t="n">
        <f aca="false">AR49</f>
        <v>5994.90885591071</v>
      </c>
      <c r="AS54" s="164" t="n">
        <f aca="false">AS49</f>
        <v>5994.78417082082</v>
      </c>
      <c r="AT54" s="164" t="n">
        <f aca="false">AT49</f>
        <v>5994.78417082082</v>
      </c>
      <c r="AU54" s="164" t="n">
        <f aca="false">AU49</f>
        <v>5994.8942835147</v>
      </c>
      <c r="AV54" s="164" t="n">
        <f aca="false">AV49</f>
        <v>5994.8942835147</v>
      </c>
      <c r="AW54" s="164" t="n">
        <f aca="false">AW49</f>
        <v>5994.8942835147</v>
      </c>
      <c r="AX54" s="164" t="n">
        <f aca="false">AX49</f>
        <v>5994.8942835147</v>
      </c>
      <c r="AY54" s="164" t="n">
        <f aca="false">AY49</f>
        <v>5994.8942835147</v>
      </c>
      <c r="AZ54" s="164" t="n">
        <f aca="false">AZ49</f>
        <v>5994.8942835147</v>
      </c>
      <c r="BA54" s="164" t="n">
        <f aca="false">BA49</f>
        <v>5994.8942835147</v>
      </c>
      <c r="BB54" s="164" t="n">
        <f aca="false">BB49</f>
        <v>5994.8942835147</v>
      </c>
      <c r="BC54" s="164" t="n">
        <f aca="false">BC49</f>
        <v>5994.89428351472</v>
      </c>
      <c r="BD54" s="164" t="n">
        <f aca="false">BD49</f>
        <v>5994.89428351472</v>
      </c>
      <c r="BE54" s="164" t="n">
        <f aca="false">BE49</f>
        <v>5994.89428351472</v>
      </c>
      <c r="BF54" s="164" t="n">
        <f aca="false">BF49</f>
        <v>5994.89428351472</v>
      </c>
      <c r="BG54" s="164" t="n">
        <f aca="false">BG49</f>
        <v>5994.89428351471</v>
      </c>
      <c r="BH54" s="164" t="n">
        <f aca="false">BH49</f>
        <v>5994.89428351471</v>
      </c>
      <c r="BI54" s="148" t="n">
        <f aca="false">BI49</f>
        <v>5917.10238176484</v>
      </c>
      <c r="BJ54" s="164" t="n">
        <f aca="false">BJ49</f>
        <v>5976.75374260133</v>
      </c>
      <c r="BK54" s="164" t="n">
        <f aca="false">BK49</f>
        <v>5973.78243633264</v>
      </c>
      <c r="BL54" s="164" t="n">
        <f aca="false">BL49</f>
        <v>6106.62403111707</v>
      </c>
      <c r="BM54" s="165" t="n">
        <f aca="false">BM49</f>
        <v>6411.92907370106</v>
      </c>
      <c r="BN54" s="164" t="n">
        <f aca="false">BN49</f>
        <v>6518.2887143414</v>
      </c>
      <c r="BO54" s="164" t="n">
        <f aca="false">BO$6/0.32*BO114</f>
        <v>6715.81987095704</v>
      </c>
      <c r="BP54" s="164" t="n">
        <f aca="false">BP$6/0.32*BP114</f>
        <v>6530.75214969568</v>
      </c>
      <c r="BQ54" s="164" t="n">
        <f aca="false">BQ$6/0.32*BQ114</f>
        <v>6319.08426723207</v>
      </c>
      <c r="BR54" s="164" t="n">
        <f aca="false">BR$6/0.32*BR114</f>
        <v>6346.78628021508</v>
      </c>
      <c r="BS54" s="164" t="n">
        <f aca="false">BS$6/0.32*BS114</f>
        <v>6491.78323679282</v>
      </c>
      <c r="BT54" s="164" t="n">
        <f aca="false">BT$6/0.32*BT114</f>
        <v>6594.38055459795</v>
      </c>
      <c r="BU54" s="164" t="n">
        <f aca="false">BU$6/0.32*BU114</f>
        <v>6628.44455799089</v>
      </c>
      <c r="BV54" s="164" t="n">
        <f aca="false">BV$6/0.32*BV114</f>
        <v>6641.21593389395</v>
      </c>
      <c r="BW54" s="164" t="n">
        <f aca="false">BW$6/0.32*BW114</f>
        <v>6657.44744753546</v>
      </c>
      <c r="BX54" s="164" t="n">
        <f aca="false">BX$6/0.32*BX114</f>
        <v>6686.91498407097</v>
      </c>
      <c r="BY54" s="164" t="n">
        <f aca="false">BY$6/0.32*BY114</f>
        <v>6751.35860571181</v>
      </c>
      <c r="BZ54" s="164" t="n">
        <f aca="false">BZ$6/0.32*BZ114</f>
        <v>6674.21716319226</v>
      </c>
      <c r="CA54" s="164" t="n">
        <f aca="false">CA$6/0.32*CA114</f>
        <v>6666.89362785574</v>
      </c>
      <c r="CB54" s="164" t="n">
        <f aca="false">CB$6/0.32*CB114</f>
        <v>6784.71063876496</v>
      </c>
      <c r="CC54" s="164" t="n">
        <f aca="false">CC$6/0.32*CC114</f>
        <v>6903.40109407917</v>
      </c>
      <c r="CD54" s="164" t="n">
        <f aca="false">CD$6/0.32*CD114</f>
        <v>6973.79864826541</v>
      </c>
      <c r="CE54" s="164" t="n">
        <f aca="false">CE$6/0.32*CE114</f>
        <v>6969.88906425512</v>
      </c>
      <c r="CF54" s="164" t="n">
        <f aca="false">CF$6/0.32*CF114</f>
        <v>6965.98167199827</v>
      </c>
      <c r="CG54" s="164" t="n">
        <f aca="false">CG$6/0.32*CG114</f>
        <v>6962.07647026615</v>
      </c>
      <c r="CH54" s="164" t="n">
        <f aca="false">CH$6/0.32*CH114</f>
        <v>7007.73670132517</v>
      </c>
      <c r="CI54" s="164" t="n">
        <f aca="false">CI$6/0.32*CI114</f>
        <v>7078.45546585494</v>
      </c>
      <c r="CJ54" s="164" t="n">
        <f aca="false">CJ$6/0.32*CJ114</f>
        <v>7074.4872101449</v>
      </c>
      <c r="CK54" s="164" t="n">
        <f aca="false">CK$6/0.32*CK114</f>
        <v>7070.52117908024</v>
      </c>
      <c r="CL54" s="164" t="n">
        <f aca="false">CL$6/0.32*CL114</f>
        <v>7116.39488559948</v>
      </c>
      <c r="CM54" s="164" t="n">
        <f aca="false">CM$6/0.32*CM114</f>
        <v>7187.45964056015</v>
      </c>
      <c r="CN54" s="164" t="n">
        <f aca="false">CN$6/0.32*CN114</f>
        <v>7183.43027597673</v>
      </c>
      <c r="CO54" s="164" t="n">
        <f aca="false">CO$6/0.32*CO114</f>
        <v>7179.40317029696</v>
      </c>
      <c r="CP54" s="164" t="n">
        <f aca="false">CP$6/0.32*CP114</f>
        <v>7175.3783222545</v>
      </c>
      <c r="CQ54" s="164" t="n">
        <f aca="false">CQ$6/0.32*CQ114</f>
        <v>7171.35573058369</v>
      </c>
      <c r="CR54" s="164" t="n">
        <f aca="false">CR$6/0.32*CR114</f>
        <v>7167.3353940196</v>
      </c>
      <c r="CS54" s="164" t="n">
        <f aca="false">CS$6/0.32*CS114</f>
        <v>7163.31731129797</v>
      </c>
      <c r="CT54" s="164" t="n">
        <f aca="false">CT$6/0.32*CT114</f>
        <v>7159.30148115527</v>
      </c>
      <c r="CU54" s="164" t="n">
        <f aca="false">CU$6/0.32*CU114</f>
        <v>7155.28790232869</v>
      </c>
      <c r="CV54" s="164" t="n">
        <f aca="false">CV$6/0.32*CV114</f>
        <v>7151.27657355612</v>
      </c>
      <c r="CW54" s="164" t="n">
        <f aca="false">CW$6/0.32*CW114</f>
        <v>7147.26749357617</v>
      </c>
      <c r="CX54" s="164" t="n">
        <f aca="false">CX$6/0.32*CX114</f>
        <v>7143.2606611281</v>
      </c>
      <c r="CY54" s="164" t="n">
        <f aca="false">CY$6/0.32*CY114</f>
        <v>7139.25607495197</v>
      </c>
      <c r="CZ54" s="164" t="n">
        <f aca="false">CZ$6/0.32*CZ114</f>
        <v>7135.25373378846</v>
      </c>
      <c r="DA54" s="164" t="n">
        <f aca="false">DA$6/0.32*DA114</f>
        <v>7131.25363637903</v>
      </c>
      <c r="DB54" s="164" t="n">
        <f aca="false">DB$6/0.32*DB114</f>
        <v>7127.25578146577</v>
      </c>
      <c r="DC54" s="164" t="n">
        <f aca="false">DC$6/0.32*DC114</f>
        <v>7123.26016779153</v>
      </c>
      <c r="DD54" s="164" t="n">
        <f aca="false">DD$6/0.32*DD114</f>
        <v>7119.26679409985</v>
      </c>
      <c r="DE54" s="164" t="n">
        <f aca="false">DE$6/0.32*DE114</f>
        <v>7115.27565913497</v>
      </c>
      <c r="DF54" s="164" t="n">
        <f aca="false">DF$6/0.32*DF114</f>
        <v>7111.28676164184</v>
      </c>
      <c r="DG54" s="164" t="n">
        <f aca="false">DG$6/0.32*DG114</f>
        <v>7107.30010036611</v>
      </c>
      <c r="DH54" s="164" t="n">
        <f aca="false">DH$6/0.32*DH114</f>
        <v>7103.31567405411</v>
      </c>
      <c r="DI54" s="164" t="n">
        <f aca="false">DI$6/0.32*DI114</f>
        <v>7099.33348145294</v>
      </c>
      <c r="DJ54" s="164" t="n">
        <f aca="false">DJ$6/0.32*DJ114</f>
        <v>7095.35352131032</v>
      </c>
      <c r="DK54" s="164" t="n">
        <f aca="false">DK$6/0.32*DK114</f>
        <v>7091.37579237472</v>
      </c>
      <c r="DL54" s="164" t="n">
        <f aca="false">DL$6/0.32*DL114</f>
        <v>7087.40029339531</v>
      </c>
      <c r="DM54" s="164" t="n">
        <f aca="false">DM$6/0.32*DM114</f>
        <v>7083.42702312197</v>
      </c>
      <c r="DN54" s="164" t="n">
        <f aca="false">DN$6/0.32*DN114</f>
        <v>7079.45598030523</v>
      </c>
      <c r="DO54" s="164" t="n">
        <f aca="false">DO$6/0.32*DO114</f>
        <v>7075.48716369637</v>
      </c>
      <c r="DP54" s="164" t="n">
        <f aca="false">DP$6/0.32*DP114</f>
        <v>7071.52057204734</v>
      </c>
      <c r="DQ54" s="164" t="n">
        <f aca="false">DQ$6/0.32*DQ114</f>
        <v>7067.55620411084</v>
      </c>
      <c r="DR54" s="164" t="n">
        <f aca="false">DR$6/0.32*DR114</f>
        <v>7063.59405864022</v>
      </c>
      <c r="DS54" s="164" t="n">
        <f aca="false">DS$6/0.32*DS114</f>
        <v>7059.63413438952</v>
      </c>
      <c r="DT54" s="164" t="n">
        <f aca="false">DT$6/0.32*DT114</f>
        <v>7055.6764301135</v>
      </c>
      <c r="DU54" s="164" t="n">
        <f aca="false">DU$6/0.32*DU114</f>
        <v>7051.72094456765</v>
      </c>
      <c r="DV54" s="164" t="n">
        <f aca="false">DV$6/0.32*DV114</f>
        <v>7047.76767650812</v>
      </c>
      <c r="DW54" s="164" t="n">
        <f aca="false">DW$6/0.32*DW114</f>
        <v>7043.81662469175</v>
      </c>
      <c r="DX54" s="164" t="n">
        <f aca="false">DX$6/0.32*DX114</f>
        <v>7039.8677878761</v>
      </c>
      <c r="DY54" s="164" t="n">
        <f aca="false">DY$6/0.32*DY114</f>
        <v>7035.92116481939</v>
      </c>
      <c r="DZ54" s="164" t="n">
        <f aca="false">DZ$6/0.32*DZ114</f>
        <v>7031.97675428063</v>
      </c>
      <c r="EA54" s="164" t="n">
        <f aca="false">EA$6/0.32*EA114</f>
        <v>7028.03455501938</v>
      </c>
      <c r="EB54" s="164" t="n">
        <f aca="false">EB$6/0.32*EB114</f>
        <v>7024.09456579604</v>
      </c>
      <c r="EC54" s="164" t="n">
        <f aca="false">EC$6/0.32*EC114</f>
        <v>7020.15678537159</v>
      </c>
      <c r="ED54" s="164" t="n">
        <f aca="false">ED$6/0.32*ED114</f>
        <v>7016.2212125078</v>
      </c>
      <c r="EE54" s="164" t="n">
        <f aca="false">EE$6/0.32*EE114</f>
        <v>7012.28784596704</v>
      </c>
      <c r="EF54" s="164" t="n">
        <f aca="false">EF$6/0.32*EF114</f>
        <v>7008.35668451246</v>
      </c>
      <c r="EG54" s="164" t="n">
        <f aca="false">EG$6/0.32*EG114</f>
        <v>7004.42772690785</v>
      </c>
      <c r="EH54" s="164" t="n">
        <f aca="false">EH$6/0.32*EH114</f>
        <v>7000.50097191772</v>
      </c>
      <c r="EI54" s="164" t="n">
        <f aca="false">EI$6/0.32*EI114</f>
        <v>6996.57641830724</v>
      </c>
      <c r="EJ54" s="164" t="n">
        <f aca="false">EJ$6/0.32*EJ114</f>
        <v>6992.65406484233</v>
      </c>
      <c r="EK54" s="164" t="n">
        <f aca="false">EK$6/0.32*EK114</f>
        <v>6988.73391028952</v>
      </c>
      <c r="EL54" s="164" t="n">
        <f aca="false">EL$6/0.32*EL114</f>
        <v>6984.81595341612</v>
      </c>
      <c r="EM54" s="164" t="n">
        <f aca="false">EM$6/0.32*EM114</f>
        <v>6980.90019299005</v>
      </c>
      <c r="EN54" s="164" t="n">
        <f aca="false">EN$6/0.32*EN114</f>
        <v>6976.98662777998</v>
      </c>
      <c r="EO54" s="164" t="n">
        <f aca="false">EO$6/0.32*EO114</f>
        <v>6973.07525655525</v>
      </c>
      <c r="EP54" s="164" t="n">
        <f aca="false">EP$6/0.32*EP114</f>
        <v>6969.16607808588</v>
      </c>
      <c r="EQ54" s="164" t="n">
        <f aca="false">EQ$6/0.32*EQ114</f>
        <v>6965.2590911426</v>
      </c>
      <c r="ER54" s="164" t="n">
        <f aca="false">ER$6/0.32*ER114</f>
        <v>6961.35429449681</v>
      </c>
      <c r="ES54" s="164" t="n">
        <f aca="false">ES$6/0.32*ES114</f>
        <v>6957.4516869206</v>
      </c>
      <c r="ET54" s="164" t="n">
        <f aca="false">ET$6/0.32*ET114</f>
        <v>6953.55126718677</v>
      </c>
      <c r="EU54" s="164" t="n">
        <f aca="false">EU$6/0.32*EU114</f>
        <v>6949.65303406878</v>
      </c>
      <c r="EV54" s="164" t="n">
        <f aca="false">EV$6/0.32*EV114</f>
        <v>6945.75698634079</v>
      </c>
    </row>
    <row r="55" customFormat="false" ht="12.8" hidden="false" customHeight="false" outlineLevel="0" collapsed="false">
      <c r="A55" s="162" t="s">
        <v>201</v>
      </c>
      <c r="B55" s="162" t="n">
        <f aca="false">B50</f>
        <v>0</v>
      </c>
      <c r="C55" s="162" t="n">
        <f aca="false">C50</f>
        <v>0</v>
      </c>
      <c r="D55" s="162" t="n">
        <f aca="false">D50</f>
        <v>0</v>
      </c>
      <c r="E55" s="162" t="n">
        <f aca="false">E50</f>
        <v>0</v>
      </c>
      <c r="F55" s="162" t="n">
        <f aca="false">F50</f>
        <v>0</v>
      </c>
      <c r="G55" s="162" t="n">
        <f aca="false">G50</f>
        <v>0</v>
      </c>
      <c r="H55" s="162" t="n">
        <f aca="false">H50</f>
        <v>0</v>
      </c>
      <c r="I55" s="162" t="n">
        <f aca="false">I50</f>
        <v>0</v>
      </c>
      <c r="J55" s="162" t="n">
        <f aca="false">J50</f>
        <v>0</v>
      </c>
      <c r="K55" s="162" t="n">
        <f aca="false">K50</f>
        <v>0</v>
      </c>
      <c r="L55" s="162" t="n">
        <f aca="false">L50</f>
        <v>0</v>
      </c>
      <c r="M55" s="162" t="n">
        <f aca="false">M50</f>
        <v>0</v>
      </c>
      <c r="N55" s="162" t="n">
        <f aca="false">N50</f>
        <v>0</v>
      </c>
      <c r="O55" s="162" t="n">
        <f aca="false">O50</f>
        <v>0</v>
      </c>
      <c r="P55" s="162" t="n">
        <f aca="false">P50</f>
        <v>0</v>
      </c>
      <c r="Q55" s="162" t="n">
        <f aca="false">Q50</f>
        <v>0</v>
      </c>
      <c r="R55" s="162" t="n">
        <f aca="false">R50</f>
        <v>0</v>
      </c>
      <c r="S55" s="162" t="n">
        <f aca="false">S50</f>
        <v>0</v>
      </c>
      <c r="T55" s="162" t="n">
        <f aca="false">T50</f>
        <v>0</v>
      </c>
      <c r="U55" s="162" t="n">
        <f aca="false">U50</f>
        <v>0</v>
      </c>
      <c r="V55" s="162" t="n">
        <f aca="false">V50</f>
        <v>0</v>
      </c>
      <c r="W55" s="162" t="n">
        <f aca="false">W50</f>
        <v>0</v>
      </c>
      <c r="X55" s="162" t="n">
        <f aca="false">X50</f>
        <v>0</v>
      </c>
      <c r="Y55" s="162" t="n">
        <f aca="false">Y50</f>
        <v>0</v>
      </c>
      <c r="Z55" s="162" t="n">
        <f aca="false">Z50</f>
        <v>0</v>
      </c>
      <c r="AA55" s="162" t="n">
        <f aca="false">AA50</f>
        <v>0</v>
      </c>
      <c r="AB55" s="162" t="n">
        <f aca="false">AB50</f>
        <v>0</v>
      </c>
      <c r="AC55" s="162" t="n">
        <f aca="false">AC50</f>
        <v>0</v>
      </c>
      <c r="AD55" s="162" t="n">
        <f aca="false">AD50</f>
        <v>0</v>
      </c>
      <c r="AE55" s="162" t="n">
        <f aca="false">AE50</f>
        <v>0</v>
      </c>
      <c r="AF55" s="162" t="n">
        <f aca="false">AF50</f>
        <v>0</v>
      </c>
      <c r="AG55" s="162" t="n">
        <f aca="false">AG50</f>
        <v>0</v>
      </c>
      <c r="AH55" s="162" t="n">
        <f aca="false">AH50</f>
        <v>0</v>
      </c>
      <c r="AI55" s="162" t="n">
        <f aca="false">AI50</f>
        <v>0</v>
      </c>
      <c r="AJ55" s="162" t="n">
        <f aca="false">AJ50</f>
        <v>0</v>
      </c>
      <c r="AK55" s="162" t="n">
        <f aca="false">AK50</f>
        <v>0</v>
      </c>
      <c r="AL55" s="162" t="n">
        <f aca="false">AL50</f>
        <v>0</v>
      </c>
      <c r="AM55" s="162" t="n">
        <f aca="false">AM50</f>
        <v>0</v>
      </c>
      <c r="AN55" s="162" t="n">
        <f aca="false">AN50</f>
        <v>0</v>
      </c>
      <c r="AO55" s="162" t="n">
        <f aca="false">AO50</f>
        <v>0</v>
      </c>
      <c r="AP55" s="162" t="n">
        <f aca="false">AP50</f>
        <v>0</v>
      </c>
      <c r="AQ55" s="162" t="n">
        <f aca="false">AQ50</f>
        <v>0</v>
      </c>
      <c r="AR55" s="164" t="n">
        <f aca="false">AR50</f>
        <v>8242.99478437342</v>
      </c>
      <c r="AS55" s="164" t="n">
        <f aca="false">AS50</f>
        <v>8242.82334247657</v>
      </c>
      <c r="AT55" s="164" t="n">
        <f aca="false">AT50</f>
        <v>8242.82334247657</v>
      </c>
      <c r="AU55" s="164" t="n">
        <f aca="false">AU50</f>
        <v>8242.9747473408</v>
      </c>
      <c r="AV55" s="164" t="n">
        <f aca="false">AV50</f>
        <v>8242.9747473408</v>
      </c>
      <c r="AW55" s="164" t="n">
        <f aca="false">AW50</f>
        <v>8242.9747473408</v>
      </c>
      <c r="AX55" s="164" t="n">
        <f aca="false">AX50</f>
        <v>8242.9747473408</v>
      </c>
      <c r="AY55" s="164" t="n">
        <f aca="false">AY50</f>
        <v>8242.97474734083</v>
      </c>
      <c r="AZ55" s="164" t="n">
        <f aca="false">AZ50</f>
        <v>8242.97474734083</v>
      </c>
      <c r="BA55" s="164" t="n">
        <f aca="false">BA50</f>
        <v>8242.97474734083</v>
      </c>
      <c r="BB55" s="164" t="n">
        <f aca="false">BB50</f>
        <v>8242.97474734083</v>
      </c>
      <c r="BC55" s="164" t="n">
        <f aca="false">BC50</f>
        <v>8242.97474734085</v>
      </c>
      <c r="BD55" s="164" t="n">
        <f aca="false">BD50</f>
        <v>8242.97474734085</v>
      </c>
      <c r="BE55" s="164" t="n">
        <f aca="false">BE50</f>
        <v>8242.97474734085</v>
      </c>
      <c r="BF55" s="164" t="n">
        <f aca="false">BF50</f>
        <v>8242.97474734085</v>
      </c>
      <c r="BG55" s="164" t="n">
        <f aca="false">BG50</f>
        <v>8242.97474734084</v>
      </c>
      <c r="BH55" s="164" t="n">
        <f aca="false">BH50</f>
        <v>8242.97474734084</v>
      </c>
      <c r="BI55" s="148" t="n">
        <f aca="false">BI50</f>
        <v>8135.99625684254</v>
      </c>
      <c r="BJ55" s="164" t="n">
        <f aca="false">BJ50</f>
        <v>8218.03328716108</v>
      </c>
      <c r="BK55" s="164" t="n">
        <f aca="false">BK50</f>
        <v>8213.94356796857</v>
      </c>
      <c r="BL55" s="164" t="n">
        <f aca="false">BL50</f>
        <v>8396.60804278597</v>
      </c>
      <c r="BM55" s="165" t="n">
        <f aca="false">BM50</f>
        <v>8816.41025803294</v>
      </c>
      <c r="BN55" s="164" t="n">
        <f aca="false">BN50</f>
        <v>8962.63983867012</v>
      </c>
      <c r="BO55" s="164" t="n">
        <f aca="false">BO$6/0.32*BO115</f>
        <v>9234.24496253747</v>
      </c>
      <c r="BP55" s="164" t="n">
        <f aca="false">BP$6/0.32*BP115</f>
        <v>8979.77704862327</v>
      </c>
      <c r="BQ55" s="164" t="n">
        <f aca="false">BQ$6/0.32*BQ115</f>
        <v>8688.73394220773</v>
      </c>
      <c r="BR55" s="164" t="n">
        <f aca="false">BR$6/0.32*BR115</f>
        <v>8726.82417970005</v>
      </c>
      <c r="BS55" s="164" t="n">
        <f aca="false">BS$6/0.32*BS115</f>
        <v>8926.1948360888</v>
      </c>
      <c r="BT55" s="164" t="n">
        <f aca="false">BT$6/0.32*BT115</f>
        <v>9067.26603563198</v>
      </c>
      <c r="BU55" s="164" t="n">
        <f aca="false">BU$6/0.32*BU115</f>
        <v>9114.10400296573</v>
      </c>
      <c r="BV55" s="164" t="n">
        <f aca="false">BV$6/0.32*BV115</f>
        <v>9131.66463083596</v>
      </c>
      <c r="BW55" s="164" t="n">
        <f aca="false">BW$6/0.32*BW115</f>
        <v>9153.98294430454</v>
      </c>
      <c r="BX55" s="164" t="n">
        <f aca="false">BX$6/0.32*BX115</f>
        <v>9194.50077474668</v>
      </c>
      <c r="BY55" s="164" t="n">
        <f aca="false">BY$6/0.32*BY115</f>
        <v>9283.11068387753</v>
      </c>
      <c r="BZ55" s="164" t="n">
        <f aca="false">BZ$6/0.32*BZ115</f>
        <v>9177.04128495431</v>
      </c>
      <c r="CA55" s="164" t="n">
        <f aca="false">CA$6/0.32*CA115</f>
        <v>9166.97143189263</v>
      </c>
      <c r="CB55" s="164" t="n">
        <f aca="false">CB$6/0.32*CB115</f>
        <v>9328.96969277431</v>
      </c>
      <c r="CC55" s="164" t="n">
        <f aca="false">CC$6/0.32*CC115</f>
        <v>9492.16893875563</v>
      </c>
      <c r="CD55" s="164" t="n">
        <f aca="false">CD$6/0.32*CD115</f>
        <v>9588.96549861134</v>
      </c>
      <c r="CE55" s="164" t="n">
        <f aca="false">CE$6/0.32*CE115</f>
        <v>9583.5898248818</v>
      </c>
      <c r="CF55" s="164" t="n">
        <f aca="false">CF$6/0.32*CF115</f>
        <v>9578.21716481083</v>
      </c>
      <c r="CG55" s="164" t="n">
        <f aca="false">CG$6/0.32*CG115</f>
        <v>9572.84751670898</v>
      </c>
      <c r="CH55" s="164" t="n">
        <f aca="false">CH$6/0.32*CH115</f>
        <v>9635.63028437497</v>
      </c>
      <c r="CI55" s="164" t="n">
        <f aca="false">CI$6/0.32*CI115</f>
        <v>9732.86850810102</v>
      </c>
      <c r="CJ55" s="164" t="n">
        <f aca="false">CJ$6/0.32*CJ115</f>
        <v>9727.41216084862</v>
      </c>
      <c r="CK55" s="164" t="n">
        <f aca="false">CK$6/0.32*CK115</f>
        <v>9721.95887248118</v>
      </c>
      <c r="CL55" s="164" t="n">
        <f aca="false">CL$6/0.32*CL115</f>
        <v>9785.03516867104</v>
      </c>
      <c r="CM55" s="164" t="n">
        <f aca="false">CM$6/0.32*CM115</f>
        <v>9882.74912886038</v>
      </c>
      <c r="CN55" s="164" t="n">
        <f aca="false">CN$6/0.32*CN115</f>
        <v>9877.20875697406</v>
      </c>
      <c r="CO55" s="164" t="n">
        <f aca="false">CO$6/0.32*CO115</f>
        <v>9871.67149107778</v>
      </c>
      <c r="CP55" s="164" t="n">
        <f aca="false">CP$6/0.32*CP115</f>
        <v>9866.13732943033</v>
      </c>
      <c r="CQ55" s="164" t="n">
        <f aca="false">CQ$6/0.32*CQ115</f>
        <v>9860.60627029142</v>
      </c>
      <c r="CR55" s="164" t="n">
        <f aca="false">CR$6/0.32*CR115</f>
        <v>9855.07831192178</v>
      </c>
      <c r="CS55" s="164" t="n">
        <f aca="false">CS$6/0.32*CS115</f>
        <v>9849.55345258305</v>
      </c>
      <c r="CT55" s="164" t="n">
        <f aca="false">CT$6/0.32*CT115</f>
        <v>9844.03169053788</v>
      </c>
      <c r="CU55" s="164" t="n">
        <f aca="false">CU$6/0.32*CU115</f>
        <v>9838.51302404992</v>
      </c>
      <c r="CV55" s="164" t="n">
        <f aca="false">CV$6/0.32*CV115</f>
        <v>9832.99745138374</v>
      </c>
      <c r="CW55" s="164" t="n">
        <f aca="false">CW$6/0.32*CW115</f>
        <v>9827.48497080495</v>
      </c>
      <c r="CX55" s="164" t="n">
        <f aca="false">CX$6/0.32*CX115</f>
        <v>9821.97558058004</v>
      </c>
      <c r="CY55" s="164" t="n">
        <f aca="false">CY$6/0.32*CY115</f>
        <v>9816.46927897658</v>
      </c>
      <c r="CZ55" s="164" t="n">
        <f aca="false">CZ$6/0.32*CZ115</f>
        <v>9810.96606426302</v>
      </c>
      <c r="DA55" s="164" t="n">
        <f aca="false">DA$6/0.32*DA115</f>
        <v>9805.46593470886</v>
      </c>
      <c r="DB55" s="164" t="n">
        <f aca="false">DB$6/0.32*DB115</f>
        <v>9799.96888858448</v>
      </c>
      <c r="DC55" s="164" t="n">
        <f aca="false">DC$6/0.32*DC115</f>
        <v>9794.47492416128</v>
      </c>
      <c r="DD55" s="164" t="n">
        <f aca="false">DD$6/0.32*DD115</f>
        <v>9788.98403971165</v>
      </c>
      <c r="DE55" s="164" t="n">
        <f aca="false">DE$6/0.32*DE115</f>
        <v>9783.49623350893</v>
      </c>
      <c r="DF55" s="164" t="n">
        <f aca="false">DF$6/0.32*DF115</f>
        <v>9778.01150382741</v>
      </c>
      <c r="DG55" s="164" t="n">
        <f aca="false">DG$6/0.32*DG115</f>
        <v>9772.52984894234</v>
      </c>
      <c r="DH55" s="164" t="n">
        <f aca="false">DH$6/0.32*DH115</f>
        <v>9767.05126712997</v>
      </c>
      <c r="DI55" s="164" t="n">
        <f aca="false">DI$6/0.32*DI115</f>
        <v>9761.57575666755</v>
      </c>
      <c r="DJ55" s="164" t="n">
        <f aca="false">DJ$6/0.32*DJ115</f>
        <v>9756.10331583318</v>
      </c>
      <c r="DK55" s="164" t="n">
        <f aca="false">DK$6/0.32*DK115</f>
        <v>9750.63394290602</v>
      </c>
      <c r="DL55" s="164" t="n">
        <f aca="false">DL$6/0.32*DL115</f>
        <v>9745.16763616618</v>
      </c>
      <c r="DM55" s="164" t="n">
        <f aca="false">DM$6/0.32*DM115</f>
        <v>9739.70439389473</v>
      </c>
      <c r="DN55" s="164" t="n">
        <f aca="false">DN$6/0.32*DN115</f>
        <v>9734.24421437368</v>
      </c>
      <c r="DO55" s="164" t="n">
        <f aca="false">DO$6/0.32*DO115</f>
        <v>9728.78709588601</v>
      </c>
      <c r="DP55" s="164" t="n">
        <f aca="false">DP$6/0.32*DP115</f>
        <v>9723.33303671569</v>
      </c>
      <c r="DQ55" s="164" t="n">
        <f aca="false">DQ$6/0.32*DQ115</f>
        <v>9717.88203514764</v>
      </c>
      <c r="DR55" s="164" t="n">
        <f aca="false">DR$6/0.32*DR115</f>
        <v>9712.43408946775</v>
      </c>
      <c r="DS55" s="164" t="n">
        <f aca="false">DS$6/0.32*DS115</f>
        <v>9706.98919796281</v>
      </c>
      <c r="DT55" s="164" t="n">
        <f aca="false">DT$6/0.32*DT115</f>
        <v>9701.54735892063</v>
      </c>
      <c r="DU55" s="164" t="n">
        <f aca="false">DU$6/0.32*DU115</f>
        <v>9696.10857063</v>
      </c>
      <c r="DV55" s="164" t="n">
        <f aca="false">DV$6/0.32*DV115</f>
        <v>9690.67283138062</v>
      </c>
      <c r="DW55" s="164" t="n">
        <f aca="false">DW$6/0.32*DW115</f>
        <v>9685.24013946317</v>
      </c>
      <c r="DX55" s="164" t="n">
        <f aca="false">DX$6/0.32*DX115</f>
        <v>9679.81049316928</v>
      </c>
      <c r="DY55" s="164" t="n">
        <f aca="false">DY$6/0.32*DY115</f>
        <v>9674.38389079151</v>
      </c>
      <c r="DZ55" s="164" t="n">
        <f aca="false">DZ$6/0.32*DZ115</f>
        <v>9668.96033062348</v>
      </c>
      <c r="EA55" s="164" t="n">
        <f aca="false">EA$6/0.32*EA115</f>
        <v>9663.53981095962</v>
      </c>
      <c r="EB55" s="164" t="n">
        <f aca="false">EB$6/0.32*EB115</f>
        <v>9658.12233009545</v>
      </c>
      <c r="EC55" s="164" t="n">
        <f aca="false">EC$6/0.32*EC115</f>
        <v>9652.70788632734</v>
      </c>
      <c r="ED55" s="164" t="n">
        <f aca="false">ED$6/0.32*ED115</f>
        <v>9647.29647795271</v>
      </c>
      <c r="EE55" s="164" t="n">
        <f aca="false">EE$6/0.32*EE115</f>
        <v>9641.88810326985</v>
      </c>
      <c r="EF55" s="164" t="n">
        <f aca="false">EF$6/0.32*EF115</f>
        <v>9636.48276057805</v>
      </c>
      <c r="EG55" s="164" t="n">
        <f aca="false">EG$6/0.32*EG115</f>
        <v>9631.08044817756</v>
      </c>
      <c r="EH55" s="164" t="n">
        <f aca="false">EH$6/0.32*EH115</f>
        <v>9625.68116436954</v>
      </c>
      <c r="EI55" s="164" t="n">
        <f aca="false">EI$6/0.32*EI115</f>
        <v>9620.28490745615</v>
      </c>
      <c r="EJ55" s="164" t="n">
        <f aca="false">EJ$6/0.32*EJ115</f>
        <v>9614.8916757405</v>
      </c>
      <c r="EK55" s="164" t="n">
        <f aca="false">EK$6/0.32*EK115</f>
        <v>9609.50146752657</v>
      </c>
      <c r="EL55" s="164" t="n">
        <f aca="false">EL$6/0.32*EL115</f>
        <v>9604.11428111943</v>
      </c>
      <c r="EM55" s="164" t="n">
        <f aca="false">EM$6/0.32*EM115</f>
        <v>9598.73011482496</v>
      </c>
      <c r="EN55" s="164" t="n">
        <f aca="false">EN$6/0.32*EN115</f>
        <v>9593.34896695008</v>
      </c>
      <c r="EO55" s="164" t="n">
        <f aca="false">EO$6/0.32*EO115</f>
        <v>9587.97083580265</v>
      </c>
      <c r="EP55" s="164" t="n">
        <f aca="false">EP$6/0.32*EP115</f>
        <v>9582.59571969143</v>
      </c>
      <c r="EQ55" s="164" t="n">
        <f aca="false">EQ$6/0.32*EQ115</f>
        <v>9577.22361692618</v>
      </c>
      <c r="ER55" s="164" t="n">
        <f aca="false">ER$6/0.32*ER115</f>
        <v>9571.85452581758</v>
      </c>
      <c r="ES55" s="164" t="n">
        <f aca="false">ES$6/0.32*ES115</f>
        <v>9566.48844467725</v>
      </c>
      <c r="ET55" s="164" t="n">
        <f aca="false">ET$6/0.32*ET115</f>
        <v>9561.1253718178</v>
      </c>
      <c r="EU55" s="164" t="n">
        <f aca="false">EU$6/0.32*EU115</f>
        <v>9555.76530555273</v>
      </c>
      <c r="EV55" s="164" t="n">
        <f aca="false">EV$6/0.32*EV115</f>
        <v>9550.40824419652</v>
      </c>
    </row>
    <row r="56" customFormat="false" ht="12.8" hidden="false" customHeight="false" outlineLevel="0" collapsed="false">
      <c r="A56" s="162" t="s">
        <v>202</v>
      </c>
      <c r="B56" s="162" t="n">
        <f aca="false">B44</f>
        <v>0</v>
      </c>
      <c r="C56" s="162" t="n">
        <f aca="false">C44</f>
        <v>0</v>
      </c>
      <c r="D56" s="162" t="n">
        <f aca="false">D44</f>
        <v>0</v>
      </c>
      <c r="E56" s="162" t="n">
        <f aca="false">E44</f>
        <v>0</v>
      </c>
      <c r="F56" s="162" t="n">
        <f aca="false">F44</f>
        <v>0</v>
      </c>
      <c r="G56" s="162" t="n">
        <f aca="false">G44</f>
        <v>0</v>
      </c>
      <c r="H56" s="162" t="n">
        <f aca="false">H44</f>
        <v>0</v>
      </c>
      <c r="I56" s="162" t="n">
        <f aca="false">I44</f>
        <v>0</v>
      </c>
      <c r="J56" s="162" t="n">
        <f aca="false">J44</f>
        <v>0</v>
      </c>
      <c r="K56" s="162" t="n">
        <f aca="false">K44</f>
        <v>0</v>
      </c>
      <c r="L56" s="162" t="n">
        <f aca="false">L44</f>
        <v>0</v>
      </c>
      <c r="M56" s="162" t="n">
        <f aca="false">M44</f>
        <v>0</v>
      </c>
      <c r="N56" s="162" t="n">
        <f aca="false">N44</f>
        <v>0</v>
      </c>
      <c r="O56" s="162" t="n">
        <f aca="false">O44</f>
        <v>0</v>
      </c>
      <c r="P56" s="162" t="n">
        <f aca="false">P44</f>
        <v>0</v>
      </c>
      <c r="Q56" s="162" t="n">
        <f aca="false">Q44</f>
        <v>0</v>
      </c>
      <c r="R56" s="162" t="n">
        <f aca="false">R44</f>
        <v>0</v>
      </c>
      <c r="S56" s="162" t="n">
        <f aca="false">S44</f>
        <v>0</v>
      </c>
      <c r="T56" s="162" t="n">
        <f aca="false">T44</f>
        <v>0</v>
      </c>
      <c r="U56" s="162" t="n">
        <f aca="false">U44</f>
        <v>0</v>
      </c>
      <c r="V56" s="162" t="n">
        <f aca="false">V44</f>
        <v>0</v>
      </c>
      <c r="W56" s="162" t="n">
        <f aca="false">W44</f>
        <v>0</v>
      </c>
      <c r="X56" s="162" t="n">
        <f aca="false">X44</f>
        <v>0</v>
      </c>
      <c r="Y56" s="162" t="n">
        <f aca="false">Y44</f>
        <v>0</v>
      </c>
      <c r="Z56" s="162" t="n">
        <f aca="false">Z44</f>
        <v>0</v>
      </c>
      <c r="AA56" s="162" t="n">
        <f aca="false">AA44</f>
        <v>0</v>
      </c>
      <c r="AB56" s="162" t="n">
        <f aca="false">AB44</f>
        <v>0</v>
      </c>
      <c r="AC56" s="162" t="n">
        <f aca="false">AC44</f>
        <v>0</v>
      </c>
      <c r="AD56" s="162" t="n">
        <f aca="false">AD44</f>
        <v>0</v>
      </c>
      <c r="AE56" s="162" t="n">
        <f aca="false">AE44</f>
        <v>0</v>
      </c>
      <c r="AF56" s="162" t="n">
        <f aca="false">AF44</f>
        <v>0</v>
      </c>
      <c r="AG56" s="162" t="n">
        <f aca="false">AG44</f>
        <v>0</v>
      </c>
      <c r="AH56" s="162" t="n">
        <f aca="false">AH44</f>
        <v>0</v>
      </c>
      <c r="AI56" s="162" t="n">
        <f aca="false">AI44</f>
        <v>0</v>
      </c>
      <c r="AJ56" s="162" t="n">
        <f aca="false">AJ44</f>
        <v>0</v>
      </c>
      <c r="AK56" s="162" t="n">
        <f aca="false">AK44</f>
        <v>0</v>
      </c>
      <c r="AL56" s="162" t="n">
        <f aca="false">AL44</f>
        <v>0</v>
      </c>
      <c r="AM56" s="162" t="n">
        <f aca="false">AM44</f>
        <v>0</v>
      </c>
      <c r="AN56" s="162" t="n">
        <f aca="false">AN44</f>
        <v>0</v>
      </c>
      <c r="AO56" s="162" t="n">
        <f aca="false">AO44</f>
        <v>0</v>
      </c>
      <c r="AP56" s="162" t="n">
        <f aca="false">AP44</f>
        <v>0</v>
      </c>
      <c r="AQ56" s="162" t="n">
        <f aca="false">AQ44</f>
        <v>0</v>
      </c>
      <c r="AR56" s="164" t="n">
        <f aca="false">AR44</f>
        <v>1873.411463724</v>
      </c>
      <c r="AS56" s="164" t="n">
        <f aca="false">AS44</f>
        <v>1873.37249958253</v>
      </c>
      <c r="AT56" s="164" t="n">
        <f aca="false">AT44</f>
        <v>1873.37249958253</v>
      </c>
      <c r="AU56" s="164" t="n">
        <f aca="false">AU44</f>
        <v>1873.4069098443</v>
      </c>
      <c r="AV56" s="164" t="n">
        <f aca="false">AV44</f>
        <v>1873.4069098443</v>
      </c>
      <c r="AW56" s="164" t="n">
        <f aca="false">AW44</f>
        <v>1873.4069098443</v>
      </c>
      <c r="AX56" s="164" t="n">
        <f aca="false">AX44</f>
        <v>1873.4069098443</v>
      </c>
      <c r="AY56" s="164" t="n">
        <f aca="false">AY44</f>
        <v>1873.4069098443</v>
      </c>
      <c r="AZ56" s="164" t="n">
        <f aca="false">AZ44</f>
        <v>1873.4069098443</v>
      </c>
      <c r="BA56" s="164" t="n">
        <f aca="false">BA44</f>
        <v>1873.4069098443</v>
      </c>
      <c r="BB56" s="164" t="n">
        <f aca="false">BB44</f>
        <v>1873.4069098443</v>
      </c>
      <c r="BC56" s="164" t="n">
        <f aca="false">BC44</f>
        <v>1873.4069098443</v>
      </c>
      <c r="BD56" s="164" t="n">
        <f aca="false">BD44</f>
        <v>1873.4069098443</v>
      </c>
      <c r="BE56" s="164" t="n">
        <f aca="false">BE44</f>
        <v>1873.4069098443</v>
      </c>
      <c r="BF56" s="164" t="n">
        <f aca="false">BF44</f>
        <v>1873.4069098443</v>
      </c>
      <c r="BG56" s="164" t="n">
        <f aca="false">BG44</f>
        <v>1873.4069098443</v>
      </c>
      <c r="BH56" s="164" t="n">
        <f aca="false">BH44</f>
        <v>1873.4069098443</v>
      </c>
      <c r="BI56" s="148" t="n">
        <f aca="false">BI44</f>
        <v>1849.09124128749</v>
      </c>
      <c r="BJ56" s="164" t="n">
        <f aca="false">BJ44</f>
        <v>1867.73709902079</v>
      </c>
      <c r="BK56" s="164" t="n">
        <f aca="false">BK44</f>
        <v>1866.79900116626</v>
      </c>
      <c r="BL56" s="164" t="n">
        <f aca="false">BL44</f>
        <v>1908.32000972408</v>
      </c>
      <c r="BM56" s="165" t="n">
        <f aca="false">BM44</f>
        <v>2003.73432027656</v>
      </c>
      <c r="BN56" s="164" t="n">
        <f aca="false">BN44</f>
        <v>2036.96879500633</v>
      </c>
      <c r="BO56" s="164" t="n">
        <f aca="false">BO$4/0.32*BO161</f>
        <v>2098.6973896883</v>
      </c>
      <c r="BP56" s="164" t="n">
        <f aca="false">BP$4/0.32*BP161</f>
        <v>2037.2451849142</v>
      </c>
      <c r="BQ56" s="164" t="n">
        <f aca="false">BQ$4/0.32*BQ161</f>
        <v>1967.82603198836</v>
      </c>
      <c r="BR56" s="164" t="n">
        <f aca="false">BR$4/0.32*BR161</f>
        <v>1979.92406679518</v>
      </c>
      <c r="BS56" s="164" t="n">
        <f aca="false">BS$4/0.32*BS161</f>
        <v>2028.52351670483</v>
      </c>
      <c r="BT56" s="164" t="n">
        <f aca="false">BT$4/0.32*BT161</f>
        <v>2063.98977302253</v>
      </c>
      <c r="BU56" s="164" t="n">
        <f aca="false">BU$4/0.32*BU161</f>
        <v>2078.08729317975</v>
      </c>
      <c r="BV56" s="164" t="n">
        <f aca="false">BV$4/0.32*BV161</f>
        <v>2085.49648611488</v>
      </c>
      <c r="BW56" s="164" t="n">
        <f aca="false">BW$4/0.32*BW161</f>
        <v>2093.9467331582</v>
      </c>
      <c r="BX56" s="164" t="n">
        <f aca="false">BX$4/0.32*BX161</f>
        <v>2106.51494146519</v>
      </c>
      <c r="BY56" s="164" t="n">
        <f aca="false">BY$4/0.32*BY161</f>
        <v>2130.06113044469</v>
      </c>
      <c r="BZ56" s="164" t="n">
        <f aca="false">BZ$4/0.32*BZ161</f>
        <v>2110.66194983843</v>
      </c>
      <c r="CA56" s="164" t="n">
        <f aca="false">CA$4/0.32*CA161</f>
        <v>2109.52983694707</v>
      </c>
      <c r="CB56" s="164" t="n">
        <f aca="false">CB$4/0.32*CB161</f>
        <v>2147.97053685078</v>
      </c>
      <c r="CC56" s="164" t="n">
        <f aca="false">CC$4/0.32*CC161</f>
        <v>2186.72929755251</v>
      </c>
      <c r="CD56" s="164" t="n">
        <f aca="false">CD$4/0.32*CD161</f>
        <v>2210.24130354643</v>
      </c>
      <c r="CE56" s="164" t="n">
        <f aca="false">CE$4/0.32*CE161</f>
        <v>2210.24130354643</v>
      </c>
      <c r="CF56" s="164" t="n">
        <f aca="false">CF$4/0.32*CF161</f>
        <v>2210.24130354643</v>
      </c>
      <c r="CG56" s="164" t="n">
        <f aca="false">CG$4/0.32*CG161</f>
        <v>2210.24130354643</v>
      </c>
      <c r="CH56" s="164" t="n">
        <f aca="false">CH$4/0.32*CH161</f>
        <v>2225.96731449958</v>
      </c>
      <c r="CI56" s="164" t="n">
        <f aca="false">CI$4/0.32*CI161</f>
        <v>2249.6654128639</v>
      </c>
      <c r="CJ56" s="164" t="n">
        <f aca="false">CJ$4/0.32*CJ161</f>
        <v>2249.6654128639</v>
      </c>
      <c r="CK56" s="164" t="n">
        <f aca="false">CK$4/0.32*CK161</f>
        <v>2249.6654128639</v>
      </c>
      <c r="CL56" s="164" t="n">
        <f aca="false">CL$4/0.32*CL161</f>
        <v>2265.51364519349</v>
      </c>
      <c r="CM56" s="164" t="n">
        <f aca="false">CM$4/0.32*CM161</f>
        <v>2289.39396062081</v>
      </c>
      <c r="CN56" s="164" t="n">
        <f aca="false">CN$4/0.32*CN161</f>
        <v>2289.39396062081</v>
      </c>
      <c r="CO56" s="164" t="n">
        <f aca="false">CO$4/0.32*CO161</f>
        <v>2289.3939606208</v>
      </c>
      <c r="CP56" s="164" t="n">
        <f aca="false">CP$4/0.32*CP161</f>
        <v>2289.39396062081</v>
      </c>
      <c r="CQ56" s="164" t="n">
        <f aca="false">CQ$4/0.32*CQ161</f>
        <v>2289.39396062081</v>
      </c>
      <c r="CR56" s="164" t="n">
        <f aca="false">CR$4/0.32*CR161</f>
        <v>2289.39396062082</v>
      </c>
      <c r="CS56" s="164" t="n">
        <f aca="false">CS$4/0.32*CS161</f>
        <v>2289.39396062082</v>
      </c>
      <c r="CT56" s="164" t="n">
        <f aca="false">CT$4/0.32*CT161</f>
        <v>2289.39396062083</v>
      </c>
      <c r="CU56" s="164" t="n">
        <f aca="false">CU$4/0.32*CU161</f>
        <v>2289.39396062083</v>
      </c>
      <c r="CV56" s="164" t="n">
        <f aca="false">CV$4/0.32*CV161</f>
        <v>2289.39396062083</v>
      </c>
      <c r="CW56" s="164" t="n">
        <f aca="false">CW$4/0.32*CW161</f>
        <v>2289.39396062084</v>
      </c>
      <c r="CX56" s="164" t="n">
        <f aca="false">CX$4/0.32*CX161</f>
        <v>2289.39396062084</v>
      </c>
      <c r="CY56" s="164" t="n">
        <f aca="false">CY$4/0.32*CY161</f>
        <v>2289.39396062085</v>
      </c>
      <c r="CZ56" s="164" t="n">
        <f aca="false">CZ$4/0.32*CZ161</f>
        <v>2289.39396062085</v>
      </c>
      <c r="DA56" s="164" t="n">
        <f aca="false">DA$4/0.32*DA161</f>
        <v>2289.39396062086</v>
      </c>
      <c r="DB56" s="164" t="n">
        <f aca="false">DB$4/0.32*DB161</f>
        <v>2289.39396062086</v>
      </c>
      <c r="DC56" s="164" t="n">
        <f aca="false">DC$4/0.32*DC161</f>
        <v>2289.39396062087</v>
      </c>
      <c r="DD56" s="164" t="n">
        <f aca="false">DD$4/0.32*DD161</f>
        <v>2289.39396062087</v>
      </c>
      <c r="DE56" s="164" t="n">
        <f aca="false">DE$4/0.32*DE161</f>
        <v>2289.39396062088</v>
      </c>
      <c r="DF56" s="164" t="n">
        <f aca="false">DF$4/0.32*DF161</f>
        <v>2289.39396062089</v>
      </c>
      <c r="DG56" s="164" t="n">
        <f aca="false">DG$4/0.32*DG161</f>
        <v>2289.39396062089</v>
      </c>
      <c r="DH56" s="164" t="n">
        <f aca="false">DH$4/0.32*DH161</f>
        <v>2289.39396062089</v>
      </c>
      <c r="DI56" s="164" t="n">
        <f aca="false">DI$4/0.32*DI161</f>
        <v>2289.3939606209</v>
      </c>
      <c r="DJ56" s="164" t="n">
        <f aca="false">DJ$4/0.32*DJ161</f>
        <v>2289.39396062091</v>
      </c>
      <c r="DK56" s="164" t="n">
        <f aca="false">DK$4/0.32*DK161</f>
        <v>2289.39396062091</v>
      </c>
      <c r="DL56" s="164" t="n">
        <f aca="false">DL$4/0.32*DL161</f>
        <v>2289.39396062091</v>
      </c>
      <c r="DM56" s="164" t="n">
        <f aca="false">DM$4/0.32*DM161</f>
        <v>2289.39396062092</v>
      </c>
      <c r="DN56" s="164" t="n">
        <f aca="false">DN$4/0.32*DN161</f>
        <v>2289.39396062092</v>
      </c>
      <c r="DO56" s="164" t="n">
        <f aca="false">DO$4/0.32*DO161</f>
        <v>2289.39396062093</v>
      </c>
      <c r="DP56" s="164" t="n">
        <f aca="false">DP$4/0.32*DP161</f>
        <v>2289.39396062094</v>
      </c>
      <c r="DQ56" s="164" t="n">
        <f aca="false">DQ$4/0.32*DQ161</f>
        <v>2289.39396062094</v>
      </c>
      <c r="DR56" s="164" t="n">
        <f aca="false">DR$4/0.32*DR161</f>
        <v>2289.39396062094</v>
      </c>
      <c r="DS56" s="164" t="n">
        <f aca="false">DS$4/0.32*DS161</f>
        <v>2289.39396062095</v>
      </c>
      <c r="DT56" s="164" t="n">
        <f aca="false">DT$4/0.32*DT161</f>
        <v>2289.39396062095</v>
      </c>
      <c r="DU56" s="164" t="n">
        <f aca="false">DU$4/0.32*DU161</f>
        <v>2289.39396062096</v>
      </c>
      <c r="DV56" s="164" t="n">
        <f aca="false">DV$4/0.32*DV161</f>
        <v>2289.39396062097</v>
      </c>
      <c r="DW56" s="164" t="n">
        <f aca="false">DW$4/0.32*DW161</f>
        <v>2289.39396062097</v>
      </c>
      <c r="DX56" s="164" t="n">
        <f aca="false">DX$4/0.32*DX161</f>
        <v>2289.39396062098</v>
      </c>
      <c r="DY56" s="164" t="n">
        <f aca="false">DY$4/0.32*DY161</f>
        <v>2289.39396062098</v>
      </c>
      <c r="DZ56" s="164" t="n">
        <f aca="false">DZ$4/0.32*DZ161</f>
        <v>2289.39396062099</v>
      </c>
      <c r="EA56" s="164" t="n">
        <f aca="false">EA$4/0.32*EA161</f>
        <v>2289.39396062099</v>
      </c>
      <c r="EB56" s="164" t="n">
        <f aca="false">EB$4/0.32*EB161</f>
        <v>2289.393960621</v>
      </c>
      <c r="EC56" s="164" t="n">
        <f aca="false">EC$4/0.32*EC161</f>
        <v>2289.393960621</v>
      </c>
      <c r="ED56" s="164" t="n">
        <f aca="false">ED$4/0.32*ED161</f>
        <v>2289.39396062101</v>
      </c>
      <c r="EE56" s="164" t="n">
        <f aca="false">EE$4/0.32*EE161</f>
        <v>2289.39396062101</v>
      </c>
      <c r="EF56" s="164" t="n">
        <f aca="false">EF$4/0.32*EF161</f>
        <v>2289.39396062102</v>
      </c>
      <c r="EG56" s="164" t="n">
        <f aca="false">EG$4/0.32*EG161</f>
        <v>2289.39396062102</v>
      </c>
      <c r="EH56" s="164" t="n">
        <f aca="false">EH$4/0.32*EH161</f>
        <v>2289.39396062103</v>
      </c>
      <c r="EI56" s="164" t="n">
        <f aca="false">EI$4/0.32*EI161</f>
        <v>2289.39396062103</v>
      </c>
      <c r="EJ56" s="164" t="n">
        <f aca="false">EJ$4/0.32*EJ161</f>
        <v>2289.39396062103</v>
      </c>
      <c r="EK56" s="164" t="n">
        <f aca="false">EK$4/0.32*EK161</f>
        <v>2289.39396062104</v>
      </c>
      <c r="EL56" s="164" t="n">
        <f aca="false">EL$4/0.32*EL161</f>
        <v>2289.39396062105</v>
      </c>
      <c r="EM56" s="164" t="n">
        <f aca="false">EM$4/0.32*EM161</f>
        <v>2289.39396062105</v>
      </c>
      <c r="EN56" s="164" t="n">
        <f aca="false">EN$4/0.32*EN161</f>
        <v>2289.39396062105</v>
      </c>
      <c r="EO56" s="164" t="n">
        <f aca="false">EO$4/0.32*EO161</f>
        <v>2289.39396062106</v>
      </c>
      <c r="EP56" s="164" t="n">
        <f aca="false">EP$4/0.32*EP161</f>
        <v>2289.39396062107</v>
      </c>
      <c r="EQ56" s="164" t="n">
        <f aca="false">EQ$4/0.32*EQ161</f>
        <v>2289.39396062107</v>
      </c>
      <c r="ER56" s="164" t="n">
        <f aca="false">ER$4/0.32*ER161</f>
        <v>2289.39396062108</v>
      </c>
      <c r="ES56" s="164" t="n">
        <f aca="false">ES$4/0.32*ES161</f>
        <v>2289.39396062108</v>
      </c>
      <c r="ET56" s="164" t="n">
        <f aca="false">ET$4/0.32*ET161</f>
        <v>2289.39396062109</v>
      </c>
      <c r="EU56" s="164" t="n">
        <f aca="false">EU$4/0.32*EU161</f>
        <v>2289.39396062109</v>
      </c>
      <c r="EV56" s="164" t="n">
        <f aca="false">EV$4/0.32*EV161</f>
        <v>2289.39396062109</v>
      </c>
    </row>
    <row r="57" customFormat="false" ht="12.8" hidden="false" customHeight="false" outlineLevel="0" collapsed="false">
      <c r="A57" s="162" t="s">
        <v>203</v>
      </c>
      <c r="B57" s="162" t="n">
        <f aca="false">B45</f>
        <v>0</v>
      </c>
      <c r="C57" s="162" t="n">
        <f aca="false">C45</f>
        <v>0</v>
      </c>
      <c r="D57" s="162" t="n">
        <f aca="false">D45</f>
        <v>0</v>
      </c>
      <c r="E57" s="162" t="n">
        <f aca="false">E45</f>
        <v>0</v>
      </c>
      <c r="F57" s="162" t="n">
        <f aca="false">F45</f>
        <v>0</v>
      </c>
      <c r="G57" s="162" t="n">
        <f aca="false">G45</f>
        <v>0</v>
      </c>
      <c r="H57" s="162" t="n">
        <f aca="false">H45</f>
        <v>0</v>
      </c>
      <c r="I57" s="162" t="n">
        <f aca="false">I45</f>
        <v>0</v>
      </c>
      <c r="J57" s="162" t="n">
        <f aca="false">J45</f>
        <v>0</v>
      </c>
      <c r="K57" s="162" t="n">
        <f aca="false">K45</f>
        <v>0</v>
      </c>
      <c r="L57" s="162" t="n">
        <f aca="false">L45</f>
        <v>0</v>
      </c>
      <c r="M57" s="162" t="n">
        <f aca="false">M45</f>
        <v>0</v>
      </c>
      <c r="N57" s="162" t="n">
        <f aca="false">N45</f>
        <v>0</v>
      </c>
      <c r="O57" s="162" t="n">
        <f aca="false">O45</f>
        <v>0</v>
      </c>
      <c r="P57" s="162" t="n">
        <f aca="false">P45</f>
        <v>0</v>
      </c>
      <c r="Q57" s="162" t="n">
        <f aca="false">Q45</f>
        <v>0</v>
      </c>
      <c r="R57" s="162" t="n">
        <f aca="false">R45</f>
        <v>0</v>
      </c>
      <c r="S57" s="162" t="n">
        <f aca="false">S45</f>
        <v>0</v>
      </c>
      <c r="T57" s="162" t="n">
        <f aca="false">T45</f>
        <v>0</v>
      </c>
      <c r="U57" s="162" t="n">
        <f aca="false">U45</f>
        <v>0</v>
      </c>
      <c r="V57" s="162" t="n">
        <f aca="false">V45</f>
        <v>0</v>
      </c>
      <c r="W57" s="162" t="n">
        <f aca="false">W45</f>
        <v>0</v>
      </c>
      <c r="X57" s="162" t="n">
        <f aca="false">X45</f>
        <v>0</v>
      </c>
      <c r="Y57" s="162" t="n">
        <f aca="false">Y45</f>
        <v>0</v>
      </c>
      <c r="Z57" s="162" t="n">
        <f aca="false">Z45</f>
        <v>0</v>
      </c>
      <c r="AA57" s="162" t="n">
        <f aca="false">AA45</f>
        <v>0</v>
      </c>
      <c r="AB57" s="162" t="n">
        <f aca="false">AB45</f>
        <v>0</v>
      </c>
      <c r="AC57" s="162" t="n">
        <f aca="false">AC45</f>
        <v>0</v>
      </c>
      <c r="AD57" s="162" t="n">
        <f aca="false">AD45</f>
        <v>0</v>
      </c>
      <c r="AE57" s="162" t="n">
        <f aca="false">AE45</f>
        <v>0</v>
      </c>
      <c r="AF57" s="162" t="n">
        <f aca="false">AF45</f>
        <v>0</v>
      </c>
      <c r="AG57" s="162" t="n">
        <f aca="false">AG45</f>
        <v>0</v>
      </c>
      <c r="AH57" s="162" t="n">
        <f aca="false">AH45</f>
        <v>0</v>
      </c>
      <c r="AI57" s="162" t="n">
        <f aca="false">AI45</f>
        <v>0</v>
      </c>
      <c r="AJ57" s="162" t="n">
        <f aca="false">AJ45</f>
        <v>0</v>
      </c>
      <c r="AK57" s="162" t="n">
        <f aca="false">AK45</f>
        <v>0</v>
      </c>
      <c r="AL57" s="162" t="n">
        <f aca="false">AL45</f>
        <v>0</v>
      </c>
      <c r="AM57" s="162" t="n">
        <f aca="false">AM45</f>
        <v>0</v>
      </c>
      <c r="AN57" s="162" t="n">
        <f aca="false">AN45</f>
        <v>0</v>
      </c>
      <c r="AO57" s="162" t="n">
        <f aca="false">AO45</f>
        <v>0</v>
      </c>
      <c r="AP57" s="162" t="n">
        <f aca="false">AP45</f>
        <v>0</v>
      </c>
      <c r="AQ57" s="162" t="n">
        <f aca="false">AQ45</f>
        <v>0</v>
      </c>
      <c r="AR57" s="164" t="n">
        <f aca="false">AR45</f>
        <v>2622.76039320142</v>
      </c>
      <c r="AS57" s="164" t="n">
        <f aca="false">AS45</f>
        <v>2622.70584372899</v>
      </c>
      <c r="AT57" s="164" t="n">
        <f aca="false">AT45</f>
        <v>2622.70584372899</v>
      </c>
      <c r="AU57" s="164" t="n">
        <f aca="false">AU45</f>
        <v>2622.7540178079</v>
      </c>
      <c r="AV57" s="164" t="n">
        <f aca="false">AV45</f>
        <v>2622.7540178079</v>
      </c>
      <c r="AW57" s="164" t="n">
        <f aca="false">AW45</f>
        <v>2622.7540178079</v>
      </c>
      <c r="AX57" s="164" t="n">
        <f aca="false">AX45</f>
        <v>2622.7540178079</v>
      </c>
      <c r="AY57" s="164" t="n">
        <f aca="false">AY45</f>
        <v>2622.7540178079</v>
      </c>
      <c r="AZ57" s="164" t="n">
        <f aca="false">AZ45</f>
        <v>2622.7540178079</v>
      </c>
      <c r="BA57" s="164" t="n">
        <f aca="false">BA45</f>
        <v>2622.7540178079</v>
      </c>
      <c r="BB57" s="164" t="n">
        <f aca="false">BB45</f>
        <v>2622.7540178079</v>
      </c>
      <c r="BC57" s="164" t="n">
        <f aca="false">BC45</f>
        <v>2622.7540178079</v>
      </c>
      <c r="BD57" s="164" t="n">
        <f aca="false">BD45</f>
        <v>2622.7540178079</v>
      </c>
      <c r="BE57" s="164" t="n">
        <f aca="false">BE45</f>
        <v>2622.75401780791</v>
      </c>
      <c r="BF57" s="164" t="n">
        <f aca="false">BF45</f>
        <v>2622.75401780791</v>
      </c>
      <c r="BG57" s="164" t="n">
        <f aca="false">BG45</f>
        <v>2622.7540178079</v>
      </c>
      <c r="BH57" s="164" t="n">
        <f aca="false">BH45</f>
        <v>2622.7540178079</v>
      </c>
      <c r="BI57" s="148" t="n">
        <f aca="false">BI45</f>
        <v>2588.72253298006</v>
      </c>
      <c r="BJ57" s="164" t="n">
        <f aca="false">BJ45</f>
        <v>2614.8219900987</v>
      </c>
      <c r="BK57" s="164" t="n">
        <f aca="false">BK45</f>
        <v>2613.5232621056</v>
      </c>
      <c r="BL57" s="164" t="n">
        <f aca="false">BL45</f>
        <v>2671.64801361372</v>
      </c>
      <c r="BM57" s="165" t="n">
        <f aca="false">BM45</f>
        <v>2805.20729720325</v>
      </c>
      <c r="BN57" s="164" t="n">
        <f aca="false">BN45</f>
        <v>2851.74297838351</v>
      </c>
      <c r="BO57" s="164" t="n">
        <f aca="false">BO$4/0.32*BO162</f>
        <v>2938.16260684386</v>
      </c>
      <c r="BP57" s="164" t="n">
        <f aca="false">BP$4/0.32*BP162</f>
        <v>2852.1299224452</v>
      </c>
      <c r="BQ57" s="164" t="n">
        <f aca="false">BQ$4/0.32*BQ162</f>
        <v>2754.94356278818</v>
      </c>
      <c r="BR57" s="164" t="n">
        <f aca="false">BR$4/0.32*BR162</f>
        <v>2771.88073232026</v>
      </c>
      <c r="BS57" s="164" t="n">
        <f aca="false">BS$4/0.32*BS162</f>
        <v>2839.9196440468</v>
      </c>
      <c r="BT57" s="164" t="n">
        <f aca="false">BT$4/0.32*BT162</f>
        <v>2889.57217071854</v>
      </c>
      <c r="BU57" s="164" t="n">
        <f aca="false">BU$4/0.32*BU162</f>
        <v>2909.30860665194</v>
      </c>
      <c r="BV57" s="164" t="n">
        <f aca="false">BV$4/0.32*BV162</f>
        <v>2919.68142825826</v>
      </c>
      <c r="BW57" s="164" t="n">
        <f aca="false">BW$4/0.32*BW162</f>
        <v>2931.51171880098</v>
      </c>
      <c r="BX57" s="164" t="n">
        <f aca="false">BX$4/0.32*BX162</f>
        <v>2949.10712815541</v>
      </c>
      <c r="BY57" s="164" t="n">
        <f aca="false">BY$4/0.32*BY162</f>
        <v>2982.07163858611</v>
      </c>
      <c r="BZ57" s="164" t="n">
        <f aca="false">BZ$4/0.32*BZ162</f>
        <v>2954.91291273036</v>
      </c>
      <c r="CA57" s="164" t="n">
        <f aca="false">CA$4/0.32*CA162</f>
        <v>2953.32796209361</v>
      </c>
      <c r="CB57" s="164" t="n">
        <f aca="false">CB$4/0.32*CB162</f>
        <v>3007.14469031413</v>
      </c>
      <c r="CC57" s="164" t="n">
        <f aca="false">CC$4/0.32*CC162</f>
        <v>3061.40670156976</v>
      </c>
      <c r="CD57" s="164" t="n">
        <f aca="false">CD$4/0.32*CD162</f>
        <v>3094.32335604443</v>
      </c>
      <c r="CE57" s="164" t="n">
        <f aca="false">CE$4/0.32*CE162</f>
        <v>3094.32335604442</v>
      </c>
      <c r="CF57" s="164" t="n">
        <f aca="false">CF$4/0.32*CF162</f>
        <v>3094.32335604442</v>
      </c>
      <c r="CG57" s="164" t="n">
        <f aca="false">CG$4/0.32*CG162</f>
        <v>3094.32335604442</v>
      </c>
      <c r="CH57" s="164" t="n">
        <f aca="false">CH$4/0.32*CH162</f>
        <v>3116.33966843152</v>
      </c>
      <c r="CI57" s="164" t="n">
        <f aca="false">CI$4/0.32*CI162</f>
        <v>3149.51685100652</v>
      </c>
      <c r="CJ57" s="164" t="n">
        <f aca="false">CJ$4/0.32*CJ162</f>
        <v>3149.51685100652</v>
      </c>
      <c r="CK57" s="164" t="n">
        <f aca="false">CK$4/0.32*CK162</f>
        <v>3149.51685100651</v>
      </c>
      <c r="CL57" s="164" t="n">
        <f aca="false">CL$4/0.32*CL162</f>
        <v>3171.70427252052</v>
      </c>
      <c r="CM57" s="164" t="n">
        <f aca="false">CM$4/0.32*CM162</f>
        <v>3205.13655779087</v>
      </c>
      <c r="CN57" s="164" t="n">
        <f aca="false">CN$4/0.32*CN162</f>
        <v>3205.13655779086</v>
      </c>
      <c r="CO57" s="164" t="n">
        <f aca="false">CO$4/0.32*CO162</f>
        <v>3205.13655779086</v>
      </c>
      <c r="CP57" s="164" t="n">
        <f aca="false">CP$4/0.32*CP162</f>
        <v>3205.13655779086</v>
      </c>
      <c r="CQ57" s="164" t="n">
        <f aca="false">CQ$4/0.32*CQ162</f>
        <v>3205.13655779088</v>
      </c>
      <c r="CR57" s="164" t="n">
        <f aca="false">CR$4/0.32*CR162</f>
        <v>3205.13655779088</v>
      </c>
      <c r="CS57" s="164" t="n">
        <f aca="false">CS$4/0.32*CS162</f>
        <v>3205.13655779088</v>
      </c>
      <c r="CT57" s="164" t="n">
        <f aca="false">CT$4/0.32*CT162</f>
        <v>3205.1365577909</v>
      </c>
      <c r="CU57" s="164" t="n">
        <f aca="false">CU$4/0.32*CU162</f>
        <v>3205.1365577909</v>
      </c>
      <c r="CV57" s="164" t="n">
        <f aca="false">CV$4/0.32*CV162</f>
        <v>3205.1365577909</v>
      </c>
      <c r="CW57" s="164" t="n">
        <f aca="false">CW$4/0.32*CW162</f>
        <v>3205.13655779092</v>
      </c>
      <c r="CX57" s="164" t="n">
        <f aca="false">CX$4/0.32*CX162</f>
        <v>3205.13655779092</v>
      </c>
      <c r="CY57" s="164" t="n">
        <f aca="false">CY$4/0.32*CY162</f>
        <v>3205.13655779092</v>
      </c>
      <c r="CZ57" s="164" t="n">
        <f aca="false">CZ$4/0.32*CZ162</f>
        <v>3205.13655779094</v>
      </c>
      <c r="DA57" s="164" t="n">
        <f aca="false">DA$4/0.32*DA162</f>
        <v>3205.13655779094</v>
      </c>
      <c r="DB57" s="164" t="n">
        <f aca="false">DB$4/0.32*DB162</f>
        <v>3205.13655779095</v>
      </c>
      <c r="DC57" s="164" t="n">
        <f aca="false">DC$4/0.32*DC162</f>
        <v>3205.13655779096</v>
      </c>
      <c r="DD57" s="164" t="n">
        <f aca="false">DD$4/0.32*DD162</f>
        <v>3205.13655779096</v>
      </c>
      <c r="DE57" s="164" t="n">
        <f aca="false">DE$4/0.32*DE162</f>
        <v>3205.13655779097</v>
      </c>
      <c r="DF57" s="164" t="n">
        <f aca="false">DF$4/0.32*DF162</f>
        <v>3205.13655779098</v>
      </c>
      <c r="DG57" s="164" t="n">
        <f aca="false">DG$4/0.32*DG162</f>
        <v>3205.13655779098</v>
      </c>
      <c r="DH57" s="164" t="n">
        <f aca="false">DH$4/0.32*DH162</f>
        <v>3205.13655779099</v>
      </c>
      <c r="DI57" s="164" t="n">
        <f aca="false">DI$4/0.32*DI162</f>
        <v>3205.136557791</v>
      </c>
      <c r="DJ57" s="164" t="n">
        <f aca="false">DJ$4/0.32*DJ162</f>
        <v>3205.13655779101</v>
      </c>
      <c r="DK57" s="164" t="n">
        <f aca="false">DK$4/0.32*DK162</f>
        <v>3205.13655779101</v>
      </c>
      <c r="DL57" s="164" t="n">
        <f aca="false">DL$4/0.32*DL162</f>
        <v>3205.13655779102</v>
      </c>
      <c r="DM57" s="164" t="n">
        <f aca="false">DM$4/0.32*DM162</f>
        <v>3205.13655779103</v>
      </c>
      <c r="DN57" s="164" t="n">
        <f aca="false">DN$4/0.32*DN162</f>
        <v>3205.13655779103</v>
      </c>
      <c r="DO57" s="164" t="n">
        <f aca="false">DO$4/0.32*DO162</f>
        <v>3205.13655779104</v>
      </c>
      <c r="DP57" s="164" t="n">
        <f aca="false">DP$4/0.32*DP162</f>
        <v>3205.13655779105</v>
      </c>
      <c r="DQ57" s="164" t="n">
        <f aca="false">DQ$4/0.32*DQ162</f>
        <v>3205.13655779106</v>
      </c>
      <c r="DR57" s="164" t="n">
        <f aca="false">DR$4/0.32*DR162</f>
        <v>3205.13655779106</v>
      </c>
      <c r="DS57" s="164" t="n">
        <f aca="false">DS$4/0.32*DS162</f>
        <v>3205.13655779107</v>
      </c>
      <c r="DT57" s="164" t="n">
        <f aca="false">DT$4/0.32*DT162</f>
        <v>3205.13655779107</v>
      </c>
      <c r="DU57" s="164" t="n">
        <f aca="false">DU$4/0.32*DU162</f>
        <v>3205.13655779109</v>
      </c>
      <c r="DV57" s="164" t="n">
        <f aca="false">DV$4/0.32*DV162</f>
        <v>3205.13655779109</v>
      </c>
      <c r="DW57" s="164" t="n">
        <f aca="false">DW$4/0.32*DW162</f>
        <v>3205.13655779109</v>
      </c>
      <c r="DX57" s="164" t="n">
        <f aca="false">DX$4/0.32*DX162</f>
        <v>3205.1365577911</v>
      </c>
      <c r="DY57" s="164" t="n">
        <f aca="false">DY$4/0.32*DY162</f>
        <v>3205.13655779111</v>
      </c>
      <c r="DZ57" s="164" t="n">
        <f aca="false">DZ$4/0.32*DZ162</f>
        <v>3205.13655779112</v>
      </c>
      <c r="EA57" s="164" t="n">
        <f aca="false">EA$4/0.32*EA162</f>
        <v>3205.13655779113</v>
      </c>
      <c r="EB57" s="164" t="n">
        <f aca="false">EB$4/0.32*EB162</f>
        <v>3205.13655779113</v>
      </c>
      <c r="EC57" s="164" t="n">
        <f aca="false">EC$4/0.32*EC162</f>
        <v>3205.13655779114</v>
      </c>
      <c r="ED57" s="164" t="n">
        <f aca="false">ED$4/0.32*ED162</f>
        <v>3205.13655779115</v>
      </c>
      <c r="EE57" s="164" t="n">
        <f aca="false">EE$4/0.32*EE162</f>
        <v>3205.13655779115</v>
      </c>
      <c r="EF57" s="164" t="n">
        <f aca="false">EF$4/0.32*EF162</f>
        <v>3205.13655779116</v>
      </c>
      <c r="EG57" s="164" t="n">
        <f aca="false">EG$4/0.32*EG162</f>
        <v>3205.13655779116</v>
      </c>
      <c r="EH57" s="164" t="n">
        <f aca="false">EH$4/0.32*EH162</f>
        <v>3205.13655779118</v>
      </c>
      <c r="EI57" s="164" t="n">
        <f aca="false">EI$4/0.32*EI162</f>
        <v>3205.13655779118</v>
      </c>
      <c r="EJ57" s="164" t="n">
        <f aca="false">EJ$4/0.32*EJ162</f>
        <v>3205.13655779119</v>
      </c>
      <c r="EK57" s="164" t="n">
        <f aca="false">EK$4/0.32*EK162</f>
        <v>3205.13655779119</v>
      </c>
      <c r="EL57" s="164" t="n">
        <f aca="false">EL$4/0.32*EL162</f>
        <v>3205.1365577912</v>
      </c>
      <c r="EM57" s="164" t="n">
        <f aca="false">EM$4/0.32*EM162</f>
        <v>3205.13655779121</v>
      </c>
      <c r="EN57" s="164" t="n">
        <f aca="false">EN$4/0.32*EN162</f>
        <v>3205.13655779121</v>
      </c>
      <c r="EO57" s="164" t="n">
        <f aca="false">EO$4/0.32*EO162</f>
        <v>3205.13655779122</v>
      </c>
      <c r="EP57" s="164" t="n">
        <f aca="false">EP$4/0.32*EP162</f>
        <v>3205.13655779123</v>
      </c>
      <c r="EQ57" s="164" t="n">
        <f aca="false">EQ$4/0.32*EQ162</f>
        <v>3205.13655779124</v>
      </c>
      <c r="ER57" s="164" t="n">
        <f aca="false">ER$4/0.32*ER162</f>
        <v>3205.13655779125</v>
      </c>
      <c r="ES57" s="164" t="n">
        <f aca="false">ES$4/0.32*ES162</f>
        <v>3205.13655779125</v>
      </c>
      <c r="ET57" s="164" t="n">
        <f aca="false">ET$4/0.32*ET162</f>
        <v>3205.13655779126</v>
      </c>
      <c r="EU57" s="164" t="n">
        <f aca="false">EU$4/0.32*EU162</f>
        <v>3205.13655779127</v>
      </c>
      <c r="EV57" s="164" t="n">
        <f aca="false">EV$4/0.32*EV162</f>
        <v>3205.13655779127</v>
      </c>
    </row>
    <row r="58" customFormat="false" ht="12.8" hidden="false" customHeight="false" outlineLevel="0" collapsed="false">
      <c r="A58" s="162" t="s">
        <v>204</v>
      </c>
      <c r="B58" s="162" t="n">
        <f aca="false">B47</f>
        <v>0</v>
      </c>
      <c r="C58" s="162" t="n">
        <f aca="false">C47</f>
        <v>0</v>
      </c>
      <c r="D58" s="162" t="n">
        <f aca="false">D47</f>
        <v>0</v>
      </c>
      <c r="E58" s="162" t="n">
        <f aca="false">E47</f>
        <v>0</v>
      </c>
      <c r="F58" s="162" t="n">
        <f aca="false">F47</f>
        <v>0</v>
      </c>
      <c r="G58" s="162" t="n">
        <f aca="false">G47</f>
        <v>0</v>
      </c>
      <c r="H58" s="162" t="n">
        <f aca="false">H47</f>
        <v>0</v>
      </c>
      <c r="I58" s="162" t="n">
        <f aca="false">I47</f>
        <v>0</v>
      </c>
      <c r="J58" s="162" t="n">
        <f aca="false">J47</f>
        <v>0</v>
      </c>
      <c r="K58" s="162" t="n">
        <f aca="false">K47</f>
        <v>0</v>
      </c>
      <c r="L58" s="162" t="n">
        <f aca="false">L47</f>
        <v>0</v>
      </c>
      <c r="M58" s="162" t="n">
        <f aca="false">M47</f>
        <v>0</v>
      </c>
      <c r="N58" s="162" t="n">
        <f aca="false">N47</f>
        <v>0</v>
      </c>
      <c r="O58" s="162" t="n">
        <f aca="false">O47</f>
        <v>0</v>
      </c>
      <c r="P58" s="162" t="n">
        <f aca="false">P47</f>
        <v>0</v>
      </c>
      <c r="Q58" s="162" t="n">
        <f aca="false">Q47</f>
        <v>0</v>
      </c>
      <c r="R58" s="162" t="n">
        <f aca="false">R47</f>
        <v>0</v>
      </c>
      <c r="S58" s="162" t="n">
        <f aca="false">S47</f>
        <v>0</v>
      </c>
      <c r="T58" s="162" t="n">
        <f aca="false">T47</f>
        <v>0</v>
      </c>
      <c r="U58" s="162" t="n">
        <f aca="false">U47</f>
        <v>0</v>
      </c>
      <c r="V58" s="162" t="n">
        <f aca="false">V47</f>
        <v>0</v>
      </c>
      <c r="W58" s="162" t="n">
        <f aca="false">W47</f>
        <v>0</v>
      </c>
      <c r="X58" s="162" t="n">
        <f aca="false">X47</f>
        <v>0</v>
      </c>
      <c r="Y58" s="162" t="n">
        <f aca="false">Y47</f>
        <v>0</v>
      </c>
      <c r="Z58" s="162" t="n">
        <f aca="false">Z47</f>
        <v>0</v>
      </c>
      <c r="AA58" s="162" t="n">
        <f aca="false">AA47</f>
        <v>0</v>
      </c>
      <c r="AB58" s="162" t="n">
        <f aca="false">AB47</f>
        <v>0</v>
      </c>
      <c r="AC58" s="162" t="n">
        <f aca="false">AC47</f>
        <v>0</v>
      </c>
      <c r="AD58" s="162" t="n">
        <f aca="false">AD47</f>
        <v>0</v>
      </c>
      <c r="AE58" s="162" t="n">
        <f aca="false">AE47</f>
        <v>0</v>
      </c>
      <c r="AF58" s="162" t="n">
        <f aca="false">AF47</f>
        <v>0</v>
      </c>
      <c r="AG58" s="162" t="n">
        <f aca="false">AG47</f>
        <v>0</v>
      </c>
      <c r="AH58" s="162" t="n">
        <f aca="false">AH47</f>
        <v>0</v>
      </c>
      <c r="AI58" s="162" t="n">
        <f aca="false">AI47</f>
        <v>0</v>
      </c>
      <c r="AJ58" s="162" t="n">
        <f aca="false">AJ47</f>
        <v>0</v>
      </c>
      <c r="AK58" s="162" t="n">
        <f aca="false">AK47</f>
        <v>0</v>
      </c>
      <c r="AL58" s="162" t="n">
        <f aca="false">AL47</f>
        <v>0</v>
      </c>
      <c r="AM58" s="162" t="n">
        <f aca="false">AM47</f>
        <v>0</v>
      </c>
      <c r="AN58" s="162" t="n">
        <f aca="false">AN47</f>
        <v>0</v>
      </c>
      <c r="AO58" s="162" t="n">
        <f aca="false">AO47</f>
        <v>0</v>
      </c>
      <c r="AP58" s="162" t="n">
        <f aca="false">AP47</f>
        <v>0</v>
      </c>
      <c r="AQ58" s="162" t="n">
        <f aca="false">AQ47</f>
        <v>0</v>
      </c>
      <c r="AR58" s="164" t="n">
        <f aca="false">AR47</f>
        <v>3746.822927448</v>
      </c>
      <c r="AS58" s="164" t="n">
        <f aca="false">AS47</f>
        <v>3746.74499916506</v>
      </c>
      <c r="AT58" s="164" t="n">
        <f aca="false">AT47</f>
        <v>3746.74499916506</v>
      </c>
      <c r="AU58" s="164" t="n">
        <f aca="false">AU47</f>
        <v>3746.8138196886</v>
      </c>
      <c r="AV58" s="164" t="n">
        <f aca="false">AV47</f>
        <v>3746.8138196886</v>
      </c>
      <c r="AW58" s="164" t="n">
        <f aca="false">AW47</f>
        <v>3746.8138196886</v>
      </c>
      <c r="AX58" s="164" t="n">
        <f aca="false">AX47</f>
        <v>3746.8138196886</v>
      </c>
      <c r="AY58" s="164" t="n">
        <f aca="false">AY47</f>
        <v>3746.8138196886</v>
      </c>
      <c r="AZ58" s="164" t="n">
        <f aca="false">AZ47</f>
        <v>3746.8138196886</v>
      </c>
      <c r="BA58" s="164" t="n">
        <f aca="false">BA47</f>
        <v>3746.8138196886</v>
      </c>
      <c r="BB58" s="164" t="n">
        <f aca="false">BB47</f>
        <v>3746.8138196886</v>
      </c>
      <c r="BC58" s="164" t="n">
        <f aca="false">BC47</f>
        <v>3746.81381968861</v>
      </c>
      <c r="BD58" s="164" t="n">
        <f aca="false">BD47</f>
        <v>3746.81381968861</v>
      </c>
      <c r="BE58" s="164" t="n">
        <f aca="false">BE47</f>
        <v>3746.81381968861</v>
      </c>
      <c r="BF58" s="164" t="n">
        <f aca="false">BF47</f>
        <v>3746.81381968861</v>
      </c>
      <c r="BG58" s="164" t="n">
        <f aca="false">BG47</f>
        <v>3746.8138196886</v>
      </c>
      <c r="BH58" s="164" t="n">
        <f aca="false">BH47</f>
        <v>3746.8138196886</v>
      </c>
      <c r="BI58" s="148" t="n">
        <f aca="false">BI47</f>
        <v>3698.18248257499</v>
      </c>
      <c r="BJ58" s="164" t="n">
        <f aca="false">BJ47</f>
        <v>3735.47419804159</v>
      </c>
      <c r="BK58" s="164" t="n">
        <f aca="false">BK47</f>
        <v>3733.62130469672</v>
      </c>
      <c r="BL58" s="164" t="n">
        <f aca="false">BL47</f>
        <v>3816.65107000124</v>
      </c>
      <c r="BM58" s="165" t="n">
        <f aca="false">BM47</f>
        <v>4007.46864055312</v>
      </c>
      <c r="BN58" s="164" t="n">
        <f aca="false">BN47</f>
        <v>4073.92806528027</v>
      </c>
      <c r="BO58" s="164" t="n">
        <f aca="false">BO$4/0.32*BO163</f>
        <v>4197.38496600533</v>
      </c>
      <c r="BP58" s="164" t="n">
        <f aca="false">BP$4/0.32*BP163</f>
        <v>4074.48084380363</v>
      </c>
      <c r="BQ58" s="164" t="n">
        <f aca="false">BQ$4/0.32*BQ163</f>
        <v>3935.64286255134</v>
      </c>
      <c r="BR58" s="164" t="n">
        <f aca="false">BR$4/0.32*BR163</f>
        <v>3959.83887559535</v>
      </c>
      <c r="BS58" s="164" t="n">
        <f aca="false">BS$4/0.32*BS163</f>
        <v>4057.03754816682</v>
      </c>
      <c r="BT58" s="164" t="n">
        <f aca="false">BT$4/0.32*BT163</f>
        <v>4127.96989496433</v>
      </c>
      <c r="BU58" s="164" t="n">
        <f aca="false">BU$4/0.32*BU163</f>
        <v>4156.1648693597</v>
      </c>
      <c r="BV58" s="164" t="n">
        <f aca="false">BV$4/0.32*BV163</f>
        <v>4170.98322058506</v>
      </c>
      <c r="BW58" s="164" t="n">
        <f aca="false">BW$4/0.32*BW163</f>
        <v>4187.88367515889</v>
      </c>
      <c r="BX58" s="164" t="n">
        <f aca="false">BX$4/0.32*BX163</f>
        <v>4213.02003300476</v>
      </c>
      <c r="BY58" s="164" t="n">
        <f aca="false">BY$4/0.32*BY163</f>
        <v>4260.11230086333</v>
      </c>
      <c r="BZ58" s="164" t="n">
        <f aca="false">BZ$4/0.32*BZ163</f>
        <v>4221.31403036011</v>
      </c>
      <c r="CA58" s="164" t="n">
        <f aca="false">CA$4/0.32*CA163</f>
        <v>4219.04980987107</v>
      </c>
      <c r="CB58" s="164" t="n">
        <f aca="false">CB$4/0.32*CB163</f>
        <v>4295.93102993229</v>
      </c>
      <c r="CC58" s="164" t="n">
        <f aca="false">CC$4/0.32*CC163</f>
        <v>4373.44837010233</v>
      </c>
      <c r="CD58" s="164" t="n">
        <f aca="false">CD$4/0.32*CD163</f>
        <v>4420.47227214959</v>
      </c>
      <c r="CE58" s="164" t="n">
        <f aca="false">CE$4/0.32*CE163</f>
        <v>4420.47227214958</v>
      </c>
      <c r="CF58" s="164" t="n">
        <f aca="false">CF$4/0.32*CF163</f>
        <v>4420.47227214959</v>
      </c>
      <c r="CG58" s="164" t="n">
        <f aca="false">CG$4/0.32*CG163</f>
        <v>4420.47227214959</v>
      </c>
      <c r="CH58" s="164" t="n">
        <f aca="false">CH$4/0.32*CH163</f>
        <v>4451.92422052209</v>
      </c>
      <c r="CI58" s="164" t="n">
        <f aca="false">CI$4/0.32*CI163</f>
        <v>4499.32030643998</v>
      </c>
      <c r="CJ58" s="164" t="n">
        <f aca="false">CJ$4/0.32*CJ163</f>
        <v>4499.32030643998</v>
      </c>
      <c r="CK58" s="164" t="n">
        <f aca="false">CK$4/0.32*CK163</f>
        <v>4499.32030643997</v>
      </c>
      <c r="CL58" s="164" t="n">
        <f aca="false">CL$4/0.32*CL163</f>
        <v>4531.01669699385</v>
      </c>
      <c r="CM58" s="164" t="n">
        <f aca="false">CM$4/0.32*CM163</f>
        <v>4578.77721618571</v>
      </c>
      <c r="CN58" s="164" t="n">
        <f aca="false">CN$4/0.32*CN163</f>
        <v>4578.7772161857</v>
      </c>
      <c r="CO58" s="164" t="n">
        <f aca="false">CO$4/0.32*CO163</f>
        <v>4578.7772161857</v>
      </c>
      <c r="CP58" s="164" t="n">
        <f aca="false">CP$4/0.32*CP163</f>
        <v>4578.7772161857</v>
      </c>
      <c r="CQ58" s="164" t="n">
        <f aca="false">CQ$4/0.32*CQ163</f>
        <v>4578.77721618572</v>
      </c>
      <c r="CR58" s="164" t="n">
        <f aca="false">CR$4/0.32*CR163</f>
        <v>4578.77721618573</v>
      </c>
      <c r="CS58" s="164" t="n">
        <f aca="false">CS$4/0.32*CS163</f>
        <v>4578.77721618573</v>
      </c>
      <c r="CT58" s="164" t="n">
        <f aca="false">CT$4/0.32*CT163</f>
        <v>4578.77721618575</v>
      </c>
      <c r="CU58" s="164" t="n">
        <f aca="false">CU$4/0.32*CU163</f>
        <v>4578.77721618575</v>
      </c>
      <c r="CV58" s="164" t="n">
        <f aca="false">CV$4/0.32*CV163</f>
        <v>4578.77721618576</v>
      </c>
      <c r="CW58" s="164" t="n">
        <f aca="false">CW$4/0.32*CW163</f>
        <v>4578.77721618577</v>
      </c>
      <c r="CX58" s="164" t="n">
        <f aca="false">CX$4/0.32*CX163</f>
        <v>4578.77721618578</v>
      </c>
      <c r="CY58" s="164" t="n">
        <f aca="false">CY$4/0.32*CY163</f>
        <v>4578.77721618579</v>
      </c>
      <c r="CZ58" s="164" t="n">
        <f aca="false">CZ$4/0.32*CZ163</f>
        <v>4578.7772161858</v>
      </c>
      <c r="DA58" s="164" t="n">
        <f aca="false">DA$4/0.32*DA163</f>
        <v>4578.77721618581</v>
      </c>
      <c r="DB58" s="164" t="n">
        <f aca="false">DB$4/0.32*DB163</f>
        <v>4578.77721618582</v>
      </c>
      <c r="DC58" s="164" t="n">
        <f aca="false">DC$4/0.32*DC163</f>
        <v>4578.77721618584</v>
      </c>
      <c r="DD58" s="164" t="n">
        <f aca="false">DD$4/0.32*DD163</f>
        <v>4578.77721618584</v>
      </c>
      <c r="DE58" s="164" t="n">
        <f aca="false">DE$4/0.32*DE163</f>
        <v>4578.77721618585</v>
      </c>
      <c r="DF58" s="164" t="n">
        <f aca="false">DF$4/0.32*DF163</f>
        <v>4578.77721618586</v>
      </c>
      <c r="DG58" s="164" t="n">
        <f aca="false">DG$4/0.32*DG163</f>
        <v>4578.77721618587</v>
      </c>
      <c r="DH58" s="164" t="n">
        <f aca="false">DH$4/0.32*DH163</f>
        <v>4578.77721618588</v>
      </c>
      <c r="DI58" s="164" t="n">
        <f aca="false">DI$4/0.32*DI163</f>
        <v>4578.77721618589</v>
      </c>
      <c r="DJ58" s="164" t="n">
        <f aca="false">DJ$4/0.32*DJ163</f>
        <v>4578.77721618591</v>
      </c>
      <c r="DK58" s="164" t="n">
        <f aca="false">DK$4/0.32*DK163</f>
        <v>4578.77721618591</v>
      </c>
      <c r="DL58" s="164" t="n">
        <f aca="false">DL$4/0.32*DL163</f>
        <v>4578.77721618592</v>
      </c>
      <c r="DM58" s="164" t="n">
        <f aca="false">DM$4/0.32*DM163</f>
        <v>4578.77721618593</v>
      </c>
      <c r="DN58" s="164" t="n">
        <f aca="false">DN$4/0.32*DN163</f>
        <v>4578.77721618594</v>
      </c>
      <c r="DO58" s="164" t="n">
        <f aca="false">DO$4/0.32*DO163</f>
        <v>4578.77721618595</v>
      </c>
      <c r="DP58" s="164" t="n">
        <f aca="false">DP$4/0.32*DP163</f>
        <v>4578.77721618596</v>
      </c>
      <c r="DQ58" s="164" t="n">
        <f aca="false">DQ$4/0.32*DQ163</f>
        <v>4578.77721618597</v>
      </c>
      <c r="DR58" s="164" t="n">
        <f aca="false">DR$4/0.32*DR163</f>
        <v>4578.77721618598</v>
      </c>
      <c r="DS58" s="164" t="n">
        <f aca="false">DS$4/0.32*DS163</f>
        <v>4578.77721618599</v>
      </c>
      <c r="DT58" s="164" t="n">
        <f aca="false">DT$4/0.32*DT163</f>
        <v>4578.777216186</v>
      </c>
      <c r="DU58" s="164" t="n">
        <f aca="false">DU$4/0.32*DU163</f>
        <v>4578.77721618601</v>
      </c>
      <c r="DV58" s="164" t="n">
        <f aca="false">DV$4/0.32*DV163</f>
        <v>4578.77721618603</v>
      </c>
      <c r="DW58" s="164" t="n">
        <f aca="false">DW$4/0.32*DW163</f>
        <v>4578.77721618603</v>
      </c>
      <c r="DX58" s="164" t="n">
        <f aca="false">DX$4/0.32*DX163</f>
        <v>4578.77721618604</v>
      </c>
      <c r="DY58" s="164" t="n">
        <f aca="false">DY$4/0.32*DY163</f>
        <v>4578.77721618605</v>
      </c>
      <c r="DZ58" s="164" t="n">
        <f aca="false">DZ$4/0.32*DZ163</f>
        <v>4578.77721618606</v>
      </c>
      <c r="EA58" s="164" t="n">
        <f aca="false">EA$4/0.32*EA163</f>
        <v>4578.77721618607</v>
      </c>
      <c r="EB58" s="164" t="n">
        <f aca="false">EB$4/0.32*EB163</f>
        <v>4578.77721618608</v>
      </c>
      <c r="EC58" s="164" t="n">
        <f aca="false">EC$4/0.32*EC163</f>
        <v>4578.77721618609</v>
      </c>
      <c r="ED58" s="164" t="n">
        <f aca="false">ED$4/0.32*ED163</f>
        <v>4578.7772161861</v>
      </c>
      <c r="EE58" s="164" t="n">
        <f aca="false">EE$4/0.32*EE163</f>
        <v>4578.77721618611</v>
      </c>
      <c r="EF58" s="164" t="n">
        <f aca="false">EF$4/0.32*EF163</f>
        <v>4578.77721618612</v>
      </c>
      <c r="EG58" s="164" t="n">
        <f aca="false">EG$4/0.32*EG163</f>
        <v>4578.77721618612</v>
      </c>
      <c r="EH58" s="164" t="n">
        <f aca="false">EH$4/0.32*EH163</f>
        <v>4578.77721618614</v>
      </c>
      <c r="EI58" s="164" t="n">
        <f aca="false">EI$4/0.32*EI163</f>
        <v>4578.77721618615</v>
      </c>
      <c r="EJ58" s="164" t="n">
        <f aca="false">EJ$4/0.32*EJ163</f>
        <v>4578.77721618616</v>
      </c>
      <c r="EK58" s="164" t="n">
        <f aca="false">EK$4/0.32*EK163</f>
        <v>4578.77721618617</v>
      </c>
      <c r="EL58" s="164" t="n">
        <f aca="false">EL$4/0.32*EL163</f>
        <v>4578.77721618618</v>
      </c>
      <c r="EM58" s="164" t="n">
        <f aca="false">EM$4/0.32*EM163</f>
        <v>4578.77721618619</v>
      </c>
      <c r="EN58" s="164" t="n">
        <f aca="false">EN$4/0.32*EN163</f>
        <v>4578.7772161862</v>
      </c>
      <c r="EO58" s="164" t="n">
        <f aca="false">EO$4/0.32*EO163</f>
        <v>4578.77721618621</v>
      </c>
      <c r="EP58" s="164" t="n">
        <f aca="false">EP$4/0.32*EP163</f>
        <v>4578.77721618622</v>
      </c>
      <c r="EQ58" s="164" t="n">
        <f aca="false">EQ$4/0.32*EQ163</f>
        <v>4578.77721618623</v>
      </c>
      <c r="ER58" s="164" t="n">
        <f aca="false">ER$4/0.32*ER163</f>
        <v>4578.77721618624</v>
      </c>
      <c r="ES58" s="164" t="n">
        <f aca="false">ES$4/0.32*ES163</f>
        <v>4578.77721618625</v>
      </c>
      <c r="ET58" s="164" t="n">
        <f aca="false">ET$4/0.32*ET163</f>
        <v>4578.77721618626</v>
      </c>
      <c r="EU58" s="164" t="n">
        <f aca="false">EU$4/0.32*EU163</f>
        <v>4578.77721618627</v>
      </c>
      <c r="EV58" s="164" t="n">
        <f aca="false">EV$4/0.32*EV163</f>
        <v>4578.77721618628</v>
      </c>
    </row>
    <row r="59" customFormat="false" ht="12.8" hidden="false" customHeight="false" outlineLevel="0" collapsed="false">
      <c r="A59" s="162" t="s">
        <v>205</v>
      </c>
      <c r="B59" s="162" t="n">
        <f aca="false">B49</f>
        <v>0</v>
      </c>
      <c r="C59" s="162" t="n">
        <f aca="false">C49</f>
        <v>0</v>
      </c>
      <c r="D59" s="162" t="n">
        <f aca="false">D49</f>
        <v>0</v>
      </c>
      <c r="E59" s="162" t="n">
        <f aca="false">E49</f>
        <v>0</v>
      </c>
      <c r="F59" s="162" t="n">
        <f aca="false">F49</f>
        <v>0</v>
      </c>
      <c r="G59" s="162" t="n">
        <f aca="false">G49</f>
        <v>0</v>
      </c>
      <c r="H59" s="162" t="n">
        <f aca="false">H49</f>
        <v>0</v>
      </c>
      <c r="I59" s="162" t="n">
        <f aca="false">I49</f>
        <v>0</v>
      </c>
      <c r="J59" s="162" t="n">
        <f aca="false">J49</f>
        <v>0</v>
      </c>
      <c r="K59" s="162" t="n">
        <f aca="false">K49</f>
        <v>0</v>
      </c>
      <c r="L59" s="162" t="n">
        <f aca="false">L49</f>
        <v>0</v>
      </c>
      <c r="M59" s="162" t="n">
        <f aca="false">M49</f>
        <v>0</v>
      </c>
      <c r="N59" s="162" t="n">
        <f aca="false">N49</f>
        <v>0</v>
      </c>
      <c r="O59" s="162" t="n">
        <f aca="false">O49</f>
        <v>0</v>
      </c>
      <c r="P59" s="162" t="n">
        <f aca="false">P49</f>
        <v>0</v>
      </c>
      <c r="Q59" s="162" t="n">
        <f aca="false">Q49</f>
        <v>0</v>
      </c>
      <c r="R59" s="162" t="n">
        <f aca="false">R49</f>
        <v>0</v>
      </c>
      <c r="S59" s="162" t="n">
        <f aca="false">S49</f>
        <v>0</v>
      </c>
      <c r="T59" s="162" t="n">
        <f aca="false">T49</f>
        <v>0</v>
      </c>
      <c r="U59" s="162" t="n">
        <f aca="false">U49</f>
        <v>0</v>
      </c>
      <c r="V59" s="162" t="n">
        <f aca="false">V49</f>
        <v>0</v>
      </c>
      <c r="W59" s="162" t="n">
        <f aca="false">W49</f>
        <v>0</v>
      </c>
      <c r="X59" s="162" t="n">
        <f aca="false">X49</f>
        <v>0</v>
      </c>
      <c r="Y59" s="162" t="n">
        <f aca="false">Y49</f>
        <v>0</v>
      </c>
      <c r="Z59" s="162" t="n">
        <f aca="false">Z49</f>
        <v>0</v>
      </c>
      <c r="AA59" s="162" t="n">
        <f aca="false">AA49</f>
        <v>0</v>
      </c>
      <c r="AB59" s="162" t="n">
        <f aca="false">AB49</f>
        <v>0</v>
      </c>
      <c r="AC59" s="162" t="n">
        <f aca="false">AC49</f>
        <v>0</v>
      </c>
      <c r="AD59" s="162" t="n">
        <f aca="false">AD49</f>
        <v>0</v>
      </c>
      <c r="AE59" s="162" t="n">
        <f aca="false">AE49</f>
        <v>0</v>
      </c>
      <c r="AF59" s="162" t="n">
        <f aca="false">AF49</f>
        <v>0</v>
      </c>
      <c r="AG59" s="162" t="n">
        <f aca="false">AG49</f>
        <v>0</v>
      </c>
      <c r="AH59" s="162" t="n">
        <f aca="false">AH49</f>
        <v>0</v>
      </c>
      <c r="AI59" s="162" t="n">
        <f aca="false">AI49</f>
        <v>0</v>
      </c>
      <c r="AJ59" s="162" t="n">
        <f aca="false">AJ49</f>
        <v>0</v>
      </c>
      <c r="AK59" s="162" t="n">
        <f aca="false">AK49</f>
        <v>0</v>
      </c>
      <c r="AL59" s="162" t="n">
        <f aca="false">AL49</f>
        <v>0</v>
      </c>
      <c r="AM59" s="162" t="n">
        <f aca="false">AM49</f>
        <v>0</v>
      </c>
      <c r="AN59" s="162" t="n">
        <f aca="false">AN49</f>
        <v>0</v>
      </c>
      <c r="AO59" s="162" t="n">
        <f aca="false">AO49</f>
        <v>0</v>
      </c>
      <c r="AP59" s="162" t="n">
        <f aca="false">AP49</f>
        <v>0</v>
      </c>
      <c r="AQ59" s="162" t="n">
        <f aca="false">AQ49</f>
        <v>0</v>
      </c>
      <c r="AR59" s="164" t="n">
        <f aca="false">AR49</f>
        <v>5994.90885591071</v>
      </c>
      <c r="AS59" s="164" t="n">
        <f aca="false">AS49</f>
        <v>5994.78417082082</v>
      </c>
      <c r="AT59" s="164" t="n">
        <f aca="false">AT49</f>
        <v>5994.78417082082</v>
      </c>
      <c r="AU59" s="164" t="n">
        <f aca="false">AU49</f>
        <v>5994.8942835147</v>
      </c>
      <c r="AV59" s="164" t="n">
        <f aca="false">AV49</f>
        <v>5994.8942835147</v>
      </c>
      <c r="AW59" s="164" t="n">
        <f aca="false">AW49</f>
        <v>5994.8942835147</v>
      </c>
      <c r="AX59" s="164" t="n">
        <f aca="false">AX49</f>
        <v>5994.8942835147</v>
      </c>
      <c r="AY59" s="164" t="n">
        <f aca="false">AY49</f>
        <v>5994.8942835147</v>
      </c>
      <c r="AZ59" s="164" t="n">
        <f aca="false">AZ49</f>
        <v>5994.8942835147</v>
      </c>
      <c r="BA59" s="164" t="n">
        <f aca="false">BA49</f>
        <v>5994.8942835147</v>
      </c>
      <c r="BB59" s="164" t="n">
        <f aca="false">BB49</f>
        <v>5994.8942835147</v>
      </c>
      <c r="BC59" s="164" t="n">
        <f aca="false">BC49</f>
        <v>5994.89428351472</v>
      </c>
      <c r="BD59" s="164" t="n">
        <f aca="false">BD49</f>
        <v>5994.89428351472</v>
      </c>
      <c r="BE59" s="164" t="n">
        <f aca="false">BE49</f>
        <v>5994.89428351472</v>
      </c>
      <c r="BF59" s="164" t="n">
        <f aca="false">BF49</f>
        <v>5994.89428351472</v>
      </c>
      <c r="BG59" s="164" t="n">
        <f aca="false">BG49</f>
        <v>5994.89428351471</v>
      </c>
      <c r="BH59" s="164" t="n">
        <f aca="false">BH49</f>
        <v>5994.89428351471</v>
      </c>
      <c r="BI59" s="148" t="n">
        <f aca="false">BI49</f>
        <v>5917.10238176484</v>
      </c>
      <c r="BJ59" s="164" t="n">
        <f aca="false">BJ49</f>
        <v>5976.75374260133</v>
      </c>
      <c r="BK59" s="164" t="n">
        <f aca="false">BK49</f>
        <v>5973.78243633264</v>
      </c>
      <c r="BL59" s="164" t="n">
        <f aca="false">BL49</f>
        <v>6106.62403111707</v>
      </c>
      <c r="BM59" s="165" t="n">
        <f aca="false">BM49</f>
        <v>6411.92907370106</v>
      </c>
      <c r="BN59" s="164" t="n">
        <f aca="false">BN49</f>
        <v>6518.2887143414</v>
      </c>
      <c r="BO59" s="164" t="n">
        <f aca="false">BO$4/0.32*BO164</f>
        <v>6715.81987095704</v>
      </c>
      <c r="BP59" s="164" t="n">
        <f aca="false">BP$4/0.32*BP164</f>
        <v>6519.17316049572</v>
      </c>
      <c r="BQ59" s="164" t="n">
        <f aca="false">BQ$4/0.32*BQ164</f>
        <v>6297.0322606523</v>
      </c>
      <c r="BR59" s="164" t="n">
        <f aca="false">BR$4/0.32*BR164</f>
        <v>6335.74590415057</v>
      </c>
      <c r="BS59" s="164" t="n">
        <f aca="false">BS$4/0.32*BS164</f>
        <v>6491.26387116406</v>
      </c>
      <c r="BT59" s="164" t="n">
        <f aca="false">BT$4/0.32*BT164</f>
        <v>6604.75569237523</v>
      </c>
      <c r="BU59" s="164" t="n">
        <f aca="false">BU$4/0.32*BU164</f>
        <v>6649.86767777545</v>
      </c>
      <c r="BV59" s="164" t="n">
        <f aca="false">BV$4/0.32*BV164</f>
        <v>6673.57705359399</v>
      </c>
      <c r="BW59" s="164" t="n">
        <f aca="false">BW$4/0.32*BW164</f>
        <v>6700.61779671724</v>
      </c>
      <c r="BX59" s="164" t="n">
        <f aca="false">BX$4/0.32*BX164</f>
        <v>6740.83599277787</v>
      </c>
      <c r="BY59" s="164" t="n">
        <f aca="false">BY$4/0.32*BY164</f>
        <v>6816.18366539176</v>
      </c>
      <c r="BZ59" s="164" t="n">
        <f aca="false">BZ$4/0.32*BZ164</f>
        <v>6754.10639630289</v>
      </c>
      <c r="CA59" s="164" t="n">
        <f aca="false">CA$4/0.32*CA164</f>
        <v>6750.48364140296</v>
      </c>
      <c r="CB59" s="164" t="n">
        <f aca="false">CB$4/0.32*CB164</f>
        <v>6873.49366539938</v>
      </c>
      <c r="CC59" s="164" t="n">
        <f aca="false">CC$4/0.32*CC164</f>
        <v>6997.52148216481</v>
      </c>
      <c r="CD59" s="164" t="n">
        <f aca="false">CD$4/0.32*CD164</f>
        <v>7072.75976941666</v>
      </c>
      <c r="CE59" s="164" t="n">
        <f aca="false">CE$4/0.32*CE164</f>
        <v>7072.75976941665</v>
      </c>
      <c r="CF59" s="164" t="n">
        <f aca="false">CF$4/0.32*CF164</f>
        <v>7072.75976941666</v>
      </c>
      <c r="CG59" s="164" t="n">
        <f aca="false">CG$4/0.32*CG164</f>
        <v>7072.75976941666</v>
      </c>
      <c r="CH59" s="164" t="n">
        <f aca="false">CH$4/0.32*CH164</f>
        <v>7123.08291622618</v>
      </c>
      <c r="CI59" s="164" t="n">
        <f aca="false">CI$4/0.32*CI164</f>
        <v>7198.91669801911</v>
      </c>
      <c r="CJ59" s="164" t="n">
        <f aca="false">CJ$4/0.32*CJ164</f>
        <v>7198.9166980191</v>
      </c>
      <c r="CK59" s="164" t="n">
        <f aca="false">CK$4/0.32*CK164</f>
        <v>7198.91669801908</v>
      </c>
      <c r="CL59" s="164" t="n">
        <f aca="false">CL$4/0.32*CL164</f>
        <v>7249.63095254742</v>
      </c>
      <c r="CM59" s="164" t="n">
        <f aca="false">CM$4/0.32*CM164</f>
        <v>7326.04782791951</v>
      </c>
      <c r="CN59" s="164" t="n">
        <f aca="false">CN$4/0.32*CN164</f>
        <v>7326.04782791949</v>
      </c>
      <c r="CO59" s="164" t="n">
        <f aca="false">CO$4/0.32*CO164</f>
        <v>7326.04782791949</v>
      </c>
      <c r="CP59" s="164" t="n">
        <f aca="false">CP$4/0.32*CP164</f>
        <v>7326.0478279195</v>
      </c>
      <c r="CQ59" s="164" t="n">
        <f aca="false">CQ$4/0.32*CQ164</f>
        <v>7326.04782791952</v>
      </c>
      <c r="CR59" s="164" t="n">
        <f aca="false">CR$4/0.32*CR164</f>
        <v>7326.04782791953</v>
      </c>
      <c r="CS59" s="164" t="n">
        <f aca="false">CS$4/0.32*CS164</f>
        <v>7326.04782791953</v>
      </c>
      <c r="CT59" s="164" t="n">
        <f aca="false">CT$4/0.32*CT164</f>
        <v>7326.04782791957</v>
      </c>
      <c r="CU59" s="164" t="n">
        <f aca="false">CU$4/0.32*CU164</f>
        <v>7326.04782791957</v>
      </c>
      <c r="CV59" s="164" t="n">
        <f aca="false">CV$4/0.32*CV164</f>
        <v>7326.04782791958</v>
      </c>
      <c r="CW59" s="164" t="n">
        <f aca="false">CW$4/0.32*CW164</f>
        <v>7326.04782791961</v>
      </c>
      <c r="CX59" s="164" t="n">
        <f aca="false">CX$4/0.32*CX164</f>
        <v>7326.04782791961</v>
      </c>
      <c r="CY59" s="164" t="n">
        <f aca="false">CY$4/0.32*CY164</f>
        <v>7326.04782791963</v>
      </c>
      <c r="CZ59" s="164" t="n">
        <f aca="false">CZ$4/0.32*CZ164</f>
        <v>7326.04782791965</v>
      </c>
      <c r="DA59" s="164" t="n">
        <f aca="false">DA$4/0.32*DA164</f>
        <v>7326.04782791966</v>
      </c>
      <c r="DB59" s="164" t="n">
        <f aca="false">DB$4/0.32*DB164</f>
        <v>7326.04782791968</v>
      </c>
      <c r="DC59" s="164" t="n">
        <f aca="false">DC$4/0.32*DC164</f>
        <v>7326.04782791971</v>
      </c>
      <c r="DD59" s="164" t="n">
        <f aca="false">DD$4/0.32*DD164</f>
        <v>7326.04782791971</v>
      </c>
      <c r="DE59" s="164" t="n">
        <f aca="false">DE$4/0.32*DE164</f>
        <v>7326.04782791973</v>
      </c>
      <c r="DF59" s="164" t="n">
        <f aca="false">DF$4/0.32*DF164</f>
        <v>7326.04782791975</v>
      </c>
      <c r="DG59" s="164" t="n">
        <f aca="false">DG$4/0.32*DG164</f>
        <v>7326.04782791976</v>
      </c>
      <c r="DH59" s="164" t="n">
        <f aca="false">DH$4/0.32*DH164</f>
        <v>7326.04782791977</v>
      </c>
      <c r="DI59" s="164" t="n">
        <f aca="false">DI$4/0.32*DI164</f>
        <v>7326.0478279198</v>
      </c>
      <c r="DJ59" s="164" t="n">
        <f aca="false">DJ$4/0.32*DJ164</f>
        <v>7326.04782791982</v>
      </c>
      <c r="DK59" s="164" t="n">
        <f aca="false">DK$4/0.32*DK164</f>
        <v>7326.04782791982</v>
      </c>
      <c r="DL59" s="164" t="n">
        <f aca="false">DL$4/0.32*DL164</f>
        <v>7326.04782791983</v>
      </c>
      <c r="DM59" s="164" t="n">
        <f aca="false">DM$4/0.32*DM164</f>
        <v>7326.04782791986</v>
      </c>
      <c r="DN59" s="164" t="n">
        <f aca="false">DN$4/0.32*DN164</f>
        <v>7326.04782791987</v>
      </c>
      <c r="DO59" s="164" t="n">
        <f aca="false">DO$4/0.32*DO164</f>
        <v>7326.04782791989</v>
      </c>
      <c r="DP59" s="164" t="n">
        <f aca="false">DP$4/0.32*DP164</f>
        <v>7326.04782791991</v>
      </c>
      <c r="DQ59" s="164" t="n">
        <f aca="false">DQ$4/0.32*DQ164</f>
        <v>7326.04782791993</v>
      </c>
      <c r="DR59" s="164" t="n">
        <f aca="false">DR$4/0.32*DR164</f>
        <v>7326.04782791994</v>
      </c>
      <c r="DS59" s="164" t="n">
        <f aca="false">DS$4/0.32*DS164</f>
        <v>7326.04782791996</v>
      </c>
      <c r="DT59" s="164" t="n">
        <f aca="false">DT$4/0.32*DT164</f>
        <v>7326.04782791996</v>
      </c>
      <c r="DU59" s="164" t="n">
        <f aca="false">DU$4/0.32*DU164</f>
        <v>7326.04782791999</v>
      </c>
      <c r="DV59" s="164" t="n">
        <f aca="false">DV$4/0.32*DV164</f>
        <v>7326.04782792001</v>
      </c>
      <c r="DW59" s="164" t="n">
        <f aca="false">DW$4/0.32*DW164</f>
        <v>7326.04782792001</v>
      </c>
      <c r="DX59" s="164" t="n">
        <f aca="false">DX$4/0.32*DX164</f>
        <v>7326.04782792004</v>
      </c>
      <c r="DY59" s="164" t="n">
        <f aca="false">DY$4/0.32*DY164</f>
        <v>7326.04782792006</v>
      </c>
      <c r="DZ59" s="164" t="n">
        <f aca="false">DZ$4/0.32*DZ164</f>
        <v>7326.04782792007</v>
      </c>
      <c r="EA59" s="164" t="n">
        <f aca="false">EA$4/0.32*EA164</f>
        <v>7326.04782792009</v>
      </c>
      <c r="EB59" s="164" t="n">
        <f aca="false">EB$4/0.32*EB164</f>
        <v>7326.04782792011</v>
      </c>
      <c r="EC59" s="164" t="n">
        <f aca="false">EC$4/0.32*EC164</f>
        <v>7326.04782792012</v>
      </c>
      <c r="ED59" s="164" t="n">
        <f aca="false">ED$4/0.32*ED164</f>
        <v>7326.04782792013</v>
      </c>
      <c r="EE59" s="164" t="n">
        <f aca="false">EE$4/0.32*EE164</f>
        <v>7326.04782792014</v>
      </c>
      <c r="EF59" s="164" t="n">
        <f aca="false">EF$4/0.32*EF164</f>
        <v>7326.04782792016</v>
      </c>
      <c r="EG59" s="164" t="n">
        <f aca="false">EG$4/0.32*EG164</f>
        <v>7326.04782792017</v>
      </c>
      <c r="EH59" s="164" t="n">
        <f aca="false">EH$4/0.32*EH164</f>
        <v>7326.0478279202</v>
      </c>
      <c r="EI59" s="164" t="n">
        <f aca="false">EI$4/0.32*EI164</f>
        <v>7326.04782792022</v>
      </c>
      <c r="EJ59" s="164" t="n">
        <f aca="false">EJ$4/0.32*EJ164</f>
        <v>7326.04782792022</v>
      </c>
      <c r="EK59" s="164" t="n">
        <f aca="false">EK$4/0.32*EK164</f>
        <v>7326.04782792024</v>
      </c>
      <c r="EL59" s="164" t="n">
        <f aca="false">EL$4/0.32*EL164</f>
        <v>7326.04782792026</v>
      </c>
      <c r="EM59" s="164" t="n">
        <f aca="false">EM$4/0.32*EM164</f>
        <v>7326.04782792028</v>
      </c>
      <c r="EN59" s="164" t="n">
        <f aca="false">EN$4/0.32*EN164</f>
        <v>7326.04782792029</v>
      </c>
      <c r="EO59" s="164" t="n">
        <f aca="false">EO$4/0.32*EO164</f>
        <v>7326.04782792031</v>
      </c>
      <c r="EP59" s="164" t="n">
        <f aca="false">EP$4/0.32*EP164</f>
        <v>7326.04782792032</v>
      </c>
      <c r="EQ59" s="164" t="n">
        <f aca="false">EQ$4/0.32*EQ164</f>
        <v>7326.04782792034</v>
      </c>
      <c r="ER59" s="164" t="n">
        <f aca="false">ER$4/0.32*ER164</f>
        <v>7326.04782792036</v>
      </c>
      <c r="ES59" s="164" t="n">
        <f aca="false">ES$4/0.32*ES164</f>
        <v>7326.04782792036</v>
      </c>
      <c r="ET59" s="164" t="n">
        <f aca="false">ET$4/0.32*ET164</f>
        <v>7326.04782792039</v>
      </c>
      <c r="EU59" s="164" t="n">
        <f aca="false">EU$4/0.32*EU164</f>
        <v>7326.04782792041</v>
      </c>
      <c r="EV59" s="164" t="n">
        <f aca="false">EV$4/0.32*EV164</f>
        <v>7326.04782792041</v>
      </c>
    </row>
    <row r="60" customFormat="false" ht="12.8" hidden="false" customHeight="false" outlineLevel="0" collapsed="false">
      <c r="A60" s="162" t="s">
        <v>206</v>
      </c>
      <c r="B60" s="162" t="n">
        <f aca="false">B50</f>
        <v>0</v>
      </c>
      <c r="C60" s="162" t="n">
        <f aca="false">C50</f>
        <v>0</v>
      </c>
      <c r="D60" s="162" t="n">
        <f aca="false">D50</f>
        <v>0</v>
      </c>
      <c r="E60" s="162" t="n">
        <f aca="false">E50</f>
        <v>0</v>
      </c>
      <c r="F60" s="162" t="n">
        <f aca="false">F50</f>
        <v>0</v>
      </c>
      <c r="G60" s="162" t="n">
        <f aca="false">G50</f>
        <v>0</v>
      </c>
      <c r="H60" s="162" t="n">
        <f aca="false">H50</f>
        <v>0</v>
      </c>
      <c r="I60" s="162" t="n">
        <f aca="false">I50</f>
        <v>0</v>
      </c>
      <c r="J60" s="162" t="n">
        <f aca="false">J50</f>
        <v>0</v>
      </c>
      <c r="K60" s="162" t="n">
        <f aca="false">K50</f>
        <v>0</v>
      </c>
      <c r="L60" s="162" t="n">
        <f aca="false">L50</f>
        <v>0</v>
      </c>
      <c r="M60" s="162" t="n">
        <f aca="false">M50</f>
        <v>0</v>
      </c>
      <c r="N60" s="162" t="n">
        <f aca="false">N50</f>
        <v>0</v>
      </c>
      <c r="O60" s="162" t="n">
        <f aca="false">O50</f>
        <v>0</v>
      </c>
      <c r="P60" s="162" t="n">
        <f aca="false">P50</f>
        <v>0</v>
      </c>
      <c r="Q60" s="162" t="n">
        <f aca="false">Q50</f>
        <v>0</v>
      </c>
      <c r="R60" s="162" t="n">
        <f aca="false">R50</f>
        <v>0</v>
      </c>
      <c r="S60" s="162" t="n">
        <f aca="false">S50</f>
        <v>0</v>
      </c>
      <c r="T60" s="162" t="n">
        <f aca="false">T50</f>
        <v>0</v>
      </c>
      <c r="U60" s="162" t="n">
        <f aca="false">U50</f>
        <v>0</v>
      </c>
      <c r="V60" s="162" t="n">
        <f aca="false">V50</f>
        <v>0</v>
      </c>
      <c r="W60" s="162" t="n">
        <f aca="false">W50</f>
        <v>0</v>
      </c>
      <c r="X60" s="162" t="n">
        <f aca="false">X50</f>
        <v>0</v>
      </c>
      <c r="Y60" s="162" t="n">
        <f aca="false">Y50</f>
        <v>0</v>
      </c>
      <c r="Z60" s="162" t="n">
        <f aca="false">Z50</f>
        <v>0</v>
      </c>
      <c r="AA60" s="162" t="n">
        <f aca="false">AA50</f>
        <v>0</v>
      </c>
      <c r="AB60" s="162" t="n">
        <f aca="false">AB50</f>
        <v>0</v>
      </c>
      <c r="AC60" s="162" t="n">
        <f aca="false">AC50</f>
        <v>0</v>
      </c>
      <c r="AD60" s="162" t="n">
        <f aca="false">AD50</f>
        <v>0</v>
      </c>
      <c r="AE60" s="162" t="n">
        <f aca="false">AE50</f>
        <v>0</v>
      </c>
      <c r="AF60" s="162" t="n">
        <f aca="false">AF50</f>
        <v>0</v>
      </c>
      <c r="AG60" s="162" t="n">
        <f aca="false">AG50</f>
        <v>0</v>
      </c>
      <c r="AH60" s="162" t="n">
        <f aca="false">AH50</f>
        <v>0</v>
      </c>
      <c r="AI60" s="162" t="n">
        <f aca="false">AI50</f>
        <v>0</v>
      </c>
      <c r="AJ60" s="162" t="n">
        <f aca="false">AJ50</f>
        <v>0</v>
      </c>
      <c r="AK60" s="162" t="n">
        <f aca="false">AK50</f>
        <v>0</v>
      </c>
      <c r="AL60" s="162" t="n">
        <f aca="false">AL50</f>
        <v>0</v>
      </c>
      <c r="AM60" s="162" t="n">
        <f aca="false">AM50</f>
        <v>0</v>
      </c>
      <c r="AN60" s="162" t="n">
        <f aca="false">AN50</f>
        <v>0</v>
      </c>
      <c r="AO60" s="162" t="n">
        <f aca="false">AO50</f>
        <v>0</v>
      </c>
      <c r="AP60" s="162" t="n">
        <f aca="false">AP50</f>
        <v>0</v>
      </c>
      <c r="AQ60" s="162" t="n">
        <f aca="false">AQ50</f>
        <v>0</v>
      </c>
      <c r="AR60" s="164" t="n">
        <f aca="false">AR50</f>
        <v>8242.99478437342</v>
      </c>
      <c r="AS60" s="164" t="n">
        <f aca="false">AS50</f>
        <v>8242.82334247657</v>
      </c>
      <c r="AT60" s="164" t="n">
        <f aca="false">AT50</f>
        <v>8242.82334247657</v>
      </c>
      <c r="AU60" s="164" t="n">
        <f aca="false">AU50</f>
        <v>8242.9747473408</v>
      </c>
      <c r="AV60" s="164" t="n">
        <f aca="false">AV50</f>
        <v>8242.9747473408</v>
      </c>
      <c r="AW60" s="164" t="n">
        <f aca="false">AW50</f>
        <v>8242.9747473408</v>
      </c>
      <c r="AX60" s="164" t="n">
        <f aca="false">AX50</f>
        <v>8242.9747473408</v>
      </c>
      <c r="AY60" s="164" t="n">
        <f aca="false">AY50</f>
        <v>8242.97474734083</v>
      </c>
      <c r="AZ60" s="164" t="n">
        <f aca="false">AZ50</f>
        <v>8242.97474734083</v>
      </c>
      <c r="BA60" s="164" t="n">
        <f aca="false">BA50</f>
        <v>8242.97474734083</v>
      </c>
      <c r="BB60" s="164" t="n">
        <f aca="false">BB50</f>
        <v>8242.97474734083</v>
      </c>
      <c r="BC60" s="164" t="n">
        <f aca="false">BC50</f>
        <v>8242.97474734085</v>
      </c>
      <c r="BD60" s="164" t="n">
        <f aca="false">BD50</f>
        <v>8242.97474734085</v>
      </c>
      <c r="BE60" s="164" t="n">
        <f aca="false">BE50</f>
        <v>8242.97474734085</v>
      </c>
      <c r="BF60" s="164" t="n">
        <f aca="false">BF50</f>
        <v>8242.97474734085</v>
      </c>
      <c r="BG60" s="164" t="n">
        <f aca="false">BG50</f>
        <v>8242.97474734084</v>
      </c>
      <c r="BH60" s="164" t="n">
        <f aca="false">BH50</f>
        <v>8242.97474734084</v>
      </c>
      <c r="BI60" s="148" t="n">
        <f aca="false">BI50</f>
        <v>8135.99625684254</v>
      </c>
      <c r="BJ60" s="164" t="n">
        <f aca="false">BJ50</f>
        <v>8218.03328716108</v>
      </c>
      <c r="BK60" s="164" t="n">
        <f aca="false">BK50</f>
        <v>8213.94356796857</v>
      </c>
      <c r="BL60" s="164" t="n">
        <f aca="false">BL50</f>
        <v>8396.60804278597</v>
      </c>
      <c r="BM60" s="165" t="n">
        <f aca="false">BM50</f>
        <v>8816.41025803294</v>
      </c>
      <c r="BN60" s="164" t="n">
        <f aca="false">BN50</f>
        <v>8962.63983867012</v>
      </c>
      <c r="BO60" s="164" t="n">
        <f aca="false">BO$4/0.32*BO165</f>
        <v>9234.24496253747</v>
      </c>
      <c r="BP60" s="164" t="n">
        <f aca="false">BP$4/0.32*BP165</f>
        <v>8963.85595116302</v>
      </c>
      <c r="BQ60" s="164" t="n">
        <f aca="false">BQ$4/0.32*BQ165</f>
        <v>8658.41245732786</v>
      </c>
      <c r="BR60" s="164" t="n">
        <f aca="false">BR$4/0.32*BR165</f>
        <v>8711.64367471078</v>
      </c>
      <c r="BS60" s="164" t="n">
        <f aca="false">BS$4/0.32*BS165</f>
        <v>8925.48070891843</v>
      </c>
      <c r="BT60" s="164" t="n">
        <f aca="false">BT$4/0.32*BT165</f>
        <v>9081.53183870538</v>
      </c>
      <c r="BU60" s="164" t="n">
        <f aca="false">BU$4/0.32*BU165</f>
        <v>9143.56076919138</v>
      </c>
      <c r="BV60" s="164" t="n">
        <f aca="false">BV$4/0.32*BV165</f>
        <v>9176.16113495819</v>
      </c>
      <c r="BW60" s="164" t="n">
        <f aca="false">BW$4/0.32*BW165</f>
        <v>9213.34212711806</v>
      </c>
      <c r="BX60" s="164" t="n">
        <f aca="false">BX$4/0.32*BX165</f>
        <v>9268.64210262533</v>
      </c>
      <c r="BY60" s="164" t="n">
        <f aca="false">BY$4/0.32*BY165</f>
        <v>9372.24506989411</v>
      </c>
      <c r="BZ60" s="164" t="n">
        <f aca="false">BZ$4/0.32*BZ165</f>
        <v>9286.88889292888</v>
      </c>
      <c r="CA60" s="164" t="n">
        <f aca="false">CA$4/0.32*CA165</f>
        <v>9281.90760891174</v>
      </c>
      <c r="CB60" s="164" t="n">
        <f aca="false">CB$4/0.32*CB165</f>
        <v>9451.04625709718</v>
      </c>
      <c r="CC60" s="164" t="n">
        <f aca="false">CC$4/0.32*CC165</f>
        <v>9621.58436922458</v>
      </c>
      <c r="CD60" s="164" t="n">
        <f aca="false">CD$4/0.32*CD165</f>
        <v>9725.03693174043</v>
      </c>
      <c r="CE60" s="164" t="n">
        <f aca="false">CE$4/0.32*CE165</f>
        <v>9725.03693174041</v>
      </c>
      <c r="CF60" s="164" t="n">
        <f aca="false">CF$4/0.32*CF165</f>
        <v>9725.03693174042</v>
      </c>
      <c r="CG60" s="164" t="n">
        <f aca="false">CG$4/0.32*CG165</f>
        <v>9725.03693174042</v>
      </c>
      <c r="CH60" s="164" t="n">
        <f aca="false">CH$4/0.32*CH165</f>
        <v>9794.23120345317</v>
      </c>
      <c r="CI60" s="164" t="n">
        <f aca="false">CI$4/0.32*CI165</f>
        <v>9898.50257031038</v>
      </c>
      <c r="CJ60" s="164" t="n">
        <f aca="false">CJ$4/0.32*CJ165</f>
        <v>9898.50257031038</v>
      </c>
      <c r="CK60" s="164" t="n">
        <f aca="false">CK$4/0.32*CK165</f>
        <v>9898.50257031035</v>
      </c>
      <c r="CL60" s="164" t="n">
        <f aca="false">CL$4/0.32*CL165</f>
        <v>9968.23461470784</v>
      </c>
      <c r="CM60" s="164" t="n">
        <f aca="false">CM$4/0.32*CM165</f>
        <v>10073.3077345974</v>
      </c>
      <c r="CN60" s="164" t="n">
        <f aca="false">CN$4/0.32*CN165</f>
        <v>10073.3077345974</v>
      </c>
      <c r="CO60" s="164" t="n">
        <f aca="false">CO$4/0.32*CO165</f>
        <v>10073.3077345973</v>
      </c>
      <c r="CP60" s="164" t="n">
        <f aca="false">CP$4/0.32*CP165</f>
        <v>10073.3077345974</v>
      </c>
      <c r="CQ60" s="164" t="n">
        <f aca="false">CQ$4/0.32*CQ165</f>
        <v>10073.3077345974</v>
      </c>
      <c r="CR60" s="164" t="n">
        <f aca="false">CR$4/0.32*CR165</f>
        <v>10073.3077345974</v>
      </c>
      <c r="CS60" s="164" t="n">
        <f aca="false">CS$4/0.32*CS165</f>
        <v>10073.3077345974</v>
      </c>
      <c r="CT60" s="164" t="n">
        <f aca="false">CT$4/0.32*CT165</f>
        <v>10073.3077345975</v>
      </c>
      <c r="CU60" s="164" t="n">
        <f aca="false">CU$4/0.32*CU165</f>
        <v>10073.3077345975</v>
      </c>
      <c r="CV60" s="164" t="n">
        <f aca="false">CV$4/0.32*CV165</f>
        <v>10073.3077345975</v>
      </c>
      <c r="CW60" s="164" t="n">
        <f aca="false">CW$4/0.32*CW165</f>
        <v>10073.3077345975</v>
      </c>
      <c r="CX60" s="164" t="n">
        <f aca="false">CX$4/0.32*CX165</f>
        <v>10073.3077345975</v>
      </c>
      <c r="CY60" s="164" t="n">
        <f aca="false">CY$4/0.32*CY165</f>
        <v>10073.3077345975</v>
      </c>
      <c r="CZ60" s="164" t="n">
        <f aca="false">CZ$4/0.32*CZ165</f>
        <v>10073.3077345976</v>
      </c>
      <c r="DA60" s="164" t="n">
        <f aca="false">DA$4/0.32*DA165</f>
        <v>10073.3077345976</v>
      </c>
      <c r="DB60" s="164" t="n">
        <f aca="false">DB$4/0.32*DB165</f>
        <v>10073.3077345976</v>
      </c>
      <c r="DC60" s="164" t="n">
        <f aca="false">DC$4/0.32*DC165</f>
        <v>10073.3077345976</v>
      </c>
      <c r="DD60" s="164" t="n">
        <f aca="false">DD$4/0.32*DD165</f>
        <v>10073.3077345977</v>
      </c>
      <c r="DE60" s="164" t="n">
        <f aca="false">DE$4/0.32*DE165</f>
        <v>10073.3077345977</v>
      </c>
      <c r="DF60" s="164" t="n">
        <f aca="false">DF$4/0.32*DF165</f>
        <v>10073.3077345977</v>
      </c>
      <c r="DG60" s="164" t="n">
        <f aca="false">DG$4/0.32*DG165</f>
        <v>10073.3077345977</v>
      </c>
      <c r="DH60" s="164" t="n">
        <f aca="false">DH$4/0.32*DH165</f>
        <v>10073.3077345977</v>
      </c>
      <c r="DI60" s="164" t="n">
        <f aca="false">DI$4/0.32*DI165</f>
        <v>10073.3077345978</v>
      </c>
      <c r="DJ60" s="164" t="n">
        <f aca="false">DJ$4/0.32*DJ165</f>
        <v>10073.3077345978</v>
      </c>
      <c r="DK60" s="164" t="n">
        <f aca="false">DK$4/0.32*DK165</f>
        <v>10073.3077345978</v>
      </c>
      <c r="DL60" s="164" t="n">
        <f aca="false">DL$4/0.32*DL165</f>
        <v>10073.3077345978</v>
      </c>
      <c r="DM60" s="164" t="n">
        <f aca="false">DM$4/0.32*DM165</f>
        <v>10073.3077345979</v>
      </c>
      <c r="DN60" s="164" t="n">
        <f aca="false">DN$4/0.32*DN165</f>
        <v>10073.3077345979</v>
      </c>
      <c r="DO60" s="164" t="n">
        <f aca="false">DO$4/0.32*DO165</f>
        <v>10073.3077345979</v>
      </c>
      <c r="DP60" s="164" t="n">
        <f aca="false">DP$4/0.32*DP165</f>
        <v>10073.3077345979</v>
      </c>
      <c r="DQ60" s="164" t="n">
        <f aca="false">DQ$4/0.32*DQ165</f>
        <v>10073.307734598</v>
      </c>
      <c r="DR60" s="164" t="n">
        <f aca="false">DR$4/0.32*DR165</f>
        <v>10073.307734598</v>
      </c>
      <c r="DS60" s="164" t="n">
        <f aca="false">DS$4/0.32*DS165</f>
        <v>10073.307734598</v>
      </c>
      <c r="DT60" s="164" t="n">
        <f aca="false">DT$4/0.32*DT165</f>
        <v>10073.307734598</v>
      </c>
      <c r="DU60" s="164" t="n">
        <f aca="false">DU$4/0.32*DU165</f>
        <v>10073.307734598</v>
      </c>
      <c r="DV60" s="164" t="n">
        <f aca="false">DV$4/0.32*DV165</f>
        <v>10073.3077345981</v>
      </c>
      <c r="DW60" s="164" t="n">
        <f aca="false">DW$4/0.32*DW165</f>
        <v>10073.3077345981</v>
      </c>
      <c r="DX60" s="164" t="n">
        <f aca="false">DX$4/0.32*DX165</f>
        <v>10073.3077345981</v>
      </c>
      <c r="DY60" s="164" t="n">
        <f aca="false">DY$4/0.32*DY165</f>
        <v>10073.3077345981</v>
      </c>
      <c r="DZ60" s="164" t="n">
        <f aca="false">DZ$4/0.32*DZ165</f>
        <v>10073.3077345981</v>
      </c>
      <c r="EA60" s="164" t="n">
        <f aca="false">EA$4/0.32*EA165</f>
        <v>10073.3077345982</v>
      </c>
      <c r="EB60" s="164" t="n">
        <f aca="false">EB$4/0.32*EB165</f>
        <v>10073.3077345982</v>
      </c>
      <c r="EC60" s="164" t="n">
        <f aca="false">EC$4/0.32*EC165</f>
        <v>10073.3077345982</v>
      </c>
      <c r="ED60" s="164" t="n">
        <f aca="false">ED$4/0.32*ED165</f>
        <v>10073.3077345982</v>
      </c>
      <c r="EE60" s="164" t="n">
        <f aca="false">EE$4/0.32*EE165</f>
        <v>10073.3077345983</v>
      </c>
      <c r="EF60" s="164" t="n">
        <f aca="false">EF$4/0.32*EF165</f>
        <v>10073.3077345983</v>
      </c>
      <c r="EG60" s="164" t="n">
        <f aca="false">EG$4/0.32*EG165</f>
        <v>10073.3077345983</v>
      </c>
      <c r="EH60" s="164" t="n">
        <f aca="false">EH$4/0.32*EH165</f>
        <v>10073.3077345983</v>
      </c>
      <c r="EI60" s="164" t="n">
        <f aca="false">EI$4/0.32*EI165</f>
        <v>10073.3077345984</v>
      </c>
      <c r="EJ60" s="164" t="n">
        <f aca="false">EJ$4/0.32*EJ165</f>
        <v>10073.3077345984</v>
      </c>
      <c r="EK60" s="164" t="n">
        <f aca="false">EK$4/0.32*EK165</f>
        <v>10073.3077345984</v>
      </c>
      <c r="EL60" s="164" t="n">
        <f aca="false">EL$4/0.32*EL165</f>
        <v>10073.3077345984</v>
      </c>
      <c r="EM60" s="164" t="n">
        <f aca="false">EM$4/0.32*EM165</f>
        <v>10073.3077345984</v>
      </c>
      <c r="EN60" s="164" t="n">
        <f aca="false">EN$4/0.32*EN165</f>
        <v>10073.3077345985</v>
      </c>
      <c r="EO60" s="164" t="n">
        <f aca="false">EO$4/0.32*EO165</f>
        <v>10073.3077345985</v>
      </c>
      <c r="EP60" s="164" t="n">
        <f aca="false">EP$4/0.32*EP165</f>
        <v>10073.3077345985</v>
      </c>
      <c r="EQ60" s="164" t="n">
        <f aca="false">EQ$4/0.32*EQ165</f>
        <v>10073.3077345985</v>
      </c>
      <c r="ER60" s="164" t="n">
        <f aca="false">ER$4/0.32*ER165</f>
        <v>10073.3077345985</v>
      </c>
      <c r="ES60" s="164" t="n">
        <f aca="false">ES$4/0.32*ES165</f>
        <v>10073.3077345986</v>
      </c>
      <c r="ET60" s="164" t="n">
        <f aca="false">ET$4/0.32*ET165</f>
        <v>10073.3077345986</v>
      </c>
      <c r="EU60" s="164" t="n">
        <f aca="false">EU$4/0.32*EU165</f>
        <v>10073.3077345986</v>
      </c>
      <c r="EV60" s="164" t="n">
        <f aca="false">EV$4/0.32*EV165</f>
        <v>10073.3077345986</v>
      </c>
    </row>
    <row r="61" customFormat="false" ht="13.8" hidden="false" customHeight="false" outlineLevel="0" collapsed="false">
      <c r="A61" s="162" t="s">
        <v>207</v>
      </c>
      <c r="B61" s="162" t="n">
        <v>0</v>
      </c>
      <c r="C61" s="162" t="n">
        <v>0</v>
      </c>
      <c r="D61" s="162" t="n">
        <v>0</v>
      </c>
      <c r="E61" s="162" t="n">
        <v>0</v>
      </c>
      <c r="F61" s="162" t="n">
        <v>0</v>
      </c>
      <c r="G61" s="162" t="n">
        <v>0</v>
      </c>
      <c r="H61" s="162" t="n">
        <v>0</v>
      </c>
      <c r="I61" s="162" t="n">
        <v>0</v>
      </c>
      <c r="J61" s="162" t="n">
        <v>0</v>
      </c>
      <c r="K61" s="162" t="n">
        <v>0</v>
      </c>
      <c r="L61" s="162" t="n">
        <v>0</v>
      </c>
      <c r="M61" s="162" t="n">
        <v>0</v>
      </c>
      <c r="N61" s="162" t="n">
        <v>0</v>
      </c>
      <c r="O61" s="162" t="n">
        <v>0</v>
      </c>
      <c r="P61" s="162" t="n">
        <v>0</v>
      </c>
      <c r="Q61" s="162" t="n">
        <v>0</v>
      </c>
      <c r="R61" s="162" t="n">
        <v>0</v>
      </c>
      <c r="S61" s="162" t="n">
        <v>0</v>
      </c>
      <c r="T61" s="162" t="n">
        <v>0</v>
      </c>
      <c r="U61" s="162" t="n">
        <v>0</v>
      </c>
      <c r="V61" s="162" t="n">
        <v>0</v>
      </c>
      <c r="W61" s="162" t="n">
        <v>0</v>
      </c>
      <c r="X61" s="163" t="n">
        <v>0</v>
      </c>
      <c r="Y61" s="162" t="n">
        <v>0</v>
      </c>
      <c r="Z61" s="162" t="n">
        <v>0</v>
      </c>
      <c r="AA61" s="162" t="n">
        <v>0</v>
      </c>
      <c r="AB61" s="162" t="n">
        <v>0</v>
      </c>
      <c r="AC61" s="162" t="n">
        <v>0</v>
      </c>
      <c r="AD61" s="162" t="n">
        <v>0</v>
      </c>
      <c r="AE61" s="162" t="n">
        <v>0</v>
      </c>
      <c r="AF61" s="162" t="n">
        <v>0</v>
      </c>
      <c r="AG61" s="162" t="n">
        <v>0</v>
      </c>
      <c r="AH61" s="162" t="n">
        <v>0</v>
      </c>
      <c r="AI61" s="162" t="n">
        <v>0</v>
      </c>
      <c r="AJ61" s="162" t="n">
        <v>0</v>
      </c>
      <c r="AK61" s="162" t="n">
        <v>0</v>
      </c>
      <c r="AL61" s="162" t="n">
        <v>0</v>
      </c>
      <c r="AM61" s="162" t="n">
        <v>0</v>
      </c>
      <c r="AN61" s="162" t="n">
        <v>0</v>
      </c>
      <c r="AO61" s="162" t="n">
        <v>0</v>
      </c>
      <c r="AP61" s="162" t="n">
        <v>0</v>
      </c>
      <c r="AQ61" s="162" t="n">
        <v>0</v>
      </c>
      <c r="AR61" s="147"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48" t="n">
        <v>613.478206526124</v>
      </c>
      <c r="BJ61" s="51" t="n">
        <v>583.531541798198</v>
      </c>
      <c r="BK61" s="51" t="n">
        <v>537.484912661419</v>
      </c>
      <c r="BL61" s="51" t="n">
        <v>528.921329978982</v>
      </c>
      <c r="BM61" s="149" t="n">
        <f aca="false">'Payment autonomous'!D68</f>
        <v>530.023205823717</v>
      </c>
      <c r="BN61" s="51" t="n">
        <f aca="false">'Payment autonomous'!D71</f>
        <v>537.860531173701</v>
      </c>
      <c r="BO61" s="51" t="n">
        <f aca="false">BN61*(1+(BN30-BM30)/BM30)</f>
        <v>545.813792781077</v>
      </c>
      <c r="BP61" s="51" t="n">
        <f aca="false">BO61*(1+(BO30-BN30)/BN30)</f>
        <v>532.752128300039</v>
      </c>
      <c r="BQ61" s="51" t="n">
        <f aca="false">BP61*(1+(BP30-BO30)/BO30)</f>
        <v>517.383830218956</v>
      </c>
      <c r="BR61" s="51" t="n">
        <f aca="false">BQ61*(1+(BQ30-BP30)/BP30)</f>
        <v>522.437646744423</v>
      </c>
      <c r="BS61" s="51" t="n">
        <f aca="false">BR61*(1+(BR30-BQ30)/BQ30)</f>
        <v>537.181061192683</v>
      </c>
      <c r="BT61" s="51" t="n">
        <f aca="false">BS61*(1+(BS30-BR30)/BR30)</f>
        <v>548.504407148582</v>
      </c>
      <c r="BU61" s="51" t="n">
        <f aca="false">BT61*(1+(BT30-BS30)/BS30)</f>
        <v>554.170892893337</v>
      </c>
      <c r="BV61" s="51" t="n">
        <f aca="false">BU61*(1+(BU30-BT30)/BT30)</f>
        <v>558.055886816857</v>
      </c>
      <c r="BW61" s="51" t="n">
        <f aca="false">BV61*(1+(BV30-BU30)/BU30)</f>
        <v>562.219640860735</v>
      </c>
      <c r="BX61" s="51" t="n">
        <f aca="false">BW61*(1+(BW30-BV30)/BV30)</f>
        <v>567.495166228559</v>
      </c>
      <c r="BY61" s="51" t="n">
        <f aca="false">BX61*(1+(BX30-BW30)/BW30)</f>
        <v>575.750362083887</v>
      </c>
      <c r="BZ61" s="51" t="n">
        <f aca="false">BY61*(1+(BY30-BX30)/BX30)</f>
        <v>570.352888690702</v>
      </c>
      <c r="CA61" s="51" t="n">
        <f aca="false">BZ61*(1+(BZ30-BY30)/BY30)</f>
        <v>570.366546744725</v>
      </c>
      <c r="CB61" s="51" t="n">
        <f aca="false">CA61*(1+(CA30-BZ30)/BZ30)</f>
        <v>581.091555226427</v>
      </c>
      <c r="CC61" s="51" t="n">
        <f aca="false">CB61*(1+(CB30-CA30)/CA30)</f>
        <v>591.914661376544</v>
      </c>
      <c r="CD61" s="51" t="n">
        <f aca="false">CC61*(1+(CC30-CB30)/CB30)</f>
        <v>598.61814662313</v>
      </c>
      <c r="CE61" s="51" t="n">
        <f aca="false">CD61*(1+(CD30-CC30)/CC30)</f>
        <v>598.953926420016</v>
      </c>
      <c r="CF61" s="51" t="n">
        <f aca="false">CE61*(1+(CE30-CD30)/CD30)</f>
        <v>599.289894564132</v>
      </c>
      <c r="CG61" s="51" t="n">
        <f aca="false">CF61*(1+(CF30-CE30)/CE30)</f>
        <v>599.626051161133</v>
      </c>
      <c r="CH61" s="51" t="n">
        <f aca="false">CG61*(1+(CG30-CF30)/CF30)</f>
        <v>604.233547669796</v>
      </c>
      <c r="CI61" s="51" t="n">
        <f aca="false">CH61*(1+(CH30-CG30)/CG30)</f>
        <v>611.012466412034</v>
      </c>
      <c r="CJ61" s="51" t="n">
        <f aca="false">CI61*(1+(CI30-CH30)/CH30)</f>
        <v>611.355198490945</v>
      </c>
      <c r="CK61" s="51" t="n">
        <f aca="false">CJ61*(1+(CJ30-CI30)/CI30)</f>
        <v>611.698122816797</v>
      </c>
      <c r="CL61" s="51" t="n">
        <f aca="false">CK61*(1+(CK30-CJ30)/CJ30)</f>
        <v>616.355294032177</v>
      </c>
      <c r="CM61" s="51" t="n">
        <f aca="false">CL61*(1+(CL30-CK30)/CK30)</f>
        <v>623.205166207256</v>
      </c>
      <c r="CN61" s="51" t="n">
        <f aca="false">CM61*(1+(CM30-CL30)/CL30)</f>
        <v>623.554737474528</v>
      </c>
      <c r="CO61" s="51" t="n">
        <f aca="false">CN61*(1+(CN30-CM30)/CM30)</f>
        <v>623.904504825011</v>
      </c>
      <c r="CP61" s="51" t="n">
        <f aca="false">CO61*(1+(CO30-CN30)/CN30)</f>
        <v>624.254468368693</v>
      </c>
      <c r="CQ61" s="51" t="n">
        <f aca="false">CP61*(1+(CP30-CO30)/CO30)</f>
        <v>624.604628215627</v>
      </c>
      <c r="CR61" s="51" t="n">
        <f aca="false">CQ61*(1+(CQ30-CP30)/CP30)</f>
        <v>624.954984475923</v>
      </c>
      <c r="CS61" s="51" t="n">
        <f aca="false">CR61*(1+(CR30-CQ30)/CQ30)</f>
        <v>625.305537259753</v>
      </c>
      <c r="CT61" s="51" t="n">
        <f aca="false">CS61*(1+(CS30-CR30)/CR30)</f>
        <v>625.656286677352</v>
      </c>
      <c r="CU61" s="51" t="n">
        <f aca="false">CT61*(1+(CT30-CS30)/CS30)</f>
        <v>626.007232839018</v>
      </c>
      <c r="CV61" s="51" t="n">
        <f aca="false">CU61*(1+(CU30-CT30)/CT30)</f>
        <v>626.358375855108</v>
      </c>
      <c r="CW61" s="51" t="n">
        <f aca="false">CV61*(1+(CV30-CU30)/CU30)</f>
        <v>626.709715836043</v>
      </c>
      <c r="CX61" s="51" t="n">
        <f aca="false">CW61*(1+(CW30-CV30)/CV30)</f>
        <v>627.061252892306</v>
      </c>
      <c r="CY61" s="51" t="n">
        <f aca="false">CX61*(1+(CX30-CW30)/CW30)</f>
        <v>627.412987134442</v>
      </c>
      <c r="CZ61" s="51" t="n">
        <f aca="false">CY61*(1+(CY30-CX30)/CX30)</f>
        <v>627.764918673055</v>
      </c>
      <c r="DA61" s="51" t="n">
        <f aca="false">CZ61*(1+(CZ30-CY30)/CY30)</f>
        <v>628.117047618817</v>
      </c>
      <c r="DB61" s="51" t="n">
        <f aca="false">DA61*(1+(DA30-CZ30)/CZ30)</f>
        <v>628.469374082455</v>
      </c>
      <c r="DC61" s="51" t="n">
        <f aca="false">DB61*(1+(DB30-DA30)/DA30)</f>
        <v>628.821898174765</v>
      </c>
      <c r="DD61" s="51" t="n">
        <f aca="false">DC61*(1+(DC30-DB30)/DB30)</f>
        <v>629.174620006599</v>
      </c>
      <c r="DE61" s="51" t="n">
        <f aca="false">DD61*(1+(DD30-DC30)/DC30)</f>
        <v>629.527539688876</v>
      </c>
      <c r="DF61" s="51" t="n">
        <f aca="false">DE61*(1+(DE30-DD30)/DD30)</f>
        <v>629.880657332574</v>
      </c>
      <c r="DG61" s="51" t="n">
        <f aca="false">DF61*(1+(DF30-DE30)/DE30)</f>
        <v>630.233973048735</v>
      </c>
      <c r="DH61" s="51" t="n">
        <f aca="false">DG61*(1+(DG30-DF30)/DF30)</f>
        <v>630.587486948463</v>
      </c>
      <c r="DI61" s="51" t="n">
        <f aca="false">DH61*(1+(DH30-DG30)/DG30)</f>
        <v>630.941199142924</v>
      </c>
      <c r="DJ61" s="51" t="n">
        <f aca="false">DI61*(1+(DI30-DH30)/DH30)</f>
        <v>631.295109743346</v>
      </c>
      <c r="DK61" s="51" t="n">
        <f aca="false">DJ61*(1+(DJ30-DI30)/DI30)</f>
        <v>631.64921886102</v>
      </c>
      <c r="DL61" s="51" t="n">
        <f aca="false">DK61*(1+(DK30-DJ30)/DJ30)</f>
        <v>632.003526607299</v>
      </c>
      <c r="DM61" s="51" t="n">
        <f aca="false">DL61*(1+(DL30-DK30)/DK30)</f>
        <v>632.3580330936</v>
      </c>
      <c r="DN61" s="51" t="n">
        <f aca="false">DM61*(1+(DM30-DL30)/DL30)</f>
        <v>632.7127384314</v>
      </c>
      <c r="DO61" s="51" t="n">
        <f aca="false">DN61*(1+(DN30-DM30)/DM30)</f>
        <v>633.06764273224</v>
      </c>
      <c r="DP61" s="51" t="n">
        <f aca="false">DO61*(1+(DO30-DN30)/DN30)</f>
        <v>633.422746107723</v>
      </c>
      <c r="DQ61" s="51" t="n">
        <f aca="false">DP61*(1+(DP30-DO30)/DO30)</f>
        <v>633.778048669515</v>
      </c>
      <c r="DR61" s="51" t="n">
        <f aca="false">DQ61*(1+(DQ30-DP30)/DP30)</f>
        <v>634.133550529346</v>
      </c>
      <c r="DS61" s="51" t="n">
        <f aca="false">DR61*(1+(DR30-DQ30)/DQ30)</f>
        <v>634.489251799005</v>
      </c>
      <c r="DT61" s="51" t="n">
        <f aca="false">DS61*(1+(DS30-DR30)/DR30)</f>
        <v>634.845152590348</v>
      </c>
      <c r="DU61" s="51" t="n">
        <f aca="false">DT61*(1+(DT30-DS30)/DS30)</f>
        <v>635.20125301529</v>
      </c>
      <c r="DV61" s="51" t="n">
        <f aca="false">DU61*(1+(DU30-DT30)/DT30)</f>
        <v>635.557553185811</v>
      </c>
      <c r="DW61" s="51" t="n">
        <f aca="false">DV61*(1+(DV30-DU30)/DU30)</f>
        <v>635.914053213953</v>
      </c>
      <c r="DX61" s="51" t="n">
        <f aca="false">DW61*(1+(DW30-DV30)/DV30)</f>
        <v>636.270753211822</v>
      </c>
      <c r="DY61" s="51" t="n">
        <f aca="false">DX61*(1+(DX30-DW30)/DW30)</f>
        <v>636.627653291586</v>
      </c>
      <c r="DZ61" s="51" t="n">
        <f aca="false">DY61*(1+(DY30-DX30)/DX30)</f>
        <v>636.984753565475</v>
      </c>
      <c r="EA61" s="51" t="n">
        <f aca="false">DZ61*(1+(DZ30-DY30)/DY30)</f>
        <v>637.342054145783</v>
      </c>
      <c r="EB61" s="51" t="n">
        <f aca="false">EA61*(1+(EA30-DZ30)/DZ30)</f>
        <v>637.699555144867</v>
      </c>
      <c r="EC61" s="51" t="n">
        <f aca="false">EB61*(1+(EB30-EA30)/EA30)</f>
        <v>638.057256675147</v>
      </c>
      <c r="ED61" s="51" t="n">
        <f aca="false">EC61*(1+(EC30-EB30)/EB30)</f>
        <v>638.415158849106</v>
      </c>
      <c r="EE61" s="51" t="n">
        <f aca="false">ED61*(1+(ED30-EC30)/EC30)</f>
        <v>638.77326177929</v>
      </c>
      <c r="EF61" s="51" t="n">
        <f aca="false">EE61*(1+(EE30-ED30)/ED30)</f>
        <v>639.131565578307</v>
      </c>
      <c r="EG61" s="51" t="n">
        <f aca="false">EF61*(1+(EF30-EE30)/EE30)</f>
        <v>639.490070358832</v>
      </c>
      <c r="EH61" s="51" t="n">
        <f aca="false">EG61*(1+(EG30-EF30)/EF30)</f>
        <v>639.848776233598</v>
      </c>
      <c r="EI61" s="51" t="n">
        <f aca="false">EH61*(1+(EH30-EG30)/EG30)</f>
        <v>640.207683315405</v>
      </c>
      <c r="EJ61" s="51" t="n">
        <f aca="false">EI61*(1+(EI30-EH30)/EH30)</f>
        <v>640.566791717114</v>
      </c>
      <c r="EK61" s="51" t="n">
        <f aca="false">EJ61*(1+(EJ30-EI30)/EI30)</f>
        <v>640.926101551652</v>
      </c>
      <c r="EL61" s="51" t="n">
        <f aca="false">EK61*(1+(EK30-EJ30)/EJ30)</f>
        <v>641.285612932006</v>
      </c>
      <c r="EM61" s="51" t="n">
        <f aca="false">EL61*(1+(EL30-EK30)/EK30)</f>
        <v>641.645325971229</v>
      </c>
      <c r="EN61" s="51" t="n">
        <f aca="false">EM61*(1+(EM30-EL30)/EL30)</f>
        <v>642.005240782437</v>
      </c>
      <c r="EO61" s="51" t="n">
        <f aca="false">EN61*(1+(EN30-EM30)/EM30)</f>
        <v>642.365357478807</v>
      </c>
      <c r="EP61" s="51" t="n">
        <f aca="false">EO61*(1+(EO30-EN30)/EN30)</f>
        <v>642.725676173583</v>
      </c>
      <c r="EQ61" s="51" t="n">
        <f aca="false">EP61*(1+(EP30-EO30)/EO30)</f>
        <v>643.086196980071</v>
      </c>
      <c r="ER61" s="51" t="n">
        <f aca="false">EQ61*(1+(EQ30-EP30)/EP30)</f>
        <v>643.446920011639</v>
      </c>
      <c r="ES61" s="51" t="n">
        <f aca="false">ER61*(1+(ER30-EQ30)/EQ30)</f>
        <v>643.807845381722</v>
      </c>
      <c r="ET61" s="51" t="n">
        <f aca="false">ES61*(1+(ES30-ER30)/ER30)</f>
        <v>644.168973203815</v>
      </c>
      <c r="EU61" s="51" t="n">
        <f aca="false">ET61*(1+(ET30-ES30)/ES30)</f>
        <v>644.53030359148</v>
      </c>
      <c r="EV61" s="51" t="n">
        <f aca="false">EU61*(1+(EU30-ET30)/ET30)</f>
        <v>644.891836658339</v>
      </c>
      <c r="EW61" s="152"/>
      <c r="EX61" s="152"/>
    </row>
    <row r="62" customFormat="false" ht="13.8" hidden="false" customHeight="false" outlineLevel="0" collapsed="false">
      <c r="A62" s="162" t="s">
        <v>208</v>
      </c>
      <c r="B62" s="162" t="n">
        <v>0</v>
      </c>
      <c r="C62" s="162" t="n">
        <v>0</v>
      </c>
      <c r="D62" s="162" t="n">
        <v>0</v>
      </c>
      <c r="E62" s="162" t="n">
        <v>0</v>
      </c>
      <c r="F62" s="162" t="n">
        <v>0</v>
      </c>
      <c r="G62" s="162" t="n">
        <v>0</v>
      </c>
      <c r="H62" s="162" t="n">
        <v>0</v>
      </c>
      <c r="I62" s="162" t="n">
        <v>0</v>
      </c>
      <c r="J62" s="162" t="n">
        <v>0</v>
      </c>
      <c r="K62" s="162" t="n">
        <v>0</v>
      </c>
      <c r="L62" s="162" t="n">
        <v>0</v>
      </c>
      <c r="M62" s="162" t="n">
        <v>0</v>
      </c>
      <c r="N62" s="162" t="n">
        <v>0</v>
      </c>
      <c r="O62" s="162" t="n">
        <v>0</v>
      </c>
      <c r="P62" s="162" t="n">
        <v>0</v>
      </c>
      <c r="Q62" s="162" t="n">
        <v>0</v>
      </c>
      <c r="R62" s="162" t="n">
        <v>0</v>
      </c>
      <c r="S62" s="162" t="n">
        <v>0</v>
      </c>
      <c r="T62" s="162" t="n">
        <v>0</v>
      </c>
      <c r="U62" s="162" t="n">
        <v>0</v>
      </c>
      <c r="V62" s="162" t="n">
        <v>0</v>
      </c>
      <c r="W62" s="162" t="n">
        <v>0</v>
      </c>
      <c r="X62" s="163" t="n">
        <v>0</v>
      </c>
      <c r="Y62" s="162" t="n">
        <v>0</v>
      </c>
      <c r="Z62" s="162" t="n">
        <v>0</v>
      </c>
      <c r="AA62" s="162" t="n">
        <v>0</v>
      </c>
      <c r="AB62" s="162" t="n">
        <v>0</v>
      </c>
      <c r="AC62" s="162" t="n">
        <v>0</v>
      </c>
      <c r="AD62" s="162" t="n">
        <v>0</v>
      </c>
      <c r="AE62" s="162" t="n">
        <v>0</v>
      </c>
      <c r="AF62" s="162" t="n">
        <v>0</v>
      </c>
      <c r="AG62" s="162" t="n">
        <v>0</v>
      </c>
      <c r="AH62" s="162" t="n">
        <v>0</v>
      </c>
      <c r="AI62" s="162" t="n">
        <v>0</v>
      </c>
      <c r="AJ62" s="162" t="n">
        <v>0</v>
      </c>
      <c r="AK62" s="162" t="n">
        <v>0</v>
      </c>
      <c r="AL62" s="162" t="n">
        <v>0</v>
      </c>
      <c r="AM62" s="162" t="n">
        <v>0</v>
      </c>
      <c r="AN62" s="162" t="n">
        <v>0</v>
      </c>
      <c r="AO62" s="162" t="n">
        <v>0</v>
      </c>
      <c r="AP62" s="162" t="n">
        <v>0</v>
      </c>
      <c r="AQ62" s="162" t="n">
        <v>0</v>
      </c>
      <c r="AR62" s="147"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48" t="n">
        <v>858.867762317984</v>
      </c>
      <c r="BJ62" s="51" t="n">
        <v>816.941050327737</v>
      </c>
      <c r="BK62" s="51" t="n">
        <v>752.480219559701</v>
      </c>
      <c r="BL62" s="51" t="n">
        <v>740.489861970575</v>
      </c>
      <c r="BM62" s="149" t="n">
        <f aca="false">'Payment autonomous'!F68</f>
        <v>742.026999097633</v>
      </c>
      <c r="BN62" s="160" t="n">
        <f aca="false">'Payment autonomous'!F71</f>
        <v>753.001222642421</v>
      </c>
      <c r="BO62" s="51" t="n">
        <f aca="false">BN62*(1+(BN30-BM30)/BM30)</f>
        <v>764.135736828247</v>
      </c>
      <c r="BP62" s="51" t="n">
        <f aca="false">BO62*(1+(BO30-BN30)/BN30)</f>
        <v>745.849492060473</v>
      </c>
      <c r="BQ62" s="51" t="n">
        <f aca="false">BP62*(1+(BP30-BO30)/BO30)</f>
        <v>724.333975352571</v>
      </c>
      <c r="BR62" s="51" t="n">
        <f aca="false">BQ62*(1+(BQ30-BP30)/BP30)</f>
        <v>731.409285404386</v>
      </c>
      <c r="BS62" s="51" t="n">
        <f aca="false">BR62*(1+(BR30-BQ30)/BQ30)</f>
        <v>752.049969117016</v>
      </c>
      <c r="BT62" s="51" t="n">
        <f aca="false">BS62*(1+(BS30-BR30)/BR30)</f>
        <v>767.902579329163</v>
      </c>
      <c r="BU62" s="51" t="n">
        <f aca="false">BT62*(1+(BT30-BS30)/BS30)</f>
        <v>775.835622277259</v>
      </c>
      <c r="BV62" s="51" t="n">
        <f aca="false">BU62*(1+(BU30-BT30)/BT30)</f>
        <v>781.27458833782</v>
      </c>
      <c r="BW62" s="51" t="n">
        <f aca="false">BV62*(1+(BV30-BU30)/BU30)</f>
        <v>787.103816742032</v>
      </c>
      <c r="BX62" s="51" t="n">
        <f aca="false">BW62*(1+(BW30-BV30)/BV30)</f>
        <v>794.489517721771</v>
      </c>
      <c r="BY62" s="51" t="n">
        <f aca="false">BX62*(1+(BX30-BW30)/BW30)</f>
        <v>806.046737878174</v>
      </c>
      <c r="BZ62" s="51" t="n">
        <f aca="false">BY62*(1+(BY30-BX30)/BX30)</f>
        <v>798.490310461239</v>
      </c>
      <c r="CA62" s="51" t="n">
        <f aca="false">BZ62*(1+(BZ30-BY30)/BY30)</f>
        <v>798.509431647461</v>
      </c>
      <c r="CB62" s="51" t="n">
        <f aca="false">CA62*(1+(CA30-BZ30)/BZ30)</f>
        <v>813.524373312634</v>
      </c>
      <c r="CC62" s="51" t="n">
        <f aca="false">CB62*(1+(CB30-CA30)/CA30)</f>
        <v>828.67665107141</v>
      </c>
      <c r="CD62" s="51" t="n">
        <f aca="false">CC62*(1+(CC30-CB30)/CB30)</f>
        <v>838.061486533551</v>
      </c>
      <c r="CE62" s="51" t="n">
        <f aca="false">CD62*(1+(CD30-CC30)/CC30)</f>
        <v>838.531576051073</v>
      </c>
      <c r="CF62" s="51" t="n">
        <f aca="false">CE62*(1+(CE30-CD30)/CD30)</f>
        <v>839.001929253485</v>
      </c>
      <c r="CG62" s="51" t="n">
        <f aca="false">CF62*(1+(CF30-CE30)/CE30)</f>
        <v>839.472546288702</v>
      </c>
      <c r="CH62" s="51" t="n">
        <f aca="false">CG62*(1+(CG30-CF30)/CF30)</f>
        <v>845.923011238737</v>
      </c>
      <c r="CI62" s="51" t="n">
        <f aca="false">CH62*(1+(CH30-CG30)/CG30)</f>
        <v>855.413453100981</v>
      </c>
      <c r="CJ62" s="51" t="n">
        <f aca="false">CI62*(1+(CI30-CH30)/CH30)</f>
        <v>855.893275767826</v>
      </c>
      <c r="CK62" s="51" t="n">
        <f aca="false">CJ62*(1+(CJ30-CI30)/CI30)</f>
        <v>856.373367579131</v>
      </c>
      <c r="CL62" s="51" t="n">
        <f aca="false">CK62*(1+(CK30-CJ30)/CJ30)</f>
        <v>862.893376793385</v>
      </c>
      <c r="CM62" s="51" t="n">
        <f aca="false">CL62*(1+(CL30-CK30)/CK30)</f>
        <v>872.483152997121</v>
      </c>
      <c r="CN62" s="51" t="n">
        <f aca="false">CM62*(1+(CM30-CL30)/CL30)</f>
        <v>872.9725504829</v>
      </c>
      <c r="CO62" s="51" t="n">
        <f aca="false">CN62*(1+(CN30-CM30)/CM30)</f>
        <v>873.462222483892</v>
      </c>
      <c r="CP62" s="51" t="n">
        <f aca="false">CO62*(1+(CO30-CN30)/CN30)</f>
        <v>873.952169154078</v>
      </c>
      <c r="CQ62" s="51" t="n">
        <f aca="false">CP62*(1+(CP30-CO30)/CO30)</f>
        <v>874.442390647531</v>
      </c>
      <c r="CR62" s="51" t="n">
        <f aca="false">CQ62*(1+(CQ30-CP30)/CP30)</f>
        <v>874.932887118405</v>
      </c>
      <c r="CS62" s="51" t="n">
        <f aca="false">CR62*(1+(CR30-CQ30)/CQ30)</f>
        <v>875.423658720941</v>
      </c>
      <c r="CT62" s="51" t="n">
        <f aca="false">CS62*(1+(CS30-CR30)/CR30)</f>
        <v>875.914705609466</v>
      </c>
      <c r="CU62" s="51" t="n">
        <f aca="false">CT62*(1+(CT30-CS30)/CS30)</f>
        <v>876.406027938396</v>
      </c>
      <c r="CV62" s="51" t="n">
        <f aca="false">CU62*(1+(CU30-CT30)/CT30)</f>
        <v>876.897625862232</v>
      </c>
      <c r="CW62" s="51" t="n">
        <f aca="false">CV62*(1+(CV30-CU30)/CU30)</f>
        <v>877.389499535561</v>
      </c>
      <c r="CX62" s="51" t="n">
        <f aca="false">CW62*(1+(CW30-CV30)/CV30)</f>
        <v>877.88164911306</v>
      </c>
      <c r="CY62" s="51" t="n">
        <f aca="false">CX62*(1+(CX30-CW30)/CW30)</f>
        <v>878.374074749489</v>
      </c>
      <c r="CZ62" s="51" t="n">
        <f aca="false">CY62*(1+(CY30-CX30)/CX30)</f>
        <v>878.866776599696</v>
      </c>
      <c r="DA62" s="51" t="n">
        <f aca="false">CZ62*(1+(CZ30-CY30)/CY30)</f>
        <v>879.359754818617</v>
      </c>
      <c r="DB62" s="51" t="n">
        <f aca="false">DA62*(1+(DA30-CZ30)/CZ30)</f>
        <v>879.853009561274</v>
      </c>
      <c r="DC62" s="51" t="n">
        <f aca="false">DB62*(1+(DB30-DA30)/DA30)</f>
        <v>880.346540982775</v>
      </c>
      <c r="DD62" s="51" t="n">
        <f aca="false">DC62*(1+(DC30-DB30)/DB30)</f>
        <v>880.840349238318</v>
      </c>
      <c r="DE62" s="51" t="n">
        <f aca="false">DD62*(1+(DD30-DC30)/DC30)</f>
        <v>881.334434483184</v>
      </c>
      <c r="DF62" s="51" t="n">
        <f aca="false">DE62*(1+(DE30-DD30)/DD30)</f>
        <v>881.828796872745</v>
      </c>
      <c r="DG62" s="51" t="n">
        <f aca="false">DF62*(1+(DF30-DE30)/DE30)</f>
        <v>882.323436562457</v>
      </c>
      <c r="DH62" s="51" t="n">
        <f aca="false">DG62*(1+(DG30-DF30)/DF30)</f>
        <v>882.818353707865</v>
      </c>
      <c r="DI62" s="51" t="n">
        <f aca="false">DH62*(1+(DH30-DG30)/DG30)</f>
        <v>883.313548464601</v>
      </c>
      <c r="DJ62" s="51" t="n">
        <f aca="false">DI62*(1+(DI30-DH30)/DH30)</f>
        <v>883.809020988384</v>
      </c>
      <c r="DK62" s="51" t="n">
        <f aca="false">DJ62*(1+(DJ30-DI30)/DI30)</f>
        <v>884.30477143502</v>
      </c>
      <c r="DL62" s="51" t="n">
        <f aca="false">DK62*(1+(DK30-DJ30)/DJ30)</f>
        <v>884.800799960404</v>
      </c>
      <c r="DM62" s="51" t="n">
        <f aca="false">DL62*(1+(DL30-DK30)/DK30)</f>
        <v>885.297106720516</v>
      </c>
      <c r="DN62" s="51" t="n">
        <f aca="false">DM62*(1+(DM30-DL30)/DL30)</f>
        <v>885.793691871425</v>
      </c>
      <c r="DO62" s="51" t="n">
        <f aca="false">DN62*(1+(DN30-DM30)/DM30)</f>
        <v>886.290555569288</v>
      </c>
      <c r="DP62" s="51" t="n">
        <f aca="false">DO62*(1+(DO30-DN30)/DN30)</f>
        <v>886.787697970349</v>
      </c>
      <c r="DQ62" s="51" t="n">
        <f aca="false">DP62*(1+(DP30-DO30)/DO30)</f>
        <v>887.285119230938</v>
      </c>
      <c r="DR62" s="51" t="n">
        <f aca="false">DQ62*(1+(DQ30-DP30)/DP30)</f>
        <v>887.782819507476</v>
      </c>
      <c r="DS62" s="51" t="n">
        <f aca="false">DR62*(1+(DR30-DQ30)/DQ30)</f>
        <v>888.280798956469</v>
      </c>
      <c r="DT62" s="51" t="n">
        <f aca="false">DS62*(1+(DS30-DR30)/DR30)</f>
        <v>888.779057734512</v>
      </c>
      <c r="DU62" s="51" t="n">
        <f aca="false">DT62*(1+(DT30-DS30)/DS30)</f>
        <v>889.277595998288</v>
      </c>
      <c r="DV62" s="51" t="n">
        <f aca="false">DU62*(1+(DU30-DT30)/DT30)</f>
        <v>889.776413904567</v>
      </c>
      <c r="DW62" s="51" t="n">
        <f aca="false">DV62*(1+(DV30-DU30)/DU30)</f>
        <v>890.275511610207</v>
      </c>
      <c r="DX62" s="51" t="n">
        <f aca="false">DW62*(1+(DW30-DV30)/DV30)</f>
        <v>890.774889272156</v>
      </c>
      <c r="DY62" s="51" t="n">
        <f aca="false">DX62*(1+(DX30-DW30)/DW30)</f>
        <v>891.274547047447</v>
      </c>
      <c r="DZ62" s="51" t="n">
        <f aca="false">DY62*(1+(DY30-DX30)/DX30)</f>
        <v>891.774485093203</v>
      </c>
      <c r="EA62" s="51" t="n">
        <f aca="false">DZ62*(1+(DZ30-DY30)/DY30)</f>
        <v>892.274703566634</v>
      </c>
      <c r="EB62" s="51" t="n">
        <f aca="false">EA62*(1+(EA30-DZ30)/DZ30)</f>
        <v>892.77520262504</v>
      </c>
      <c r="EC62" s="51" t="n">
        <f aca="false">EB62*(1+(EB30-EA30)/EA30)</f>
        <v>893.275982425808</v>
      </c>
      <c r="ED62" s="51" t="n">
        <f aca="false">EC62*(1+(EC30-EB30)/EB30)</f>
        <v>893.777043126413</v>
      </c>
      <c r="EE62" s="51" t="n">
        <f aca="false">ED62*(1+(ED30-EC30)/EC30)</f>
        <v>894.278384884418</v>
      </c>
      <c r="EF62" s="51" t="n">
        <f aca="false">EE62*(1+(EE30-ED30)/ED30)</f>
        <v>894.780007857476</v>
      </c>
      <c r="EG62" s="51" t="n">
        <f aca="false">EF62*(1+(EF30-EE30)/EE30)</f>
        <v>895.281912203327</v>
      </c>
      <c r="EH62" s="51" t="n">
        <f aca="false">EG62*(1+(EG30-EF30)/EF30)</f>
        <v>895.784098079801</v>
      </c>
      <c r="EI62" s="51" t="n">
        <f aca="false">EH62*(1+(EH30-EG30)/EG30)</f>
        <v>896.286565644814</v>
      </c>
      <c r="EJ62" s="51" t="n">
        <f aca="false">EI62*(1+(EI30-EH30)/EH30)</f>
        <v>896.789315056373</v>
      </c>
      <c r="EK62" s="51" t="n">
        <f aca="false">EJ62*(1+(EJ30-EI30)/EI30)</f>
        <v>897.292346472573</v>
      </c>
      <c r="EL62" s="51" t="n">
        <f aca="false">EK62*(1+(EK30-EJ30)/EJ30)</f>
        <v>897.795660051597</v>
      </c>
      <c r="EM62" s="51" t="n">
        <f aca="false">EL62*(1+(EL30-EK30)/EK30)</f>
        <v>898.299255951717</v>
      </c>
      <c r="EN62" s="51" t="n">
        <f aca="false">EM62*(1+(EM30-EL30)/EL30)</f>
        <v>898.803134331294</v>
      </c>
      <c r="EO62" s="51" t="n">
        <f aca="false">EN62*(1+(EN30-EM30)/EM30)</f>
        <v>899.307295348778</v>
      </c>
      <c r="EP62" s="51" t="n">
        <f aca="false">EO62*(1+(EO30-EN30)/EN30)</f>
        <v>899.811739162707</v>
      </c>
      <c r="EQ62" s="51" t="n">
        <f aca="false">EP62*(1+(EP30-EO30)/EO30)</f>
        <v>900.316465931709</v>
      </c>
      <c r="ER62" s="51" t="n">
        <f aca="false">EQ62*(1+(EQ30-EP30)/EP30)</f>
        <v>900.821475814501</v>
      </c>
      <c r="ES62" s="51" t="n">
        <f aca="false">ER62*(1+(ER30-EQ30)/EQ30)</f>
        <v>901.326768969888</v>
      </c>
      <c r="ET62" s="51" t="n">
        <f aca="false">ES62*(1+(ES30-ER30)/ER30)</f>
        <v>901.832345556764</v>
      </c>
      <c r="EU62" s="51" t="n">
        <f aca="false">ET62*(1+(ET30-ES30)/ES30)</f>
        <v>902.338205734115</v>
      </c>
      <c r="EV62" s="51" t="n">
        <f aca="false">EU62*(1+(EU30-ET30)/ET30)</f>
        <v>902.844349661011</v>
      </c>
      <c r="EW62" s="152"/>
      <c r="EX62" s="152"/>
    </row>
    <row r="63" customFormat="false" ht="13.8" hidden="false" customHeight="false" outlineLevel="0" collapsed="false">
      <c r="A63" s="162" t="s">
        <v>209</v>
      </c>
      <c r="B63" s="162" t="n">
        <v>0</v>
      </c>
      <c r="C63" s="162" t="n">
        <v>0</v>
      </c>
      <c r="D63" s="162" t="n">
        <v>0</v>
      </c>
      <c r="E63" s="162" t="n">
        <v>0</v>
      </c>
      <c r="F63" s="162" t="n">
        <v>0</v>
      </c>
      <c r="G63" s="162" t="n">
        <v>0</v>
      </c>
      <c r="H63" s="162" t="n">
        <v>0</v>
      </c>
      <c r="I63" s="162" t="n">
        <v>0</v>
      </c>
      <c r="J63" s="162" t="n">
        <v>0</v>
      </c>
      <c r="K63" s="162" t="n">
        <v>0</v>
      </c>
      <c r="L63" s="162" t="n">
        <v>0</v>
      </c>
      <c r="M63" s="162" t="n">
        <v>0</v>
      </c>
      <c r="N63" s="162" t="n">
        <v>0</v>
      </c>
      <c r="O63" s="162" t="n">
        <v>0</v>
      </c>
      <c r="P63" s="162" t="n">
        <v>0</v>
      </c>
      <c r="Q63" s="162" t="n">
        <v>0</v>
      </c>
      <c r="R63" s="162" t="n">
        <v>0</v>
      </c>
      <c r="S63" s="162" t="n">
        <v>0</v>
      </c>
      <c r="T63" s="162" t="n">
        <v>0</v>
      </c>
      <c r="U63" s="162" t="n">
        <v>0</v>
      </c>
      <c r="V63" s="162" t="n">
        <v>0</v>
      </c>
      <c r="W63" s="162" t="n">
        <v>0</v>
      </c>
      <c r="X63" s="163" t="n">
        <v>0</v>
      </c>
      <c r="Y63" s="162" t="n">
        <v>0</v>
      </c>
      <c r="Z63" s="162" t="n">
        <v>0</v>
      </c>
      <c r="AA63" s="162" t="n">
        <v>0</v>
      </c>
      <c r="AB63" s="162" t="n">
        <v>0</v>
      </c>
      <c r="AC63" s="162" t="n">
        <v>0</v>
      </c>
      <c r="AD63" s="162" t="n">
        <v>0</v>
      </c>
      <c r="AE63" s="162" t="n">
        <v>0</v>
      </c>
      <c r="AF63" s="162" t="n">
        <v>0</v>
      </c>
      <c r="AG63" s="162" t="n">
        <v>0</v>
      </c>
      <c r="AH63" s="162" t="n">
        <v>0</v>
      </c>
      <c r="AI63" s="162" t="n">
        <v>0</v>
      </c>
      <c r="AJ63" s="162" t="n">
        <v>0</v>
      </c>
      <c r="AK63" s="162" t="n">
        <v>0</v>
      </c>
      <c r="AL63" s="162" t="n">
        <v>0</v>
      </c>
      <c r="AM63" s="162" t="n">
        <v>0</v>
      </c>
      <c r="AN63" s="162" t="n">
        <v>0</v>
      </c>
      <c r="AO63" s="162" t="n">
        <v>0</v>
      </c>
      <c r="AP63" s="162" t="n">
        <v>0</v>
      </c>
      <c r="AQ63" s="162" t="n">
        <v>0</v>
      </c>
      <c r="AR63" s="147"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48" t="n">
        <v>1226.95641305225</v>
      </c>
      <c r="BJ63" s="51" t="n">
        <v>1167.0630835964</v>
      </c>
      <c r="BK63" s="51" t="n">
        <v>1074.97653449141</v>
      </c>
      <c r="BL63" s="51" t="n">
        <v>1057.84572279501</v>
      </c>
      <c r="BM63" s="149" t="n">
        <f aca="false">'Payment autonomous'!H68</f>
        <v>1060.04641164743</v>
      </c>
      <c r="BN63" s="51" t="n">
        <f aca="false">'Payment autonomous'!H71</f>
        <v>1075.71854734686</v>
      </c>
      <c r="BO63" s="51" t="n">
        <f aca="false">BN63*(1+(BN30-BM30)/BM30)</f>
        <v>1091.62503337268</v>
      </c>
      <c r="BP63" s="51" t="n">
        <f aca="false">BO63*(1+(BO30-BN30)/BN30)</f>
        <v>1065.50176548609</v>
      </c>
      <c r="BQ63" s="51" t="n">
        <f aca="false">BP63*(1+(BP30-BO30)/BO30)</f>
        <v>1034.76524118508</v>
      </c>
      <c r="BR63" s="51" t="n">
        <f aca="false">BQ63*(1+(BQ30-BP30)/BP30)</f>
        <v>1044.8728506047</v>
      </c>
      <c r="BS63" s="51" t="n">
        <f aca="false">BR63*(1+(BR30-BQ30)/BQ30)</f>
        <v>1074.35961056198</v>
      </c>
      <c r="BT63" s="51" t="n">
        <f aca="false">BS63*(1+(BS30-BR30)/BR30)</f>
        <v>1097.00624952655</v>
      </c>
      <c r="BU63" s="51" t="n">
        <f aca="false">BT63*(1+(BT30-BS30)/BS30)</f>
        <v>1108.33919451995</v>
      </c>
      <c r="BV63" s="51" t="n">
        <f aca="false">BU63*(1+(BU30-BT30)/BT30)</f>
        <v>1116.10916420101</v>
      </c>
      <c r="BW63" s="51" t="n">
        <f aca="false">BV63*(1+(BV30-BU30)/BU30)</f>
        <v>1124.43665281933</v>
      </c>
      <c r="BX63" s="51" t="n">
        <f aca="false">BW63*(1+(BW30-BV30)/BV30)</f>
        <v>1134.98767888696</v>
      </c>
      <c r="BY63" s="51" t="n">
        <f aca="false">BX63*(1+(BX30-BW30)/BW30)</f>
        <v>1151.49803199687</v>
      </c>
      <c r="BZ63" s="51" t="n">
        <f aca="false">BY63*(1+(BY30-BX30)/BX30)</f>
        <v>1140.70311044873</v>
      </c>
      <c r="CA63" s="51" t="n">
        <f aca="false">BZ63*(1+(BZ30-BY30)/BY30)</f>
        <v>1140.73042649291</v>
      </c>
      <c r="CB63" s="51" t="n">
        <f aca="false">CA63*(1+(CA30-BZ30)/BZ30)</f>
        <v>1162.18039330688</v>
      </c>
      <c r="CC63" s="51" t="n">
        <f aca="false">CB63*(1+(CB30-CA30)/CA30)</f>
        <v>1183.82655499898</v>
      </c>
      <c r="CD63" s="51" t="n">
        <f aca="false">CC63*(1+(CC30-CB30)/CB30)</f>
        <v>1197.23349414709</v>
      </c>
      <c r="CE63" s="51" t="n">
        <f aca="false">CD63*(1+(CD30-CC30)/CC30)</f>
        <v>1197.90505217078</v>
      </c>
      <c r="CF63" s="51" t="n">
        <f aca="false">CE63*(1+(CE30-CD30)/CD30)</f>
        <v>1198.57698688805</v>
      </c>
      <c r="CG63" s="51" t="n">
        <f aca="false">CF63*(1+(CF30-CE30)/CE30)</f>
        <v>1199.2492985102</v>
      </c>
      <c r="CH63" s="51" t="n">
        <f aca="false">CG63*(1+(CG30-CF30)/CF30)</f>
        <v>1208.46426998318</v>
      </c>
      <c r="CI63" s="51" t="n">
        <f aca="false">CH63*(1+(CH30-CG30)/CG30)</f>
        <v>1222.02207576987</v>
      </c>
      <c r="CJ63" s="51" t="n">
        <f aca="false">CI63*(1+(CI30-CH30)/CH30)</f>
        <v>1222.7075383251</v>
      </c>
      <c r="CK63" s="51" t="n">
        <f aca="false">CJ63*(1+(CJ30-CI30)/CI30)</f>
        <v>1223.39338537332</v>
      </c>
      <c r="CL63" s="51" t="n">
        <f aca="false">CK63*(1+(CK30-CJ30)/CJ30)</f>
        <v>1232.70770602745</v>
      </c>
      <c r="CM63" s="51" t="n">
        <f aca="false">CL63*(1+(CL30-CK30)/CK30)</f>
        <v>1246.40741834805</v>
      </c>
      <c r="CN63" s="51" t="n">
        <f aca="false">CM63*(1+(CM30-CL30)/CL30)</f>
        <v>1247.10655924803</v>
      </c>
      <c r="CO63" s="51" t="n">
        <f aca="false">CN63*(1+(CN30-CM30)/CM30)</f>
        <v>1247.8060923135</v>
      </c>
      <c r="CP63" s="51" t="n">
        <f aca="false">CO63*(1+(CO30-CN30)/CN30)</f>
        <v>1248.50601776446</v>
      </c>
      <c r="CQ63" s="51" t="n">
        <f aca="false">CP63*(1+(CP30-CO30)/CO30)</f>
        <v>1249.206335821</v>
      </c>
      <c r="CR63" s="51" t="n">
        <f aca="false">CQ63*(1+(CQ30-CP30)/CP30)</f>
        <v>1249.90704670335</v>
      </c>
      <c r="CS63" s="51" t="n">
        <f aca="false">CR63*(1+(CR30-CQ30)/CQ30)</f>
        <v>1250.60815063185</v>
      </c>
      <c r="CT63" s="51" t="n">
        <f aca="false">CS63*(1+(CS30-CR30)/CR30)</f>
        <v>1251.30964782697</v>
      </c>
      <c r="CU63" s="51" t="n">
        <f aca="false">CT63*(1+(CT30-CS30)/CS30)</f>
        <v>1252.0115385093</v>
      </c>
      <c r="CV63" s="51" t="n">
        <f aca="false">CU63*(1+(CU30-CT30)/CT30)</f>
        <v>1252.71382289956</v>
      </c>
      <c r="CW63" s="51" t="n">
        <f aca="false">CV63*(1+(CV30-CU30)/CU30)</f>
        <v>1253.41650121858</v>
      </c>
      <c r="CX63" s="51" t="n">
        <f aca="false">CW63*(1+(CW30-CV30)/CV30)</f>
        <v>1254.11957368735</v>
      </c>
      <c r="CY63" s="51" t="n">
        <f aca="false">CX63*(1+(CX30-CW30)/CW30)</f>
        <v>1254.82304052693</v>
      </c>
      <c r="CZ63" s="51" t="n">
        <f aca="false">CY63*(1+(CY30-CX30)/CX30)</f>
        <v>1255.52690195855</v>
      </c>
      <c r="DA63" s="51" t="n">
        <f aca="false">CZ63*(1+(CZ30-CY30)/CY30)</f>
        <v>1256.23115820354</v>
      </c>
      <c r="DB63" s="51" t="n">
        <f aca="false">DA63*(1+(DA30-CZ30)/CZ30)</f>
        <v>1256.93580948336</v>
      </c>
      <c r="DC63" s="51" t="n">
        <f aca="false">DB63*(1+(DB30-DA30)/DA30)</f>
        <v>1257.6408560196</v>
      </c>
      <c r="DD63" s="51" t="n">
        <f aca="false">DC63*(1+(DC30-DB30)/DB30)</f>
        <v>1258.34629803397</v>
      </c>
      <c r="DE63" s="51" t="n">
        <f aca="false">DD63*(1+(DD30-DC30)/DC30)</f>
        <v>1259.05213574829</v>
      </c>
      <c r="DF63" s="51" t="n">
        <f aca="false">DE63*(1+(DE30-DD30)/DD30)</f>
        <v>1259.75836938453</v>
      </c>
      <c r="DG63" s="51" t="n">
        <f aca="false">DF63*(1+(DF30-DE30)/DE30)</f>
        <v>1260.46499916477</v>
      </c>
      <c r="DH63" s="51" t="n">
        <f aca="false">DG63*(1+(DG30-DF30)/DF30)</f>
        <v>1261.17202531122</v>
      </c>
      <c r="DI63" s="51" t="n">
        <f aca="false">DH63*(1+(DH30-DG30)/DG30)</f>
        <v>1261.87944804621</v>
      </c>
      <c r="DJ63" s="51" t="n">
        <f aca="false">DI63*(1+(DI30-DH30)/DH30)</f>
        <v>1262.58726759219</v>
      </c>
      <c r="DK63" s="51" t="n">
        <f aca="false">DJ63*(1+(DJ30-DI30)/DI30)</f>
        <v>1263.29548417175</v>
      </c>
      <c r="DL63" s="51" t="n">
        <f aca="false">DK63*(1+(DK30-DJ30)/DJ30)</f>
        <v>1264.00409800758</v>
      </c>
      <c r="DM63" s="51" t="n">
        <f aca="false">DL63*(1+(DL30-DK30)/DK30)</f>
        <v>1264.71310932254</v>
      </c>
      <c r="DN63" s="51" t="n">
        <f aca="false">DM63*(1+(DM30-DL30)/DL30)</f>
        <v>1265.42251833956</v>
      </c>
      <c r="DO63" s="51" t="n">
        <f aca="false">DN63*(1+(DN30-DM30)/DM30)</f>
        <v>1266.13232528173</v>
      </c>
      <c r="DP63" s="51" t="n">
        <f aca="false">DO63*(1+(DO30-DN30)/DN30)</f>
        <v>1266.84253037225</v>
      </c>
      <c r="DQ63" s="51" t="n">
        <f aca="false">DP63*(1+(DP30-DO30)/DO30)</f>
        <v>1267.55313383447</v>
      </c>
      <c r="DR63" s="51" t="n">
        <f aca="false">DQ63*(1+(DQ30-DP30)/DP30)</f>
        <v>1268.26413589183</v>
      </c>
      <c r="DS63" s="51" t="n">
        <f aca="false">DR63*(1+(DR30-DQ30)/DQ30)</f>
        <v>1268.97553676791</v>
      </c>
      <c r="DT63" s="51" t="n">
        <f aca="false">DS63*(1+(DS30-DR30)/DR30)</f>
        <v>1269.68733668642</v>
      </c>
      <c r="DU63" s="51" t="n">
        <f aca="false">DT63*(1+(DT30-DS30)/DS30)</f>
        <v>1270.39953587121</v>
      </c>
      <c r="DV63" s="51" t="n">
        <f aca="false">DU63*(1+(DU30-DT30)/DT30)</f>
        <v>1271.11213454621</v>
      </c>
      <c r="DW63" s="51" t="n">
        <f aca="false">DV63*(1+(DV30-DU30)/DU30)</f>
        <v>1271.82513293553</v>
      </c>
      <c r="DX63" s="51" t="n">
        <f aca="false">DW63*(1+(DW30-DV30)/DV30)</f>
        <v>1272.53853126336</v>
      </c>
      <c r="DY63" s="51" t="n">
        <f aca="false">DX63*(1+(DX30-DW30)/DW30)</f>
        <v>1273.25232975405</v>
      </c>
      <c r="DZ63" s="51" t="n">
        <f aca="false">DY63*(1+(DY30-DX30)/DX30)</f>
        <v>1273.96652863205</v>
      </c>
      <c r="EA63" s="51" t="n">
        <f aca="false">DZ63*(1+(DZ30-DY30)/DY30)</f>
        <v>1274.68112812195</v>
      </c>
      <c r="EB63" s="51" t="n">
        <f aca="false">EA63*(1+(EA30-DZ30)/DZ30)</f>
        <v>1275.39612844846</v>
      </c>
      <c r="EC63" s="51" t="n">
        <f aca="false">EB63*(1+(EB30-EA30)/EA30)</f>
        <v>1276.11152983644</v>
      </c>
      <c r="ED63" s="51" t="n">
        <f aca="false">EC63*(1+(EC30-EB30)/EB30)</f>
        <v>1276.82733251083</v>
      </c>
      <c r="EE63" s="51" t="n">
        <f aca="false">ED63*(1+(ED30-EC30)/EC30)</f>
        <v>1277.54353669673</v>
      </c>
      <c r="EF63" s="51" t="n">
        <f aca="false">EE63*(1+(EE30-ED30)/ED30)</f>
        <v>1278.26014261936</v>
      </c>
      <c r="EG63" s="51" t="n">
        <f aca="false">EF63*(1+(EF30-EE30)/EE30)</f>
        <v>1278.97715050406</v>
      </c>
      <c r="EH63" s="51" t="n">
        <f aca="false">EG63*(1+(EG30-EF30)/EF30)</f>
        <v>1279.69456057631</v>
      </c>
      <c r="EI63" s="51" t="n">
        <f aca="false">EH63*(1+(EH30-EG30)/EG30)</f>
        <v>1280.4123730617</v>
      </c>
      <c r="EJ63" s="51" t="n">
        <f aca="false">EI63*(1+(EI30-EH30)/EH30)</f>
        <v>1281.13058818595</v>
      </c>
      <c r="EK63" s="51" t="n">
        <f aca="false">EJ63*(1+(EJ30-EI30)/EI30)</f>
        <v>1281.84920617492</v>
      </c>
      <c r="EL63" s="51" t="n">
        <f aca="false">EK63*(1+(EK30-EJ30)/EJ30)</f>
        <v>1282.56822725457</v>
      </c>
      <c r="EM63" s="51" t="n">
        <f aca="false">EL63*(1+(EL30-EK30)/EK30)</f>
        <v>1283.28765165102</v>
      </c>
      <c r="EN63" s="51" t="n">
        <f aca="false">EM63*(1+(EM30-EL30)/EL30)</f>
        <v>1284.0074795905</v>
      </c>
      <c r="EO63" s="51" t="n">
        <f aca="false">EN63*(1+(EN30-EM30)/EM30)</f>
        <v>1284.72771129936</v>
      </c>
      <c r="EP63" s="51" t="n">
        <f aca="false">EO63*(1+(EO30-EN30)/EN30)</f>
        <v>1285.44834700408</v>
      </c>
      <c r="EQ63" s="51" t="n">
        <f aca="false">EP63*(1+(EP30-EO30)/EO30)</f>
        <v>1286.16938693129</v>
      </c>
      <c r="ER63" s="51" t="n">
        <f aca="false">EQ63*(1+(EQ30-EP30)/EP30)</f>
        <v>1286.89083130771</v>
      </c>
      <c r="ES63" s="51" t="n">
        <f aca="false">ER63*(1+(ER30-EQ30)/EQ30)</f>
        <v>1287.61268036021</v>
      </c>
      <c r="ET63" s="51" t="n">
        <f aca="false">ES63*(1+(ES30-ER30)/ER30)</f>
        <v>1288.33493431579</v>
      </c>
      <c r="EU63" s="51" t="n">
        <f aca="false">ET63*(1+(ET30-ES30)/ES30)</f>
        <v>1289.05759340156</v>
      </c>
      <c r="EV63" s="51" t="n">
        <f aca="false">EU63*(1+(EU30-ET30)/ET30)</f>
        <v>1289.78065784477</v>
      </c>
      <c r="EW63" s="152"/>
      <c r="EX63" s="152"/>
    </row>
    <row r="64" customFormat="false" ht="13.8" hidden="false" customHeight="false" outlineLevel="0" collapsed="false">
      <c r="A64" s="162" t="s">
        <v>210</v>
      </c>
      <c r="B64" s="162" t="n">
        <v>0</v>
      </c>
      <c r="C64" s="162" t="n">
        <v>0</v>
      </c>
      <c r="D64" s="162" t="n">
        <v>0</v>
      </c>
      <c r="E64" s="162" t="n">
        <v>0</v>
      </c>
      <c r="F64" s="162" t="n">
        <v>0</v>
      </c>
      <c r="G64" s="162" t="n">
        <v>0</v>
      </c>
      <c r="H64" s="162" t="n">
        <v>0</v>
      </c>
      <c r="I64" s="162" t="n">
        <v>0</v>
      </c>
      <c r="J64" s="162" t="n">
        <v>0</v>
      </c>
      <c r="K64" s="162" t="n">
        <v>0</v>
      </c>
      <c r="L64" s="162" t="n">
        <v>0</v>
      </c>
      <c r="M64" s="162" t="n">
        <v>0</v>
      </c>
      <c r="N64" s="162" t="n">
        <v>0</v>
      </c>
      <c r="O64" s="162" t="n">
        <v>0</v>
      </c>
      <c r="P64" s="162" t="n">
        <v>0</v>
      </c>
      <c r="Q64" s="162" t="n">
        <v>0</v>
      </c>
      <c r="R64" s="162" t="n">
        <v>0</v>
      </c>
      <c r="S64" s="162" t="n">
        <v>0</v>
      </c>
      <c r="T64" s="162" t="n">
        <v>0</v>
      </c>
      <c r="U64" s="162" t="n">
        <v>0</v>
      </c>
      <c r="V64" s="162" t="n">
        <v>0</v>
      </c>
      <c r="W64" s="162" t="n">
        <v>0</v>
      </c>
      <c r="X64" s="163" t="n">
        <v>0</v>
      </c>
      <c r="Y64" s="162" t="n">
        <v>0</v>
      </c>
      <c r="Z64" s="162" t="n">
        <v>0</v>
      </c>
      <c r="AA64" s="162" t="n">
        <v>0</v>
      </c>
      <c r="AB64" s="162" t="n">
        <v>0</v>
      </c>
      <c r="AC64" s="162" t="n">
        <v>0</v>
      </c>
      <c r="AD64" s="162" t="n">
        <v>0</v>
      </c>
      <c r="AE64" s="162" t="n">
        <v>0</v>
      </c>
      <c r="AF64" s="162" t="n">
        <v>0</v>
      </c>
      <c r="AG64" s="162" t="n">
        <v>0</v>
      </c>
      <c r="AH64" s="162" t="n">
        <v>0</v>
      </c>
      <c r="AI64" s="162" t="n">
        <v>0</v>
      </c>
      <c r="AJ64" s="162" t="n">
        <v>0</v>
      </c>
      <c r="AK64" s="162" t="n">
        <v>0</v>
      </c>
      <c r="AL64" s="162" t="n">
        <v>0</v>
      </c>
      <c r="AM64" s="162" t="n">
        <v>0</v>
      </c>
      <c r="AN64" s="162" t="n">
        <v>0</v>
      </c>
      <c r="AO64" s="162" t="n">
        <v>0</v>
      </c>
      <c r="AP64" s="162" t="n">
        <v>0</v>
      </c>
      <c r="AQ64" s="162" t="n">
        <v>0</v>
      </c>
      <c r="AR64" s="147"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48" t="n">
        <v>1963.13371452078</v>
      </c>
      <c r="BJ64" s="51" t="n">
        <v>1867.29937965936</v>
      </c>
      <c r="BK64" s="51" t="n">
        <v>1719.95910060197</v>
      </c>
      <c r="BL64" s="51" t="n">
        <v>1692.54825593274</v>
      </c>
      <c r="BM64" s="149" t="n">
        <f aca="false">'Payment autonomous'!J68</f>
        <v>1696.06876958032</v>
      </c>
      <c r="BN64" s="51" t="n">
        <f aca="false">'Payment autonomous'!J71</f>
        <v>1721.15068175519</v>
      </c>
      <c r="BO64" s="51" t="n">
        <f aca="false">BN64*(1+(BN30-BM30)/BM30)</f>
        <v>1746.60107427208</v>
      </c>
      <c r="BP64" s="51" t="n">
        <f aca="false">BO64*(1+(BO30-BN30)/BN30)</f>
        <v>1704.80382122334</v>
      </c>
      <c r="BQ64" s="51" t="n">
        <f aca="false">BP64*(1+(BP30-BO30)/BO30)</f>
        <v>1655.62535359726</v>
      </c>
      <c r="BR64" s="51" t="n">
        <f aca="false">BQ64*(1+(BQ30-BP30)/BP30)</f>
        <v>1671.79753812118</v>
      </c>
      <c r="BS64" s="51" t="n">
        <f aca="false">BR64*(1+(BR30-BQ30)/BQ30)</f>
        <v>1718.97638162852</v>
      </c>
      <c r="BT64" s="51" t="n">
        <f aca="false">BS64*(1+(BS30-BR30)/BR30)</f>
        <v>1755.21102515073</v>
      </c>
      <c r="BU64" s="51" t="n">
        <f aca="false">BT64*(1+(BT30-BS30)/BS30)</f>
        <v>1773.34374773861</v>
      </c>
      <c r="BV64" s="51" t="n">
        <f aca="false">BU64*(1+(BU30-BT30)/BT30)</f>
        <v>1785.7757064947</v>
      </c>
      <c r="BW64" s="51" t="n">
        <f aca="false">BV64*(1+(BV30-BU30)/BU30)</f>
        <v>1799.09969607178</v>
      </c>
      <c r="BX64" s="51" t="n">
        <f aca="false">BW64*(1+(BW30-BV30)/BV30)</f>
        <v>1815.98134764721</v>
      </c>
      <c r="BY64" s="51" t="n">
        <f aca="false">BX64*(1+(BX30-BW30)/BW30)</f>
        <v>1842.39792806335</v>
      </c>
      <c r="BZ64" s="51" t="n">
        <f aca="false">BY64*(1+(BY30-BX30)/BX30)</f>
        <v>1825.12604349104</v>
      </c>
      <c r="CA64" s="51" t="n">
        <f aca="false">BZ64*(1+(BZ30-BY30)/BY30)</f>
        <v>1825.16974918727</v>
      </c>
      <c r="CB64" s="51" t="n">
        <f aca="false">CA64*(1+(CA30-BZ30)/BZ30)</f>
        <v>1859.4897161494</v>
      </c>
      <c r="CC64" s="51" t="n">
        <f aca="false">CB64*(1+(CB30-CA30)/CA30)</f>
        <v>1894.12359510001</v>
      </c>
      <c r="CD64" s="51" t="n">
        <f aca="false">CC64*(1+(CC30-CB30)/CB30)</f>
        <v>1915.57471027502</v>
      </c>
      <c r="CE64" s="51" t="n">
        <f aca="false">CD64*(1+(CD30-CC30)/CC30)</f>
        <v>1916.64920374095</v>
      </c>
      <c r="CF64" s="51" t="n">
        <f aca="false">CE64*(1+(CE30-CD30)/CD30)</f>
        <v>1917.72429991697</v>
      </c>
      <c r="CG64" s="51" t="n">
        <f aca="false">CF64*(1+(CF30-CE30)/CE30)</f>
        <v>1918.79999914115</v>
      </c>
      <c r="CH64" s="51" t="n">
        <f aca="false">CG64*(1+(CG30-CF30)/CF30)</f>
        <v>1933.54396211565</v>
      </c>
      <c r="CI64" s="51" t="n">
        <f aca="false">CH64*(1+(CH30-CG30)/CG30)</f>
        <v>1955.23646405348</v>
      </c>
      <c r="CJ64" s="51" t="n">
        <f aca="false">CI64*(1+(CI30-CH30)/CH30)</f>
        <v>1956.33320478288</v>
      </c>
      <c r="CK64" s="51" t="n">
        <f aca="false">CJ64*(1+(CJ30-CI30)/CI30)</f>
        <v>1957.43056070142</v>
      </c>
      <c r="CL64" s="51" t="n">
        <f aca="false">CK64*(1+(CK30-CJ30)/CJ30)</f>
        <v>1972.33348245868</v>
      </c>
      <c r="CM64" s="51" t="n">
        <f aca="false">CL64*(1+(CL30-CK30)/CK30)</f>
        <v>1994.25303498347</v>
      </c>
      <c r="CN64" s="51" t="n">
        <f aca="false">CM64*(1+(CM30-CL30)/CL30)</f>
        <v>1995.37166107726</v>
      </c>
      <c r="CO64" s="51" t="n">
        <f aca="false">CN64*(1+(CN30-CM30)/CM30)</f>
        <v>1996.49091463621</v>
      </c>
      <c r="CP64" s="51" t="n">
        <f aca="false">CO64*(1+(CO30-CN30)/CN30)</f>
        <v>1997.61079601231</v>
      </c>
      <c r="CQ64" s="51" t="n">
        <f aca="false">CP64*(1+(CP30-CO30)/CO30)</f>
        <v>1998.73130555771</v>
      </c>
      <c r="CR64" s="51" t="n">
        <f aca="false">CQ64*(1+(CQ30-CP30)/CP30)</f>
        <v>1999.85244362476</v>
      </c>
      <c r="CS64" s="51" t="n">
        <f aca="false">CR64*(1+(CR30-CQ30)/CQ30)</f>
        <v>2000.97421056603</v>
      </c>
      <c r="CT64" s="51" t="n">
        <f aca="false">CS64*(1+(CS30-CR30)/CR30)</f>
        <v>2002.09660673425</v>
      </c>
      <c r="CU64" s="51" t="n">
        <f aca="false">CT64*(1+(CT30-CS30)/CS30)</f>
        <v>2003.21963248237</v>
      </c>
      <c r="CV64" s="51" t="n">
        <f aca="false">CU64*(1+(CU30-CT30)/CT30)</f>
        <v>2004.34328816356</v>
      </c>
      <c r="CW64" s="51" t="n">
        <f aca="false">CV64*(1+(CV30-CU30)/CU30)</f>
        <v>2005.46757413114</v>
      </c>
      <c r="CX64" s="51" t="n">
        <f aca="false">CW64*(1+(CW30-CV30)/CV30)</f>
        <v>2006.59249073866</v>
      </c>
      <c r="CY64" s="51" t="n">
        <f aca="false">CX64*(1+(CX30-CW30)/CW30)</f>
        <v>2007.71803833987</v>
      </c>
      <c r="CZ64" s="51" t="n">
        <f aca="false">CY64*(1+(CY30-CX30)/CX30)</f>
        <v>2008.84421728871</v>
      </c>
      <c r="DA64" s="51" t="n">
        <f aca="false">CZ64*(1+(CZ30-CY30)/CY30)</f>
        <v>2009.9710279393</v>
      </c>
      <c r="DB64" s="51" t="n">
        <f aca="false">DA64*(1+(DA30-CZ30)/CZ30)</f>
        <v>2011.098470646</v>
      </c>
      <c r="DC64" s="51" t="n">
        <f aca="false">DB64*(1+(DB30-DA30)/DA30)</f>
        <v>2012.22654576334</v>
      </c>
      <c r="DD64" s="51" t="n">
        <f aca="false">DC64*(1+(DC30-DB30)/DB30)</f>
        <v>2013.35525364604</v>
      </c>
      <c r="DE64" s="51" t="n">
        <f aca="false">DD64*(1+(DD30-DC30)/DC30)</f>
        <v>2014.48459464905</v>
      </c>
      <c r="DF64" s="51" t="n">
        <f aca="false">DE64*(1+(DE30-DD30)/DD30)</f>
        <v>2015.6145691275</v>
      </c>
      <c r="DG64" s="51" t="n">
        <f aca="false">DF64*(1+(DF30-DE30)/DE30)</f>
        <v>2016.74517743672</v>
      </c>
      <c r="DH64" s="51" t="n">
        <f aca="false">DG64*(1+(DG30-DF30)/DF30)</f>
        <v>2017.87641993224</v>
      </c>
      <c r="DI64" s="51" t="n">
        <f aca="false">DH64*(1+(DH30-DG30)/DG30)</f>
        <v>2019.00829696979</v>
      </c>
      <c r="DJ64" s="51" t="n">
        <f aca="false">DI64*(1+(DI30-DH30)/DH30)</f>
        <v>2020.14080890531</v>
      </c>
      <c r="DK64" s="51" t="n">
        <f aca="false">DJ64*(1+(DJ30-DI30)/DI30)</f>
        <v>2021.27395609491</v>
      </c>
      <c r="DL64" s="51" t="n">
        <f aca="false">DK64*(1+(DK30-DJ30)/DJ30)</f>
        <v>2022.40773889494</v>
      </c>
      <c r="DM64" s="51" t="n">
        <f aca="false">DL64*(1+(DL30-DK30)/DK30)</f>
        <v>2023.54215766193</v>
      </c>
      <c r="DN64" s="51" t="n">
        <f aca="false">DM64*(1+(DM30-DL30)/DL30)</f>
        <v>2024.67721275259</v>
      </c>
      <c r="DO64" s="51" t="n">
        <f aca="false">DN64*(1+(DN30-DM30)/DM30)</f>
        <v>2025.81290452387</v>
      </c>
      <c r="DP64" s="51" t="n">
        <f aca="false">DO64*(1+(DO30-DN30)/DN30)</f>
        <v>2026.94923333289</v>
      </c>
      <c r="DQ64" s="51" t="n">
        <f aca="false">DP64*(1+(DP30-DO30)/DO30)</f>
        <v>2028.08619953698</v>
      </c>
      <c r="DR64" s="51" t="n">
        <f aca="false">DQ64*(1+(DQ30-DP30)/DP30)</f>
        <v>2029.22380349367</v>
      </c>
      <c r="DS64" s="51" t="n">
        <f aca="false">DR64*(1+(DR30-DQ30)/DQ30)</f>
        <v>2030.3620455607</v>
      </c>
      <c r="DT64" s="51" t="n">
        <f aca="false">DS64*(1+(DS30-DR30)/DR30)</f>
        <v>2031.50092609599</v>
      </c>
      <c r="DU64" s="51" t="n">
        <f aca="false">DT64*(1+(DT30-DS30)/DS30)</f>
        <v>2032.64044545768</v>
      </c>
      <c r="DV64" s="51" t="n">
        <f aca="false">DU64*(1+(DU30-DT30)/DT30)</f>
        <v>2033.78060400411</v>
      </c>
      <c r="DW64" s="51" t="n">
        <f aca="false">DV64*(1+(DV30-DU30)/DU30)</f>
        <v>2034.9214020938</v>
      </c>
      <c r="DX64" s="51" t="n">
        <f aca="false">DW64*(1+(DW30-DV30)/DV30)</f>
        <v>2036.06284008549</v>
      </c>
      <c r="DY64" s="51" t="n">
        <f aca="false">DX64*(1+(DX30-DW30)/DW30)</f>
        <v>2037.20491833813</v>
      </c>
      <c r="DZ64" s="51" t="n">
        <f aca="false">DY64*(1+(DY30-DX30)/DX30)</f>
        <v>2038.34763721084</v>
      </c>
      <c r="EA64" s="51" t="n">
        <f aca="false">DZ64*(1+(DZ30-DY30)/DY30)</f>
        <v>2039.49099706297</v>
      </c>
      <c r="EB64" s="51" t="n">
        <f aca="false">EA64*(1+(EA30-DZ30)/DZ30)</f>
        <v>2040.63499825405</v>
      </c>
      <c r="EC64" s="51" t="n">
        <f aca="false">EB64*(1+(EB30-EA30)/EA30)</f>
        <v>2041.77964114384</v>
      </c>
      <c r="ED64" s="51" t="n">
        <f aca="false">EC64*(1+(EC30-EB30)/EB30)</f>
        <v>2042.92492609228</v>
      </c>
      <c r="EE64" s="51" t="n">
        <f aca="false">ED64*(1+(ED30-EC30)/EC30)</f>
        <v>2044.07085345951</v>
      </c>
      <c r="EF64" s="51" t="n">
        <f aca="false">EE64*(1+(EE30-ED30)/ED30)</f>
        <v>2045.21742360588</v>
      </c>
      <c r="EG64" s="51" t="n">
        <f aca="false">EF64*(1+(EF30-EE30)/EE30)</f>
        <v>2046.36463689194</v>
      </c>
      <c r="EH64" s="51" t="n">
        <f aca="false">EG64*(1+(EG30-EF30)/EF30)</f>
        <v>2047.51249367845</v>
      </c>
      <c r="EI64" s="51" t="n">
        <f aca="false">EH64*(1+(EH30-EG30)/EG30)</f>
        <v>2048.66099432636</v>
      </c>
      <c r="EJ64" s="51" t="n">
        <f aca="false">EI64*(1+(EI30-EH30)/EH30)</f>
        <v>2049.81013919683</v>
      </c>
      <c r="EK64" s="51" t="n">
        <f aca="false">EJ64*(1+(EJ30-EI30)/EI30)</f>
        <v>2050.95992865122</v>
      </c>
      <c r="EL64" s="51" t="n">
        <f aca="false">EK64*(1+(EK30-EJ30)/EJ30)</f>
        <v>2052.11036305109</v>
      </c>
      <c r="EM64" s="51" t="n">
        <f aca="false">EL64*(1+(EL30-EK30)/EK30)</f>
        <v>2053.26144275822</v>
      </c>
      <c r="EN64" s="51" t="n">
        <f aca="false">EM64*(1+(EM30-EL30)/EL30)</f>
        <v>2054.41316813455</v>
      </c>
      <c r="EO64" s="51" t="n">
        <f aca="false">EN64*(1+(EN30-EM30)/EM30)</f>
        <v>2055.56553954228</v>
      </c>
      <c r="EP64" s="51" t="n">
        <f aca="false">EO64*(1+(EO30-EN30)/EN30)</f>
        <v>2056.71855734377</v>
      </c>
      <c r="EQ64" s="51" t="n">
        <f aca="false">EP64*(1+(EP30-EO30)/EO30)</f>
        <v>2057.87222190161</v>
      </c>
      <c r="ER64" s="51" t="n">
        <f aca="false">EQ64*(1+(EQ30-EP30)/EP30)</f>
        <v>2059.02653357856</v>
      </c>
      <c r="ES64" s="51" t="n">
        <f aca="false">ER64*(1+(ER30-EQ30)/EQ30)</f>
        <v>2060.18149273763</v>
      </c>
      <c r="ET64" s="51" t="n">
        <f aca="false">ES64*(1+(ES30-ER30)/ER30)</f>
        <v>2061.337099742</v>
      </c>
      <c r="EU64" s="51" t="n">
        <f aca="false">ET64*(1+(ET30-ES30)/ES30)</f>
        <v>2062.49335495506</v>
      </c>
      <c r="EV64" s="51" t="n">
        <f aca="false">EU64*(1+(EU30-ET30)/ET30)</f>
        <v>2063.6502587404</v>
      </c>
      <c r="EW64" s="152"/>
      <c r="EX64" s="152"/>
    </row>
    <row r="65" customFormat="false" ht="13.8" hidden="false" customHeight="false" outlineLevel="0" collapsed="false">
      <c r="A65" s="162" t="s">
        <v>211</v>
      </c>
      <c r="B65" s="162" t="n">
        <v>0</v>
      </c>
      <c r="C65" s="162" t="n">
        <v>0</v>
      </c>
      <c r="D65" s="162" t="n">
        <v>0</v>
      </c>
      <c r="E65" s="162" t="n">
        <v>0</v>
      </c>
      <c r="F65" s="162" t="n">
        <v>0</v>
      </c>
      <c r="G65" s="162" t="n">
        <v>0</v>
      </c>
      <c r="H65" s="162" t="n">
        <v>0</v>
      </c>
      <c r="I65" s="162" t="n">
        <v>0</v>
      </c>
      <c r="J65" s="162" t="n">
        <v>0</v>
      </c>
      <c r="K65" s="162" t="n">
        <v>0</v>
      </c>
      <c r="L65" s="162" t="n">
        <v>0</v>
      </c>
      <c r="M65" s="162" t="n">
        <v>0</v>
      </c>
      <c r="N65" s="162" t="n">
        <v>0</v>
      </c>
      <c r="O65" s="162" t="n">
        <v>0</v>
      </c>
      <c r="P65" s="162" t="n">
        <v>0</v>
      </c>
      <c r="Q65" s="162" t="n">
        <v>0</v>
      </c>
      <c r="R65" s="162" t="n">
        <v>0</v>
      </c>
      <c r="S65" s="162" t="n">
        <v>0</v>
      </c>
      <c r="T65" s="162" t="n">
        <v>0</v>
      </c>
      <c r="U65" s="162" t="n">
        <v>0</v>
      </c>
      <c r="V65" s="162" t="n">
        <v>0</v>
      </c>
      <c r="W65" s="162" t="n">
        <v>0</v>
      </c>
      <c r="X65" s="163" t="n">
        <v>0</v>
      </c>
      <c r="Y65" s="162" t="n">
        <v>0</v>
      </c>
      <c r="Z65" s="162" t="n">
        <v>0</v>
      </c>
      <c r="AA65" s="162" t="n">
        <v>0</v>
      </c>
      <c r="AB65" s="162" t="n">
        <v>0</v>
      </c>
      <c r="AC65" s="162" t="n">
        <v>0</v>
      </c>
      <c r="AD65" s="162" t="n">
        <v>0</v>
      </c>
      <c r="AE65" s="162" t="n">
        <v>0</v>
      </c>
      <c r="AF65" s="162" t="n">
        <v>0</v>
      </c>
      <c r="AG65" s="162" t="n">
        <v>0</v>
      </c>
      <c r="AH65" s="162" t="n">
        <v>0</v>
      </c>
      <c r="AI65" s="162" t="n">
        <v>0</v>
      </c>
      <c r="AJ65" s="162" t="n">
        <v>0</v>
      </c>
      <c r="AK65" s="162" t="n">
        <v>0</v>
      </c>
      <c r="AL65" s="162" t="n">
        <v>0</v>
      </c>
      <c r="AM65" s="162" t="n">
        <v>0</v>
      </c>
      <c r="AN65" s="162" t="n">
        <v>0</v>
      </c>
      <c r="AO65" s="162" t="n">
        <v>0</v>
      </c>
      <c r="AP65" s="162" t="n">
        <v>0</v>
      </c>
      <c r="AQ65" s="162" t="n">
        <v>0</v>
      </c>
      <c r="AR65" s="147"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48" t="n">
        <v>2699.30238189636</v>
      </c>
      <c r="BJ65" s="51" t="n">
        <v>2567.53567572233</v>
      </c>
      <c r="BK65" s="51" t="n">
        <v>2364.94166671253</v>
      </c>
      <c r="BL65" s="51" t="n">
        <v>2327.25385190752</v>
      </c>
      <c r="BM65" s="149" t="n">
        <f aca="false">'Payment autonomous'!L68</f>
        <v>2332.09661656878</v>
      </c>
      <c r="BN65" s="160" t="n">
        <f aca="false">'Payment autonomous'!L71</f>
        <v>2366.58030116298</v>
      </c>
      <c r="BO65" s="51" t="n">
        <f aca="false">BN65*(1+(BN30-BM30)/BM30)</f>
        <v>2401.574562982</v>
      </c>
      <c r="BP65" s="51" t="n">
        <f aca="false">BO65*(1+(BO30-BN30)/BN30)</f>
        <v>2344.1033858466</v>
      </c>
      <c r="BQ65" s="51" t="n">
        <f aca="false">BP65*(1+(BP30-BO30)/BO30)</f>
        <v>2276.4830467566</v>
      </c>
      <c r="BR65" s="51" t="n">
        <f aca="false">BQ65*(1+(BQ30-BP30)/BP30)</f>
        <v>2298.7197827535</v>
      </c>
      <c r="BS65" s="51" t="n">
        <f aca="false">BR65*(1+(BR30-BQ30)/BQ30)</f>
        <v>2363.59064087167</v>
      </c>
      <c r="BT65" s="51" t="n">
        <f aca="false">BS65*(1+(BS30-BR30)/BR30)</f>
        <v>2413.4132360043</v>
      </c>
      <c r="BU65" s="51" t="n">
        <f aca="false">BT65*(1+(BT30-BS30)/BS30)</f>
        <v>2438.34570969054</v>
      </c>
      <c r="BV65" s="51" t="n">
        <f aca="false">BU65*(1+(BU30-BT30)/BT30)</f>
        <v>2455.43963935568</v>
      </c>
      <c r="BW65" s="51" t="n">
        <f aca="false">BV65*(1+(BV30-BU30)/BU30)</f>
        <v>2473.76011042209</v>
      </c>
      <c r="BX65" s="51" t="n">
        <f aca="false">BW65*(1+(BW30-BV30)/BV30)</f>
        <v>2496.97236283729</v>
      </c>
      <c r="BY65" s="51" t="n">
        <f aca="false">BX65*(1+(BX30-BW30)/BW30)</f>
        <v>2533.29513195892</v>
      </c>
      <c r="BZ65" s="51" t="n">
        <f aca="false">BY65*(1+(BY30-BX30)/BX30)</f>
        <v>2509.54630960066</v>
      </c>
      <c r="CA65" s="51" t="n">
        <f aca="false">BZ65*(1+(BZ30-BY30)/BY30)</f>
        <v>2509.60640488509</v>
      </c>
      <c r="CB65" s="51" t="n">
        <f aca="false">CA65*(1+(CA30-BZ30)/BZ30)</f>
        <v>2556.79632184594</v>
      </c>
      <c r="CC65" s="51" t="n">
        <f aca="false">CB65*(1+(CB30-CA30)/CA30)</f>
        <v>2604.41786744693</v>
      </c>
      <c r="CD65" s="51" t="n">
        <f aca="false">CC65*(1+(CC30-CB30)/CB30)</f>
        <v>2633.91312730377</v>
      </c>
      <c r="CE65" s="51" t="n">
        <f aca="false">CD65*(1+(CD30-CC30)/CC30)</f>
        <v>2635.39055464186</v>
      </c>
      <c r="CF65" s="51" t="n">
        <f aca="false">CE65*(1+(CE30-CD30)/CD30)</f>
        <v>2636.86881070566</v>
      </c>
      <c r="CG65" s="51" t="n">
        <f aca="false">CF65*(1+(CF30-CE30)/CE30)</f>
        <v>2638.34789596003</v>
      </c>
      <c r="CH65" s="51" t="n">
        <f aca="false">CG65*(1+(CG30-CF30)/CF30)</f>
        <v>2658.62082889171</v>
      </c>
      <c r="CI65" s="51" t="n">
        <f aca="false">CH65*(1+(CH30-CG30)/CG30)</f>
        <v>2688.44799528289</v>
      </c>
      <c r="CJ65" s="51" t="n">
        <f aca="false">CI65*(1+(CI30-CH30)/CH30)</f>
        <v>2689.95601258387</v>
      </c>
      <c r="CK65" s="51" t="n">
        <f aca="false">CJ65*(1+(CJ30-CI30)/CI30)</f>
        <v>2691.46487576924</v>
      </c>
      <c r="CL65" s="51" t="n">
        <f aca="false">CK65*(1+(CK30-CJ30)/CJ30)</f>
        <v>2711.95637685301</v>
      </c>
      <c r="CM65" s="51" t="n">
        <f aca="false">CL65*(1+(CL30-CK30)/CK30)</f>
        <v>2742.09573755243</v>
      </c>
      <c r="CN65" s="51" t="n">
        <f aca="false">CM65*(1+(CM30-CL30)/CL30)</f>
        <v>2743.63384720545</v>
      </c>
      <c r="CO65" s="51" t="n">
        <f aca="false">CN65*(1+(CN30-CM30)/CM30)</f>
        <v>2745.1728196224</v>
      </c>
      <c r="CP65" s="51" t="n">
        <f aca="false">CO65*(1+(CO30-CN30)/CN30)</f>
        <v>2746.71265528723</v>
      </c>
      <c r="CQ65" s="51" t="n">
        <f aca="false">CP65*(1+(CP30-CO30)/CO30)</f>
        <v>2748.25335468416</v>
      </c>
      <c r="CR65" s="51" t="n">
        <f aca="false">CQ65*(1+(CQ30-CP30)/CP30)</f>
        <v>2749.79491829768</v>
      </c>
      <c r="CS65" s="51" t="n">
        <f aca="false">CR65*(1+(CR30-CQ30)/CQ30)</f>
        <v>2751.33734661254</v>
      </c>
      <c r="CT65" s="51" t="n">
        <f aca="false">CS65*(1+(CS30-CR30)/CR30)</f>
        <v>2752.88064011378</v>
      </c>
      <c r="CU65" s="51" t="n">
        <f aca="false">CT65*(1+(CT30-CS30)/CS30)</f>
        <v>2754.42479928671</v>
      </c>
      <c r="CV65" s="51" t="n">
        <f aca="false">CU65*(1+(CU30-CT30)/CT30)</f>
        <v>2755.96982461689</v>
      </c>
      <c r="CW65" s="51" t="n">
        <f aca="false">CV65*(1+(CV30-CU30)/CU30)</f>
        <v>2757.51571659018</v>
      </c>
      <c r="CX65" s="51" t="n">
        <f aca="false">CW65*(1+(CW30-CV30)/CV30)</f>
        <v>2759.06247569271</v>
      </c>
      <c r="CY65" s="51" t="n">
        <f aca="false">CX65*(1+(CX30-CW30)/CW30)</f>
        <v>2760.61010241086</v>
      </c>
      <c r="CZ65" s="51" t="n">
        <f aca="false">CY65*(1+(CY30-CX30)/CX30)</f>
        <v>2762.1585972313</v>
      </c>
      <c r="DA65" s="51" t="n">
        <f aca="false">CZ65*(1+(CZ30-CY30)/CY30)</f>
        <v>2763.70796064097</v>
      </c>
      <c r="DB65" s="51" t="n">
        <f aca="false">DA65*(1+(DA30-CZ30)/CZ30)</f>
        <v>2765.25819312709</v>
      </c>
      <c r="DC65" s="51" t="n">
        <f aca="false">DB65*(1+(DB30-DA30)/DA30)</f>
        <v>2766.80929517714</v>
      </c>
      <c r="DD65" s="51" t="n">
        <f aca="false">DC65*(1+(DC30-DB30)/DB30)</f>
        <v>2768.36126727888</v>
      </c>
      <c r="DE65" s="51" t="n">
        <f aca="false">DD65*(1+(DD30-DC30)/DC30)</f>
        <v>2769.91410992035</v>
      </c>
      <c r="DF65" s="51" t="n">
        <f aca="false">DE65*(1+(DE30-DD30)/DD30)</f>
        <v>2771.46782358985</v>
      </c>
      <c r="DG65" s="51" t="n">
        <f aca="false">DF65*(1+(DF30-DE30)/DE30)</f>
        <v>2773.02240877596</v>
      </c>
      <c r="DH65" s="51" t="n">
        <f aca="false">DG65*(1+(DG30-DF30)/DF30)</f>
        <v>2774.57786596754</v>
      </c>
      <c r="DI65" s="51" t="n">
        <f aca="false">DH65*(1+(DH30-DG30)/DG30)</f>
        <v>2776.13419565373</v>
      </c>
      <c r="DJ65" s="51" t="n">
        <f aca="false">DI65*(1+(DI30-DH30)/DH30)</f>
        <v>2777.69139832391</v>
      </c>
      <c r="DK65" s="51" t="n">
        <f aca="false">DJ65*(1+(DJ30-DI30)/DI30)</f>
        <v>2779.24947446778</v>
      </c>
      <c r="DL65" s="51" t="n">
        <f aca="false">DK65*(1+(DK30-DJ30)/DJ30)</f>
        <v>2780.80842457528</v>
      </c>
      <c r="DM65" s="51" t="n">
        <f aca="false">DL65*(1+(DL30-DK30)/DK30)</f>
        <v>2782.36824913665</v>
      </c>
      <c r="DN65" s="51" t="n">
        <f aca="false">DM65*(1+(DM30-DL30)/DL30)</f>
        <v>2783.92894864238</v>
      </c>
      <c r="DO65" s="51" t="n">
        <f aca="false">DN65*(1+(DN30-DM30)/DM30)</f>
        <v>2785.49052358325</v>
      </c>
      <c r="DP65" s="51" t="n">
        <f aca="false">DO65*(1+(DO30-DN30)/DN30)</f>
        <v>2787.05297445032</v>
      </c>
      <c r="DQ65" s="51" t="n">
        <f aca="false">DP65*(1+(DP30-DO30)/DO30)</f>
        <v>2788.61630173492</v>
      </c>
      <c r="DR65" s="51" t="n">
        <f aca="false">DQ65*(1+(DQ30-DP30)/DP30)</f>
        <v>2790.18050592864</v>
      </c>
      <c r="DS65" s="51" t="n">
        <f aca="false">DR65*(1+(DR30-DQ30)/DQ30)</f>
        <v>2791.74558752338</v>
      </c>
      <c r="DT65" s="51" t="n">
        <f aca="false">DS65*(1+(DS30-DR30)/DR30)</f>
        <v>2793.31154701128</v>
      </c>
      <c r="DU65" s="51" t="n">
        <f aca="false">DT65*(1+(DT30-DS30)/DS30)</f>
        <v>2794.87838488478</v>
      </c>
      <c r="DV65" s="51" t="n">
        <f aca="false">DU65*(1+(DU30-DT30)/DT30)</f>
        <v>2796.44610163659</v>
      </c>
      <c r="DW65" s="51" t="n">
        <f aca="false">DV65*(1+(DV30-DU30)/DU30)</f>
        <v>2798.01469775968</v>
      </c>
      <c r="DX65" s="51" t="n">
        <f aca="false">DW65*(1+(DW30-DV30)/DV30)</f>
        <v>2799.58417374733</v>
      </c>
      <c r="DY65" s="51" t="n">
        <f aca="false">DX65*(1+(DX30-DW30)/DW30)</f>
        <v>2801.15453009307</v>
      </c>
      <c r="DZ65" s="51" t="n">
        <f aca="false">DY65*(1+(DY30-DX30)/DX30)</f>
        <v>2802.72576729072</v>
      </c>
      <c r="EA65" s="51" t="n">
        <f aca="false">DZ65*(1+(DZ30-DY30)/DY30)</f>
        <v>2804.29788583436</v>
      </c>
      <c r="EB65" s="51" t="n">
        <f aca="false">EA65*(1+(EA30-DZ30)/DZ30)</f>
        <v>2805.87088621837</v>
      </c>
      <c r="EC65" s="51" t="n">
        <f aca="false">EB65*(1+(EB30-EA30)/EA30)</f>
        <v>2807.44476893739</v>
      </c>
      <c r="ED65" s="51" t="n">
        <f aca="false">EC65*(1+(EC30-EB30)/EB30)</f>
        <v>2809.01953448634</v>
      </c>
      <c r="EE65" s="51" t="n">
        <f aca="false">ED65*(1+(ED30-EC30)/EC30)</f>
        <v>2810.59518336043</v>
      </c>
      <c r="EF65" s="51" t="n">
        <f aca="false">EE65*(1+(EE30-ED30)/ED30)</f>
        <v>2812.17171605514</v>
      </c>
      <c r="EG65" s="51" t="n">
        <f aca="false">EF65*(1+(EF30-EE30)/EE30)</f>
        <v>2813.74913306622</v>
      </c>
      <c r="EH65" s="51" t="n">
        <f aca="false">EG65*(1+(EG30-EF30)/EF30)</f>
        <v>2815.3274348897</v>
      </c>
      <c r="EI65" s="51" t="n">
        <f aca="false">EH65*(1+(EH30-EG30)/EG30)</f>
        <v>2816.90662202191</v>
      </c>
      <c r="EJ65" s="51" t="n">
        <f aca="false">EI65*(1+(EI30-EH30)/EH30)</f>
        <v>2818.48669495943</v>
      </c>
      <c r="EK65" s="51" t="n">
        <f aca="false">EJ65*(1+(EJ30-EI30)/EI30)</f>
        <v>2820.06765419914</v>
      </c>
      <c r="EL65" s="51" t="n">
        <f aca="false">EK65*(1+(EK30-EJ30)/EJ30)</f>
        <v>2821.64950023817</v>
      </c>
      <c r="EM65" s="51" t="n">
        <f aca="false">EL65*(1+(EL30-EK30)/EK30)</f>
        <v>2823.23223357397</v>
      </c>
      <c r="EN65" s="51" t="n">
        <f aca="false">EM65*(1+(EM30-EL30)/EL30)</f>
        <v>2824.81585470423</v>
      </c>
      <c r="EO65" s="51" t="n">
        <f aca="false">EN65*(1+(EN30-EM30)/EM30)</f>
        <v>2826.40036412694</v>
      </c>
      <c r="EP65" s="51" t="n">
        <f aca="false">EO65*(1+(EO30-EN30)/EN30)</f>
        <v>2827.98576234037</v>
      </c>
      <c r="EQ65" s="51" t="n">
        <f aca="false">EP65*(1+(EP30-EO30)/EO30)</f>
        <v>2829.57204984306</v>
      </c>
      <c r="ER65" s="51" t="n">
        <f aca="false">EQ65*(1+(EQ30-EP30)/EP30)</f>
        <v>2831.15922713384</v>
      </c>
      <c r="ES65" s="51" t="n">
        <f aca="false">ER65*(1+(ER30-EQ30)/EQ30)</f>
        <v>2832.74729471182</v>
      </c>
      <c r="ET65" s="51" t="n">
        <f aca="false">ES65*(1+(ES30-ER30)/ER30)</f>
        <v>2834.33625307636</v>
      </c>
      <c r="EU65" s="51" t="n">
        <f aca="false">ET65*(1+(ET30-ES30)/ES30)</f>
        <v>2835.92610272715</v>
      </c>
      <c r="EV65" s="51" t="n">
        <f aca="false">EU65*(1+(EU30-ET30)/ET30)</f>
        <v>2837.51684416412</v>
      </c>
      <c r="EW65" s="152"/>
      <c r="EX65" s="152"/>
    </row>
    <row r="66" s="171" customFormat="true" ht="12.8" hidden="false" customHeight="false" outlineLevel="0" collapsed="false">
      <c r="A66" s="166" t="s">
        <v>212</v>
      </c>
      <c r="B66" s="166" t="n">
        <v>0</v>
      </c>
      <c r="C66" s="166" t="n">
        <v>0</v>
      </c>
      <c r="D66" s="166" t="n">
        <v>0</v>
      </c>
      <c r="E66" s="166" t="n">
        <v>0</v>
      </c>
      <c r="F66" s="166" t="n">
        <v>0</v>
      </c>
      <c r="G66" s="166" t="n">
        <v>0</v>
      </c>
      <c r="H66" s="166" t="n">
        <v>0</v>
      </c>
      <c r="I66" s="166" t="n">
        <v>0</v>
      </c>
      <c r="J66" s="166" t="n">
        <v>0</v>
      </c>
      <c r="K66" s="166" t="n">
        <v>0</v>
      </c>
      <c r="L66" s="166" t="n">
        <v>0</v>
      </c>
      <c r="M66" s="166" t="n">
        <v>0</v>
      </c>
      <c r="N66" s="166" t="n">
        <v>0</v>
      </c>
      <c r="O66" s="166" t="n">
        <v>0</v>
      </c>
      <c r="P66" s="166" t="n">
        <v>0</v>
      </c>
      <c r="Q66" s="166" t="n">
        <v>0</v>
      </c>
      <c r="R66" s="166" t="n">
        <v>0</v>
      </c>
      <c r="S66" s="166" t="n">
        <v>0</v>
      </c>
      <c r="T66" s="166" t="n">
        <v>0</v>
      </c>
      <c r="U66" s="166" t="n">
        <v>0</v>
      </c>
      <c r="V66" s="166" t="n">
        <v>0</v>
      </c>
      <c r="W66" s="166" t="n">
        <v>0</v>
      </c>
      <c r="X66" s="167" t="n">
        <v>0</v>
      </c>
      <c r="Y66" s="166" t="n">
        <v>0</v>
      </c>
      <c r="Z66" s="166" t="n">
        <v>0</v>
      </c>
      <c r="AA66" s="166" t="n">
        <v>0</v>
      </c>
      <c r="AB66" s="166" t="n">
        <v>0</v>
      </c>
      <c r="AC66" s="166" t="n">
        <v>0</v>
      </c>
      <c r="AD66" s="166" t="n">
        <v>0</v>
      </c>
      <c r="AE66" s="166" t="n">
        <v>0</v>
      </c>
      <c r="AF66" s="166" t="n">
        <v>0</v>
      </c>
      <c r="AG66" s="166" t="n">
        <v>0</v>
      </c>
      <c r="AH66" s="166" t="n">
        <v>0</v>
      </c>
      <c r="AI66" s="166" t="n">
        <v>0</v>
      </c>
      <c r="AJ66" s="166" t="n">
        <v>0</v>
      </c>
      <c r="AK66" s="166" t="n">
        <v>0</v>
      </c>
      <c r="AL66" s="166" t="n">
        <v>0</v>
      </c>
      <c r="AM66" s="166" t="n">
        <v>0</v>
      </c>
      <c r="AN66" s="166" t="n">
        <v>0</v>
      </c>
      <c r="AO66" s="166" t="n">
        <v>0</v>
      </c>
      <c r="AP66" s="166" t="n">
        <v>0</v>
      </c>
      <c r="AQ66" s="166" t="n">
        <v>0</v>
      </c>
      <c r="AR66" s="168" t="n">
        <v>4578.54431047296</v>
      </c>
      <c r="AS66" s="169" t="n">
        <v>4322.34984305748</v>
      </c>
      <c r="AT66" s="169" t="n">
        <v>4151.59034308483</v>
      </c>
      <c r="AU66" s="169" t="n">
        <v>4000</v>
      </c>
      <c r="AV66" s="169" t="n">
        <v>3880.06567009418</v>
      </c>
      <c r="AW66" s="169" t="n">
        <v>3747.6214321482</v>
      </c>
      <c r="AX66" s="169" t="n">
        <v>3620.41441586713</v>
      </c>
      <c r="AY66" s="169" t="n">
        <v>3454.45783844364</v>
      </c>
      <c r="AZ66" s="169" t="n">
        <v>3050.66417093915</v>
      </c>
      <c r="BA66" s="169" t="n">
        <v>2704.596715043</v>
      </c>
      <c r="BB66" s="169" t="n">
        <v>2566.04928249243</v>
      </c>
      <c r="BC66" s="169" t="n">
        <v>2438.87554009886</v>
      </c>
      <c r="BD66" s="169" t="n">
        <v>4067.49916600028</v>
      </c>
      <c r="BE66" s="169" t="n">
        <v>3815.63313320072</v>
      </c>
      <c r="BF66" s="169" t="n">
        <v>3655.18605410371</v>
      </c>
      <c r="BG66" s="169" t="n">
        <v>3485.47743494467</v>
      </c>
      <c r="BH66" s="169" t="n">
        <v>4150.53933702119</v>
      </c>
      <c r="BI66" s="148" t="n">
        <v>3867.04208808862</v>
      </c>
      <c r="BJ66" s="169" t="n">
        <v>3621.53811905233</v>
      </c>
      <c r="BK66" s="169" t="n">
        <v>3391.62027435592</v>
      </c>
      <c r="BL66" s="169" t="n">
        <f aca="false">BK66*(1+(BK30-BJ30)/BJ30)</f>
        <v>3124.00168662499</v>
      </c>
      <c r="BM66" s="170" t="n">
        <f aca="false">BL66*(1+(BL30-BK30)/BK30)</f>
        <v>3074.48564391012</v>
      </c>
      <c r="BN66" s="169" t="n">
        <f aca="false">BM66*(1+(BM30-BL30)/BL30)</f>
        <v>3080.61121499194</v>
      </c>
      <c r="BO66" s="169" t="n">
        <f aca="false">BN66*(1+(BN30-BM30)/BM30)</f>
        <v>3126.16374298648</v>
      </c>
      <c r="BP66" s="169" t="n">
        <f aca="false">BO66*(1+(BO30-BN30)/BN30)</f>
        <v>3051.35269485297</v>
      </c>
      <c r="BQ66" s="169" t="n">
        <f aca="false">BP66*(1+(BP30-BO30)/BO30)</f>
        <v>2963.33033834986</v>
      </c>
      <c r="BR66" s="169" t="n">
        <f aca="false">BQ66*(1+(BQ30-BP30)/BP30)</f>
        <v>2992.27621365492</v>
      </c>
      <c r="BS66" s="169" t="n">
        <f aca="false">BR66*(1+(BR30-BQ30)/BQ30)</f>
        <v>3076.71953169775</v>
      </c>
      <c r="BT66" s="169" t="n">
        <f aca="false">BS66*(1+(BS30-BR30)/BR30)</f>
        <v>3141.57431192647</v>
      </c>
      <c r="BU66" s="169" t="n">
        <f aca="false">BT66*(1+(BT30-BS30)/BS30)</f>
        <v>3174.02926729714</v>
      </c>
      <c r="BV66" s="169" t="n">
        <f aca="false">BU66*(1+(BU30-BT30)/BT30)</f>
        <v>3196.28067850378</v>
      </c>
      <c r="BW66" s="169" t="n">
        <f aca="false">BV66*(1+(BV30-BU30)/BU30)</f>
        <v>3220.12869608568</v>
      </c>
      <c r="BX66" s="169" t="n">
        <f aca="false">BW66*(1+(BW30-BV30)/BV30)</f>
        <v>3250.34441497777</v>
      </c>
      <c r="BY66" s="169" t="n">
        <f aca="false">BX66*(1+(BX30-BW30)/BW30)</f>
        <v>3297.62627981061</v>
      </c>
      <c r="BZ66" s="169" t="n">
        <f aca="false">BY66*(1+(BY30-BX30)/BX30)</f>
        <v>3266.71210019721</v>
      </c>
      <c r="CA66" s="169" t="n">
        <f aca="false">BZ66*(1+(BZ30-BY30)/BY30)</f>
        <v>3266.7903270831</v>
      </c>
      <c r="CB66" s="169" t="n">
        <f aca="false">CA66*(1+(CA30-BZ30)/BZ30)</f>
        <v>3328.21811271652</v>
      </c>
      <c r="CC66" s="169" t="n">
        <f aca="false">CB66*(1+(CB30-CA30)/CA30)</f>
        <v>3390.2077554857</v>
      </c>
      <c r="CD66" s="169" t="n">
        <f aca="false">CC66*(1+(CC30-CB30)/CB30)</f>
        <v>3428.60215446698</v>
      </c>
      <c r="CE66" s="169" t="n">
        <f aca="false">CD66*(1+(CD30-CC30)/CC30)</f>
        <v>3430.52534263213</v>
      </c>
      <c r="CF66" s="169" t="n">
        <f aca="false">CE66*(1+(CE30-CD30)/CD30)</f>
        <v>3432.4496095613</v>
      </c>
      <c r="CG66" s="169" t="n">
        <f aca="false">CF66*(1+(CF30-CE30)/CE30)</f>
        <v>3434.37495585963</v>
      </c>
      <c r="CH66" s="169" t="n">
        <f aca="false">CG66*(1+(CG30-CF30)/CF30)</f>
        <v>3460.76452080251</v>
      </c>
      <c r="CI66" s="169" t="n">
        <f aca="false">CH66*(1+(CH30-CG30)/CG30)</f>
        <v>3499.59096723704</v>
      </c>
      <c r="CJ66" s="169" t="n">
        <f aca="false">CI66*(1+(CI30-CH30)/CH30)</f>
        <v>3501.55397479166</v>
      </c>
      <c r="CK66" s="169" t="n">
        <f aca="false">CJ66*(1+(CJ30-CI30)/CI30)</f>
        <v>3503.51808344602</v>
      </c>
      <c r="CL66" s="169" t="n">
        <f aca="false">CK66*(1+(CK30-CJ30)/CJ30)</f>
        <v>3530.19216165906</v>
      </c>
      <c r="CM66" s="169" t="n">
        <f aca="false">CL66*(1+(CL30-CK30)/CK30)</f>
        <v>3569.42499586194</v>
      </c>
      <c r="CN66" s="169" t="n">
        <f aca="false">CM66*(1+(CM30-CL30)/CL30)</f>
        <v>3571.42717505892</v>
      </c>
      <c r="CO66" s="169" t="n">
        <f aca="false">CN66*(1+(CN30-CM30)/CM30)</f>
        <v>3573.43047732798</v>
      </c>
      <c r="CP66" s="169" t="n">
        <f aca="false">CO66*(1+(CO30-CN30)/CN30)</f>
        <v>3575.43490329906</v>
      </c>
      <c r="CQ66" s="169" t="n">
        <f aca="false">CP66*(1+(CP30-CO30)/CO30)</f>
        <v>3577.44045360251</v>
      </c>
      <c r="CR66" s="169" t="n">
        <f aca="false">CQ66*(1+(CQ30-CP30)/CP30)</f>
        <v>3579.44712886896</v>
      </c>
      <c r="CS66" s="169" t="n">
        <f aca="false">CR66*(1+(CR30-CQ30)/CQ30)</f>
        <v>3581.45492972945</v>
      </c>
      <c r="CT66" s="169" t="n">
        <f aca="false">CS66*(1+(CS30-CR30)/CR30)</f>
        <v>3583.46385681535</v>
      </c>
      <c r="CU66" s="169" t="n">
        <f aca="false">CT66*(1+(CT30-CS30)/CS30)</f>
        <v>3585.47391075838</v>
      </c>
      <c r="CV66" s="169" t="n">
        <f aca="false">CU66*(1+(CU30-CT30)/CT30)</f>
        <v>3587.48509219062</v>
      </c>
      <c r="CW66" s="169" t="n">
        <f aca="false">CV66*(1+(CV30-CU30)/CU30)</f>
        <v>3589.49740174452</v>
      </c>
      <c r="CX66" s="169" t="n">
        <f aca="false">CW66*(1+(CW30-CV30)/CV30)</f>
        <v>3591.51084005286</v>
      </c>
      <c r="CY66" s="169" t="n">
        <f aca="false">CX66*(1+(CX30-CW30)/CW30)</f>
        <v>3593.52540774879</v>
      </c>
      <c r="CZ66" s="169" t="n">
        <f aca="false">CY66*(1+(CY30-CX30)/CX30)</f>
        <v>3595.54110546581</v>
      </c>
      <c r="DA66" s="169" t="n">
        <f aca="false">CZ66*(1+(CZ30-CY30)/CY30)</f>
        <v>3597.55793383778</v>
      </c>
      <c r="DB66" s="169" t="n">
        <f aca="false">DA66*(1+(DA30-CZ30)/CZ30)</f>
        <v>3599.57589349892</v>
      </c>
      <c r="DC66" s="169" t="n">
        <f aca="false">DB66*(1+(DB30-DA30)/DA30)</f>
        <v>3601.59498508378</v>
      </c>
      <c r="DD66" s="169" t="n">
        <f aca="false">DC66*(1+(DC30-DB30)/DB30)</f>
        <v>3603.6152092273</v>
      </c>
      <c r="DE66" s="169" t="n">
        <f aca="false">DD66*(1+(DD30-DC30)/DC30)</f>
        <v>3605.63656656475</v>
      </c>
      <c r="DF66" s="169" t="n">
        <f aca="false">DE66*(1+(DE30-DD30)/DD30)</f>
        <v>3607.65905773177</v>
      </c>
      <c r="DG66" s="169" t="n">
        <f aca="false">DF66*(1+(DF30-DE30)/DE30)</f>
        <v>3609.68268336435</v>
      </c>
      <c r="DH66" s="169" t="n">
        <f aca="false">DG66*(1+(DG30-DF30)/DF30)</f>
        <v>3611.70744409885</v>
      </c>
      <c r="DI66" s="169" t="n">
        <f aca="false">DH66*(1+(DH30-DG30)/DG30)</f>
        <v>3613.73334057197</v>
      </c>
      <c r="DJ66" s="169" t="n">
        <f aca="false">DI66*(1+(DI30-DH30)/DH30)</f>
        <v>3615.76037342078</v>
      </c>
      <c r="DK66" s="169" t="n">
        <f aca="false">DJ66*(1+(DJ30-DI30)/DI30)</f>
        <v>3617.78854328269</v>
      </c>
      <c r="DL66" s="169" t="n">
        <f aca="false">DK66*(1+(DK30-DJ30)/DJ30)</f>
        <v>3619.81785079548</v>
      </c>
      <c r="DM66" s="169" t="n">
        <f aca="false">DL66*(1+(DL30-DK30)/DK30)</f>
        <v>3621.8482965973</v>
      </c>
      <c r="DN66" s="169" t="n">
        <f aca="false">DM66*(1+(DM30-DL30)/DL30)</f>
        <v>3623.87988132663</v>
      </c>
      <c r="DO66" s="169" t="n">
        <f aca="false">DN66*(1+(DN30-DM30)/DM30)</f>
        <v>3625.91260562234</v>
      </c>
      <c r="DP66" s="169" t="n">
        <f aca="false">DO66*(1+(DO30-DN30)/DN30)</f>
        <v>3627.94647012362</v>
      </c>
      <c r="DQ66" s="169" t="n">
        <f aca="false">DP66*(1+(DP30-DO30)/DO30)</f>
        <v>3629.98147547005</v>
      </c>
      <c r="DR66" s="169" t="n">
        <f aca="false">DQ66*(1+(DQ30-DP30)/DP30)</f>
        <v>3632.01762230156</v>
      </c>
      <c r="DS66" s="169" t="n">
        <f aca="false">DR66*(1+(DR30-DQ30)/DQ30)</f>
        <v>3634.05491125844</v>
      </c>
      <c r="DT66" s="169" t="n">
        <f aca="false">DS66*(1+(DS30-DR30)/DR30)</f>
        <v>3636.09334298133</v>
      </c>
      <c r="DU66" s="169" t="n">
        <f aca="false">DT66*(1+(DT30-DS30)/DS30)</f>
        <v>3638.13291811123</v>
      </c>
      <c r="DV66" s="169" t="n">
        <f aca="false">DU66*(1+(DU30-DT30)/DT30)</f>
        <v>3640.17363728952</v>
      </c>
      <c r="DW66" s="169" t="n">
        <f aca="false">DV66*(1+(DV30-DU30)/DU30)</f>
        <v>3642.21550115792</v>
      </c>
      <c r="DX66" s="169" t="n">
        <f aca="false">DW66*(1+(DW30-DV30)/DV30)</f>
        <v>3644.25851035851</v>
      </c>
      <c r="DY66" s="169" t="n">
        <f aca="false">DX66*(1+(DX30-DW30)/DW30)</f>
        <v>3646.30266553374</v>
      </c>
      <c r="DZ66" s="169" t="n">
        <f aca="false">DY66*(1+(DY30-DX30)/DX30)</f>
        <v>3648.34796732642</v>
      </c>
      <c r="EA66" s="169" t="n">
        <f aca="false">DZ66*(1+(DZ30-DY30)/DY30)</f>
        <v>3650.3944163797</v>
      </c>
      <c r="EB66" s="169" t="n">
        <f aca="false">EA66*(1+(EA30-DZ30)/DZ30)</f>
        <v>3652.44201333712</v>
      </c>
      <c r="EC66" s="169" t="n">
        <f aca="false">EB66*(1+(EB30-EA30)/EA30)</f>
        <v>3654.49075884257</v>
      </c>
      <c r="ED66" s="169" t="n">
        <f aca="false">EC66*(1+(EC30-EB30)/EB30)</f>
        <v>3656.5406535403</v>
      </c>
      <c r="EE66" s="169" t="n">
        <f aca="false">ED66*(1+(ED30-EC30)/EC30)</f>
        <v>3658.59169807491</v>
      </c>
      <c r="EF66" s="169" t="n">
        <f aca="false">EE66*(1+(EE30-ED30)/ED30)</f>
        <v>3660.64389309137</v>
      </c>
      <c r="EG66" s="169" t="n">
        <f aca="false">EF66*(1+(EF30-EE30)/EE30)</f>
        <v>3662.69723923503</v>
      </c>
      <c r="EH66" s="169" t="n">
        <f aca="false">EG66*(1+(EG30-EF30)/EF30)</f>
        <v>3664.75173715158</v>
      </c>
      <c r="EI66" s="169" t="n">
        <f aca="false">EH66*(1+(EH30-EG30)/EG30)</f>
        <v>3666.80738748707</v>
      </c>
      <c r="EJ66" s="169" t="n">
        <f aca="false">EI66*(1+(EI30-EH30)/EH30)</f>
        <v>3668.86419088792</v>
      </c>
      <c r="EK66" s="169" t="n">
        <f aca="false">EJ66*(1+(EJ30-EI30)/EI30)</f>
        <v>3670.92214800093</v>
      </c>
      <c r="EL66" s="169" t="n">
        <f aca="false">EK66*(1+(EK30-EJ30)/EJ30)</f>
        <v>3672.98125947323</v>
      </c>
      <c r="EM66" s="169" t="n">
        <f aca="false">EL66*(1+(EL30-EK30)/EK30)</f>
        <v>3675.04152595233</v>
      </c>
      <c r="EN66" s="169" t="n">
        <f aca="false">EM66*(1+(EM30-EL30)/EL30)</f>
        <v>3677.10294808611</v>
      </c>
      <c r="EO66" s="169" t="n">
        <f aca="false">EN66*(1+(EN30-EM30)/EM30)</f>
        <v>3679.1655265228</v>
      </c>
      <c r="EP66" s="169" t="n">
        <f aca="false">EO66*(1+(EO30-EN30)/EN30)</f>
        <v>3681.22926191099</v>
      </c>
      <c r="EQ66" s="169" t="n">
        <f aca="false">EP66*(1+(EP30-EO30)/EO30)</f>
        <v>3683.29415489967</v>
      </c>
      <c r="ER66" s="169" t="n">
        <f aca="false">EQ66*(1+(EQ30-EP30)/EP30)</f>
        <v>3685.36020613814</v>
      </c>
      <c r="ES66" s="169" t="n">
        <f aca="false">ER66*(1+(ER30-EQ30)/EQ30)</f>
        <v>3687.4274162761</v>
      </c>
      <c r="ET66" s="169" t="n">
        <f aca="false">ES66*(1+(ES30-ER30)/ER30)</f>
        <v>3689.4957859636</v>
      </c>
      <c r="EU66" s="169" t="n">
        <f aca="false">ET66*(1+(ET30-ES30)/ES30)</f>
        <v>3691.56531585108</v>
      </c>
      <c r="EV66" s="169" t="n">
        <f aca="false">EU66*(1+(EU30-ET30)/ET30)</f>
        <v>3693.6360065893</v>
      </c>
      <c r="AMJ66" s="0"/>
    </row>
    <row r="67" customFormat="false" ht="12.8" hidden="false" customHeight="false" outlineLevel="0" collapsed="false">
      <c r="A67" s="162" t="s">
        <v>213</v>
      </c>
      <c r="B67" s="162" t="n">
        <v>0</v>
      </c>
      <c r="C67" s="162" t="n">
        <v>0</v>
      </c>
      <c r="D67" s="162" t="n">
        <v>0</v>
      </c>
      <c r="E67" s="162" t="n">
        <v>0</v>
      </c>
      <c r="F67" s="162" t="n">
        <v>0</v>
      </c>
      <c r="G67" s="162" t="n">
        <v>0</v>
      </c>
      <c r="H67" s="162" t="n">
        <v>0</v>
      </c>
      <c r="I67" s="162" t="n">
        <v>0</v>
      </c>
      <c r="J67" s="162" t="n">
        <v>0</v>
      </c>
      <c r="K67" s="162" t="n">
        <v>0</v>
      </c>
      <c r="L67" s="162" t="n">
        <v>0</v>
      </c>
      <c r="M67" s="162" t="n">
        <v>0</v>
      </c>
      <c r="N67" s="162" t="n">
        <v>0</v>
      </c>
      <c r="O67" s="162" t="n">
        <v>0</v>
      </c>
      <c r="P67" s="162" t="n">
        <v>0</v>
      </c>
      <c r="Q67" s="162" t="n">
        <v>0</v>
      </c>
      <c r="R67" s="162" t="n">
        <v>0</v>
      </c>
      <c r="S67" s="162" t="n">
        <v>0</v>
      </c>
      <c r="T67" s="162" t="n">
        <v>0</v>
      </c>
      <c r="U67" s="162" t="n">
        <v>0</v>
      </c>
      <c r="V67" s="162" t="n">
        <v>0</v>
      </c>
      <c r="W67" s="162" t="n">
        <v>0</v>
      </c>
      <c r="X67" s="163" t="n">
        <v>0</v>
      </c>
      <c r="Y67" s="162" t="n">
        <v>0</v>
      </c>
      <c r="Z67" s="162" t="n">
        <v>0</v>
      </c>
      <c r="AA67" s="162" t="n">
        <v>0</v>
      </c>
      <c r="AB67" s="162" t="n">
        <v>0</v>
      </c>
      <c r="AC67" s="162" t="n">
        <v>0</v>
      </c>
      <c r="AD67" s="162" t="n">
        <v>0</v>
      </c>
      <c r="AE67" s="162" t="n">
        <v>0</v>
      </c>
      <c r="AF67" s="162" t="n">
        <v>0</v>
      </c>
      <c r="AG67" s="162" t="n">
        <v>0</v>
      </c>
      <c r="AH67" s="162" t="n">
        <v>0</v>
      </c>
      <c r="AI67" s="162" t="n">
        <v>0</v>
      </c>
      <c r="AJ67" s="162" t="n">
        <v>0</v>
      </c>
      <c r="AK67" s="162" t="n">
        <v>0</v>
      </c>
      <c r="AL67" s="162" t="n">
        <v>0</v>
      </c>
      <c r="AM67" s="162" t="n">
        <v>0</v>
      </c>
      <c r="AN67" s="162" t="n">
        <v>0</v>
      </c>
      <c r="AO67" s="162" t="n">
        <v>0</v>
      </c>
      <c r="AP67" s="162" t="n">
        <v>0</v>
      </c>
      <c r="AQ67" s="162" t="n">
        <v>0</v>
      </c>
      <c r="AR67" s="147"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48" t="n">
        <v>37.5655511818263</v>
      </c>
      <c r="BJ67" s="51" t="n">
        <v>35.1806555163299</v>
      </c>
      <c r="BK67" s="51" t="n">
        <v>32.9471679137095</v>
      </c>
      <c r="BL67" s="51" t="n">
        <f aca="false">BK67*(1+(BK30-BJ30)/BJ30)</f>
        <v>30.3474445267878</v>
      </c>
      <c r="BM67" s="149" t="n">
        <f aca="false">BL67*(1+(BL30-BK30)/BK30)</f>
        <v>29.8664315472145</v>
      </c>
      <c r="BN67" s="51" t="n">
        <f aca="false">BM67*(1+(BM30-BL30)/BL30)</f>
        <v>29.9259370940252</v>
      </c>
      <c r="BO67" s="51" t="n">
        <f aca="false">BN67*(1+(BN30-BM30)/BM30)</f>
        <v>30.3684473597168</v>
      </c>
      <c r="BP67" s="51" t="n">
        <f aca="false">BO67*(1+(BO30-BN30)/BN30)</f>
        <v>29.641711473836</v>
      </c>
      <c r="BQ67" s="51" t="n">
        <f aca="false">BP67*(1+(BP30-BO30)/BO30)</f>
        <v>28.7866371656076</v>
      </c>
      <c r="BR67" s="51" t="n">
        <f aca="false">BQ67*(1+(BQ30-BP30)/BP30)</f>
        <v>29.0678256645961</v>
      </c>
      <c r="BS67" s="51" t="n">
        <f aca="false">BR67*(1+(BR30-BQ30)/BQ30)</f>
        <v>29.8881321711304</v>
      </c>
      <c r="BT67" s="51" t="n">
        <f aca="false">BS67*(1+(BS30-BR30)/BR30)</f>
        <v>30.5181500273034</v>
      </c>
      <c r="BU67" s="51" t="n">
        <f aca="false">BT67*(1+(BT30-BS30)/BS30)</f>
        <v>30.8334267321616</v>
      </c>
      <c r="BV67" s="51" t="n">
        <f aca="false">BU67*(1+(BU30-BT30)/BT30)</f>
        <v>31.0495832951134</v>
      </c>
      <c r="BW67" s="51" t="n">
        <f aca="false">BV67*(1+(BV30-BU30)/BU30)</f>
        <v>31.2812497483483</v>
      </c>
      <c r="BX67" s="51" t="n">
        <f aca="false">BW67*(1+(BW30-BV30)/BV30)</f>
        <v>31.5747738705793</v>
      </c>
      <c r="BY67" s="51" t="n">
        <f aca="false">BX67*(1+(BX30-BW30)/BW30)</f>
        <v>32.0340834081769</v>
      </c>
      <c r="BZ67" s="51" t="n">
        <f aca="false">BY67*(1+(BY30-BX30)/BX30)</f>
        <v>31.7337742390348</v>
      </c>
      <c r="CA67" s="51" t="n">
        <f aca="false">BZ67*(1+(BZ30-BY30)/BY30)</f>
        <v>31.7345341573441</v>
      </c>
      <c r="CB67" s="51" t="n">
        <f aca="false">CA67*(1+(CA30-BZ30)/BZ30)</f>
        <v>32.3312612093476</v>
      </c>
      <c r="CC67" s="51" t="n">
        <f aca="false">CB67*(1+(CB30-CA30)/CA30)</f>
        <v>32.9334463020213</v>
      </c>
      <c r="CD67" s="51" t="n">
        <f aca="false">CC67*(1+(CC30-CB30)/CB30)</f>
        <v>33.3064204582813</v>
      </c>
      <c r="CE67" s="51" t="n">
        <f aca="false">CD67*(1+(CD30-CC30)/CC30)</f>
        <v>33.3251028573358</v>
      </c>
      <c r="CF67" s="51" t="n">
        <f aca="false">CE67*(1+(CE30-CD30)/CD30)</f>
        <v>33.343795735812</v>
      </c>
      <c r="CG67" s="51" t="n">
        <f aca="false">CF67*(1+(CF30-CE30)/CE30)</f>
        <v>33.3624990995886</v>
      </c>
      <c r="CH67" s="51" t="n">
        <f aca="false">CG67*(1+(CG30-CF30)/CF30)</f>
        <v>33.6188548696956</v>
      </c>
      <c r="CI67" s="51" t="n">
        <f aca="false">CH67*(1+(CH30-CG30)/CG30)</f>
        <v>33.9960260582991</v>
      </c>
      <c r="CJ67" s="51" t="n">
        <f aca="false">CI67*(1+(CI30-CH30)/CH30)</f>
        <v>34.0150952742745</v>
      </c>
      <c r="CK67" s="51" t="n">
        <f aca="false">CJ67*(1+(CJ30-CI30)/CI30)</f>
        <v>34.0341751866471</v>
      </c>
      <c r="CL67" s="51" t="n">
        <f aca="false">CK67*(1+(CK30-CJ30)/CJ30)</f>
        <v>34.2932947999108</v>
      </c>
      <c r="CM67" s="51" t="n">
        <f aca="false">CL67*(1+(CL30-CK30)/CK30)</f>
        <v>34.6744137553512</v>
      </c>
      <c r="CN67" s="51" t="n">
        <f aca="false">CM67*(1+(CM30-CL30)/CL30)</f>
        <v>34.693863495847</v>
      </c>
      <c r="CO67" s="51" t="n">
        <f aca="false">CN67*(1+(CN30-CM30)/CM30)</f>
        <v>34.7133241461856</v>
      </c>
      <c r="CP67" s="51" t="n">
        <f aca="false">CO67*(1+(CO30-CN30)/CN30)</f>
        <v>34.7327957124866</v>
      </c>
      <c r="CQ67" s="51" t="n">
        <f aca="false">CP67*(1+(CP30-CO30)/CO30)</f>
        <v>34.7522782008732</v>
      </c>
      <c r="CR67" s="51" t="n">
        <f aca="false">CQ67*(1+(CQ30-CP30)/CP30)</f>
        <v>34.7717716174718</v>
      </c>
      <c r="CS67" s="51" t="n">
        <f aca="false">CR67*(1+(CR30-CQ30)/CQ30)</f>
        <v>34.7912759684122</v>
      </c>
      <c r="CT67" s="51" t="n">
        <f aca="false">CS67*(1+(CS30-CR30)/CR30)</f>
        <v>34.8107912598279</v>
      </c>
      <c r="CU67" s="51" t="n">
        <f aca="false">CT67*(1+(CT30-CS30)/CS30)</f>
        <v>34.8303174978556</v>
      </c>
      <c r="CV67" s="51" t="n">
        <f aca="false">CU67*(1+(CU30-CT30)/CT30)</f>
        <v>34.8498546886355</v>
      </c>
      <c r="CW67" s="51" t="n">
        <f aca="false">CV67*(1+(CV30-CU30)/CU30)</f>
        <v>34.8694028383113</v>
      </c>
      <c r="CX67" s="51" t="n">
        <f aca="false">CW67*(1+(CW30-CV30)/CV30)</f>
        <v>34.8889619530301</v>
      </c>
      <c r="CY67" s="51" t="n">
        <f aca="false">CX67*(1+(CX30-CW30)/CW30)</f>
        <v>34.9085320389425</v>
      </c>
      <c r="CZ67" s="51" t="n">
        <f aca="false">CY67*(1+(CY30-CX30)/CX30)</f>
        <v>34.9281131022025</v>
      </c>
      <c r="DA67" s="51" t="n">
        <f aca="false">CZ67*(1+(CZ30-CY30)/CY30)</f>
        <v>34.9477051489675</v>
      </c>
      <c r="DB67" s="51" t="n">
        <f aca="false">DA67*(1+(DA30-CZ30)/CZ30)</f>
        <v>34.9673081853986</v>
      </c>
      <c r="DC67" s="51" t="n">
        <f aca="false">DB67*(1+(DB30-DA30)/DA30)</f>
        <v>34.98692221766</v>
      </c>
      <c r="DD67" s="51" t="n">
        <f aca="false">DC67*(1+(DC30-DB30)/DB30)</f>
        <v>35.0065472519196</v>
      </c>
      <c r="DE67" s="51" t="n">
        <f aca="false">DD67*(1+(DD30-DC30)/DC30)</f>
        <v>35.0261832943486</v>
      </c>
      <c r="DF67" s="51" t="n">
        <f aca="false">DE67*(1+(DE30-DD30)/DD30)</f>
        <v>35.045830351122</v>
      </c>
      <c r="DG67" s="51" t="n">
        <f aca="false">DF67*(1+(DF30-DE30)/DE30)</f>
        <v>35.0654884284178</v>
      </c>
      <c r="DH67" s="51" t="n">
        <f aca="false">DG67*(1+(DG30-DF30)/DF30)</f>
        <v>35.0851575324177</v>
      </c>
      <c r="DI67" s="51" t="n">
        <f aca="false">DH67*(1+(DH30-DG30)/DG30)</f>
        <v>35.104837669307</v>
      </c>
      <c r="DJ67" s="51" t="n">
        <f aca="false">DI67*(1+(DI30-DH30)/DH30)</f>
        <v>35.1245288452741</v>
      </c>
      <c r="DK67" s="51" t="n">
        <f aca="false">DJ67*(1+(DJ30-DI30)/DI30)</f>
        <v>35.1442310665113</v>
      </c>
      <c r="DL67" s="51" t="n">
        <f aca="false">DK67*(1+(DK30-DJ30)/DJ30)</f>
        <v>35.1639443392141</v>
      </c>
      <c r="DM67" s="51" t="n">
        <f aca="false">DL67*(1+(DL30-DK30)/DK30)</f>
        <v>35.1836686695815</v>
      </c>
      <c r="DN67" s="51" t="n">
        <f aca="false">DM67*(1+(DM30-DL30)/DL30)</f>
        <v>35.203404063816</v>
      </c>
      <c r="DO67" s="51" t="n">
        <f aca="false">DN67*(1+(DN30-DM30)/DM30)</f>
        <v>35.2231505281237</v>
      </c>
      <c r="DP67" s="51" t="n">
        <f aca="false">DO67*(1+(DO30-DN30)/DN30)</f>
        <v>35.242908068714</v>
      </c>
      <c r="DQ67" s="51" t="n">
        <f aca="false">DP67*(1+(DP30-DO30)/DO30)</f>
        <v>35.2626766917999</v>
      </c>
      <c r="DR67" s="51" t="n">
        <f aca="false">DQ67*(1+(DQ30-DP30)/DP30)</f>
        <v>35.2824564035978</v>
      </c>
      <c r="DS67" s="51" t="n">
        <f aca="false">DR67*(1+(DR30-DQ30)/DQ30)</f>
        <v>35.3022472103277</v>
      </c>
      <c r="DT67" s="51" t="n">
        <f aca="false">DS67*(1+(DS30-DR30)/DR30)</f>
        <v>35.322049118213</v>
      </c>
      <c r="DU67" s="51" t="n">
        <f aca="false">DT67*(1+(DT30-DS30)/DS30)</f>
        <v>35.3418621334806</v>
      </c>
      <c r="DV67" s="51" t="n">
        <f aca="false">DU67*(1+(DU30-DT30)/DT30)</f>
        <v>35.3616862623609</v>
      </c>
      <c r="DW67" s="51" t="n">
        <f aca="false">DV67*(1+(DV30-DU30)/DU30)</f>
        <v>35.3815215110878</v>
      </c>
      <c r="DX67" s="51" t="n">
        <f aca="false">DW67*(1+(DW30-DV30)/DV30)</f>
        <v>35.4013678858987</v>
      </c>
      <c r="DY67" s="51" t="n">
        <f aca="false">DX67*(1+(DX30-DW30)/DW30)</f>
        <v>35.4212253930345</v>
      </c>
      <c r="DZ67" s="51" t="n">
        <f aca="false">DY67*(1+(DY30-DX30)/DX30)</f>
        <v>35.4410940387396</v>
      </c>
      <c r="EA67" s="51" t="n">
        <f aca="false">DZ67*(1+(DZ30-DY30)/DY30)</f>
        <v>35.4609738292619</v>
      </c>
      <c r="EB67" s="51" t="n">
        <f aca="false">EA67*(1+(EA30-DZ30)/DZ30)</f>
        <v>35.4808647708528</v>
      </c>
      <c r="EC67" s="51" t="n">
        <f aca="false">EB67*(1+(EB30-EA30)/EA30)</f>
        <v>35.5007668697673</v>
      </c>
      <c r="ED67" s="51" t="n">
        <f aca="false">EC67*(1+(EC30-EB30)/EB30)</f>
        <v>35.5206801322637</v>
      </c>
      <c r="EE67" s="51" t="n">
        <f aca="false">ED67*(1+(ED30-EC30)/EC30)</f>
        <v>35.5406045646039</v>
      </c>
      <c r="EF67" s="51" t="n">
        <f aca="false">EE67*(1+(EE30-ED30)/ED30)</f>
        <v>35.5605401730535</v>
      </c>
      <c r="EG67" s="51" t="n">
        <f aca="false">EF67*(1+(EF30-EE30)/EE30)</f>
        <v>35.5804869638814</v>
      </c>
      <c r="EH67" s="51" t="n">
        <f aca="false">EG67*(1+(EG30-EF30)/EF30)</f>
        <v>35.60044494336</v>
      </c>
      <c r="EI67" s="51" t="n">
        <f aca="false">EH67*(1+(EH30-EG30)/EG30)</f>
        <v>35.6204141177653</v>
      </c>
      <c r="EJ67" s="51" t="n">
        <f aca="false">EI67*(1+(EI30-EH30)/EH30)</f>
        <v>35.6403944933769</v>
      </c>
      <c r="EK67" s="51" t="n">
        <f aca="false">EJ67*(1+(EJ30-EI30)/EI30)</f>
        <v>35.6603860764778</v>
      </c>
      <c r="EL67" s="51" t="n">
        <f aca="false">EK67*(1+(EK30-EJ30)/EJ30)</f>
        <v>35.6803888733545</v>
      </c>
      <c r="EM67" s="51" t="n">
        <f aca="false">EL67*(1+(EL30-EK30)/EK30)</f>
        <v>35.7004028902971</v>
      </c>
      <c r="EN67" s="51" t="n">
        <f aca="false">EM67*(1+(EM30-EL30)/EL30)</f>
        <v>35.7204281335993</v>
      </c>
      <c r="EO67" s="51" t="n">
        <f aca="false">EN67*(1+(EN30-EM30)/EM30)</f>
        <v>35.7404646095582</v>
      </c>
      <c r="EP67" s="51" t="n">
        <f aca="false">EO67*(1+(EO30-EN30)/EN30)</f>
        <v>35.7605123244744</v>
      </c>
      <c r="EQ67" s="51" t="n">
        <f aca="false">EP67*(1+(EP30-EO30)/EO30)</f>
        <v>35.7805712846523</v>
      </c>
      <c r="ER67" s="51" t="n">
        <f aca="false">EQ67*(1+(EQ30-EP30)/EP30)</f>
        <v>35.8006414963994</v>
      </c>
      <c r="ES67" s="51" t="n">
        <f aca="false">ER67*(1+(ER30-EQ30)/EQ30)</f>
        <v>35.8207229660271</v>
      </c>
      <c r="ET67" s="51" t="n">
        <f aca="false">ES67*(1+(ES30-ER30)/ER30)</f>
        <v>35.8408156998503</v>
      </c>
      <c r="EU67" s="51" t="n">
        <f aca="false">ET67*(1+(ET30-ES30)/ES30)</f>
        <v>35.8609197041873</v>
      </c>
      <c r="EV67" s="51" t="n">
        <f aca="false">EU67*(1+(EU30-ET30)/ET30)</f>
        <v>35.88103498536</v>
      </c>
      <c r="EW67" s="152"/>
      <c r="EX67" s="152"/>
    </row>
    <row r="68" customFormat="false" ht="12.8" hidden="false" customHeight="false" outlineLevel="0" collapsed="false">
      <c r="A68" s="162" t="s">
        <v>214</v>
      </c>
      <c r="B68" s="162" t="n">
        <v>0</v>
      </c>
      <c r="C68" s="162" t="n">
        <v>0</v>
      </c>
      <c r="D68" s="162" t="n">
        <v>0</v>
      </c>
      <c r="E68" s="162" t="n">
        <v>0</v>
      </c>
      <c r="F68" s="162" t="n">
        <v>0</v>
      </c>
      <c r="G68" s="162" t="n">
        <v>0</v>
      </c>
      <c r="H68" s="162" t="n">
        <v>0</v>
      </c>
      <c r="I68" s="162" t="n">
        <v>0</v>
      </c>
      <c r="J68" s="162" t="n">
        <v>0</v>
      </c>
      <c r="K68" s="162" t="n">
        <v>0</v>
      </c>
      <c r="L68" s="162" t="n">
        <v>0</v>
      </c>
      <c r="M68" s="162" t="n">
        <v>0</v>
      </c>
      <c r="N68" s="162" t="n">
        <v>0</v>
      </c>
      <c r="O68" s="162" t="n">
        <v>0</v>
      </c>
      <c r="P68" s="162" t="n">
        <v>0</v>
      </c>
      <c r="Q68" s="162" t="n">
        <v>0</v>
      </c>
      <c r="R68" s="162" t="n">
        <v>0</v>
      </c>
      <c r="S68" s="162" t="n">
        <v>0</v>
      </c>
      <c r="T68" s="162" t="n">
        <v>0</v>
      </c>
      <c r="U68" s="162" t="n">
        <v>0</v>
      </c>
      <c r="V68" s="162" t="n">
        <v>0</v>
      </c>
      <c r="W68" s="162" t="n">
        <v>0</v>
      </c>
      <c r="X68" s="163" t="n">
        <v>0</v>
      </c>
      <c r="Y68" s="162" t="n">
        <v>0</v>
      </c>
      <c r="Z68" s="162" t="n">
        <v>0</v>
      </c>
      <c r="AA68" s="162" t="n">
        <v>0</v>
      </c>
      <c r="AB68" s="162" t="n">
        <v>0</v>
      </c>
      <c r="AC68" s="162" t="n">
        <v>0</v>
      </c>
      <c r="AD68" s="162" t="n">
        <v>0</v>
      </c>
      <c r="AE68" s="162" t="n">
        <v>0</v>
      </c>
      <c r="AF68" s="162" t="n">
        <v>0</v>
      </c>
      <c r="AG68" s="162" t="n">
        <v>0</v>
      </c>
      <c r="AH68" s="162" t="n">
        <v>0</v>
      </c>
      <c r="AI68" s="162" t="n">
        <v>0</v>
      </c>
      <c r="AJ68" s="162" t="n">
        <v>0</v>
      </c>
      <c r="AK68" s="162" t="n">
        <v>0</v>
      </c>
      <c r="AL68" s="162" t="n">
        <v>0</v>
      </c>
      <c r="AM68" s="162" t="n">
        <v>0</v>
      </c>
      <c r="AN68" s="162" t="n">
        <v>0</v>
      </c>
      <c r="AO68" s="162" t="n">
        <v>0</v>
      </c>
      <c r="AP68" s="162" t="n">
        <v>0</v>
      </c>
      <c r="AQ68" s="162" t="n">
        <v>0</v>
      </c>
      <c r="AR68" s="147"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48" t="n">
        <v>165.730372860999</v>
      </c>
      <c r="BJ68" s="51" t="n">
        <v>155.20877433675</v>
      </c>
      <c r="BK68" s="51" t="n">
        <v>145.355152560483</v>
      </c>
      <c r="BL68" s="51" t="n">
        <f aca="false">BK68*(1+(BK30-BJ30)/BJ30)</f>
        <v>133.885784677005</v>
      </c>
      <c r="BM68" s="149" t="n">
        <f aca="false">BL68*(1+(BL30-BK30)/BK30)</f>
        <v>131.763668590652</v>
      </c>
      <c r="BN68" s="51" t="n">
        <f aca="false">BM68*(1+(BM30-BL30)/BL30)</f>
        <v>132.026193061876</v>
      </c>
      <c r="BO68" s="51" t="n">
        <f aca="false">BN68*(1+(BN30-BM30)/BM30)</f>
        <v>133.978444234045</v>
      </c>
      <c r="BP68" s="51" t="n">
        <f aca="false">BO68*(1+(BO30-BN30)/BN30)</f>
        <v>130.772256502218</v>
      </c>
      <c r="BQ68" s="51" t="n">
        <f aca="false">BP68*(1+(BP30-BO30)/BO30)</f>
        <v>126.999869848269</v>
      </c>
      <c r="BR68" s="51" t="n">
        <f aca="false">BQ68*(1+(BQ30-BP30)/BP30)</f>
        <v>128.240407343807</v>
      </c>
      <c r="BS68" s="51" t="n">
        <f aca="false">BR68*(1+(BR30-BQ30)/BQ30)</f>
        <v>131.85940663734</v>
      </c>
      <c r="BT68" s="51" t="n">
        <f aca="false">BS68*(1+(BS30-BR30)/BR30)</f>
        <v>134.63889717928</v>
      </c>
      <c r="BU68" s="51" t="n">
        <f aca="false">BT68*(1+(BT30-BS30)/BS30)</f>
        <v>136.02982381836</v>
      </c>
      <c r="BV68" s="51" t="n">
        <f aca="false">BU68*(1+(BU30-BT30)/BT30)</f>
        <v>136.983455713736</v>
      </c>
      <c r="BW68" s="51" t="n">
        <f aca="false">BV68*(1+(BV30-BU30)/BU30)</f>
        <v>138.005513595655</v>
      </c>
      <c r="BX68" s="51" t="n">
        <f aca="false">BW68*(1+(BW30-BV30)/BV30)</f>
        <v>139.300472958438</v>
      </c>
      <c r="BY68" s="51" t="n">
        <f aca="false">BX68*(1+(BX30-BW30)/BW30)</f>
        <v>141.326838565487</v>
      </c>
      <c r="BZ68" s="51" t="n">
        <f aca="false">BY68*(1+(BY30-BX30)/BX30)</f>
        <v>140.001945172212</v>
      </c>
      <c r="CA68" s="51" t="n">
        <f aca="false">BZ68*(1+(BZ30-BY30)/BY30)</f>
        <v>140.005297752989</v>
      </c>
      <c r="CB68" s="51" t="n">
        <f aca="false">CA68*(1+(CA30-BZ30)/BZ30)</f>
        <v>142.637917100063</v>
      </c>
      <c r="CC68" s="51" t="n">
        <f aca="false">CB68*(1+(CB30-CA30)/CA30)</f>
        <v>145.294616038329</v>
      </c>
      <c r="CD68" s="51" t="n">
        <f aca="false">CC68*(1+(CC30-CB30)/CB30)</f>
        <v>146.940090257124</v>
      </c>
      <c r="CE68" s="51" t="n">
        <f aca="false">CD68*(1+(CD30-CC30)/CC30)</f>
        <v>147.022512605893</v>
      </c>
      <c r="CF68" s="51" t="n">
        <f aca="false">CE68*(1+(CE30-CD30)/CD30)</f>
        <v>147.104981187406</v>
      </c>
      <c r="CG68" s="51" t="n">
        <f aca="false">CF68*(1+(CF30-CE30)/CE30)</f>
        <v>147.187496027597</v>
      </c>
      <c r="CH68" s="51" t="n">
        <f aca="false">CG68*(1+(CG30-CF30)/CF30)</f>
        <v>148.318477366304</v>
      </c>
      <c r="CI68" s="51" t="n">
        <f aca="false">CH68*(1+(CH30-CG30)/CG30)</f>
        <v>149.982467904261</v>
      </c>
      <c r="CJ68" s="51" t="n">
        <f aca="false">CI68*(1+(CI30-CH30)/CH30)</f>
        <v>150.06659679827</v>
      </c>
      <c r="CK68" s="51" t="n">
        <f aca="false">CJ68*(1+(CJ30-CI30)/CI30)</f>
        <v>150.150772882267</v>
      </c>
      <c r="CL68" s="51" t="n">
        <f aca="false">CK68*(1+(CK30-CJ30)/CJ30)</f>
        <v>151.293947646666</v>
      </c>
      <c r="CM68" s="51" t="n">
        <f aca="false">CL68*(1+(CL30-CK30)/CK30)</f>
        <v>152.97535480302</v>
      </c>
      <c r="CN68" s="51" t="n">
        <f aca="false">CM68*(1+(CM30-CL30)/CL30)</f>
        <v>153.061162481678</v>
      </c>
      <c r="CO68" s="51" t="n">
        <f aca="false">CN68*(1+(CN30-CM30)/CM30)</f>
        <v>153.147018291996</v>
      </c>
      <c r="CP68" s="51" t="n">
        <f aca="false">CO68*(1+(CO30-CN30)/CN30)</f>
        <v>153.232922260971</v>
      </c>
      <c r="CQ68" s="51" t="n">
        <f aca="false">CP68*(1+(CP30-CO30)/CO30)</f>
        <v>153.318874415617</v>
      </c>
      <c r="CR68" s="51" t="n">
        <f aca="false">CQ68*(1+(CQ30-CP30)/CP30)</f>
        <v>153.404874782964</v>
      </c>
      <c r="CS68" s="51" t="n">
        <f aca="false">CR68*(1+(CR30-CQ30)/CQ30)</f>
        <v>153.490923390054</v>
      </c>
      <c r="CT68" s="51" t="n">
        <f aca="false">CS68*(1+(CS30-CR30)/CR30)</f>
        <v>153.577020263947</v>
      </c>
      <c r="CU68" s="51" t="n">
        <f aca="false">CT68*(1+(CT30-CS30)/CS30)</f>
        <v>153.663165431716</v>
      </c>
      <c r="CV68" s="51" t="n">
        <f aca="false">CU68*(1+(CU30-CT30)/CT30)</f>
        <v>153.749358920451</v>
      </c>
      <c r="CW68" s="51" t="n">
        <f aca="false">CV68*(1+(CV30-CU30)/CU30)</f>
        <v>153.835600757256</v>
      </c>
      <c r="CX68" s="51" t="n">
        <f aca="false">CW68*(1+(CW30-CV30)/CV30)</f>
        <v>153.921890969251</v>
      </c>
      <c r="CY68" s="51" t="n">
        <f aca="false">CX68*(1+(CX30-CW30)/CW30)</f>
        <v>154.00822958357</v>
      </c>
      <c r="CZ68" s="51" t="n">
        <f aca="false">CY68*(1+(CY30-CX30)/CX30)</f>
        <v>154.094616627364</v>
      </c>
      <c r="DA68" s="51" t="n">
        <f aca="false">CZ68*(1+(CZ30-CY30)/CY30)</f>
        <v>154.181052127798</v>
      </c>
      <c r="DB68" s="51" t="n">
        <f aca="false">DA68*(1+(DA30-CZ30)/CZ30)</f>
        <v>154.267536112053</v>
      </c>
      <c r="DC68" s="51" t="n">
        <f aca="false">DB68*(1+(DB30-DA30)/DA30)</f>
        <v>154.354068607324</v>
      </c>
      <c r="DD68" s="51" t="n">
        <f aca="false">DC68*(1+(DC30-DB30)/DB30)</f>
        <v>154.440649640822</v>
      </c>
      <c r="DE68" s="51" t="n">
        <f aca="false">DD68*(1+(DD30-DC30)/DC30)</f>
        <v>154.527279239774</v>
      </c>
      <c r="DF68" s="51" t="n">
        <f aca="false">DE68*(1+(DE30-DD30)/DD30)</f>
        <v>154.613957431421</v>
      </c>
      <c r="DG68" s="51" t="n">
        <f aca="false">DF68*(1+(DF30-DE30)/DE30)</f>
        <v>154.70068424302</v>
      </c>
      <c r="DH68" s="51" t="n">
        <f aca="false">DG68*(1+(DG30-DF30)/DF30)</f>
        <v>154.787459701843</v>
      </c>
      <c r="DI68" s="51" t="n">
        <f aca="false">DH68*(1+(DH30-DG30)/DG30)</f>
        <v>154.874283835178</v>
      </c>
      <c r="DJ68" s="51" t="n">
        <f aca="false">DI68*(1+(DI30-DH30)/DH30)</f>
        <v>154.961156670328</v>
      </c>
      <c r="DK68" s="51" t="n">
        <f aca="false">DJ68*(1+(DJ30-DI30)/DI30)</f>
        <v>155.048078234609</v>
      </c>
      <c r="DL68" s="51" t="n">
        <f aca="false">DK68*(1+(DK30-DJ30)/DJ30)</f>
        <v>155.135048555357</v>
      </c>
      <c r="DM68" s="51" t="n">
        <f aca="false">DL68*(1+(DL30-DK30)/DK30)</f>
        <v>155.222067659919</v>
      </c>
      <c r="DN68" s="51" t="n">
        <f aca="false">DM68*(1+(DM30-DL30)/DL30)</f>
        <v>155.309135575659</v>
      </c>
      <c r="DO68" s="51" t="n">
        <f aca="false">DN68*(1+(DN30-DM30)/DM30)</f>
        <v>155.396252329958</v>
      </c>
      <c r="DP68" s="51" t="n">
        <f aca="false">DO68*(1+(DO30-DN30)/DN30)</f>
        <v>155.483417950209</v>
      </c>
      <c r="DQ68" s="51" t="n">
        <f aca="false">DP68*(1+(DP30-DO30)/DO30)</f>
        <v>155.570632463824</v>
      </c>
      <c r="DR68" s="51" t="n">
        <f aca="false">DQ68*(1+(DQ30-DP30)/DP30)</f>
        <v>155.657895898226</v>
      </c>
      <c r="DS68" s="51" t="n">
        <f aca="false">DR68*(1+(DR30-DQ30)/DQ30)</f>
        <v>155.745208280858</v>
      </c>
      <c r="DT68" s="51" t="n">
        <f aca="false">DS68*(1+(DS30-DR30)/DR30)</f>
        <v>155.832569639175</v>
      </c>
      <c r="DU68" s="51" t="n">
        <f aca="false">DT68*(1+(DT30-DS30)/DS30)</f>
        <v>155.91998000065</v>
      </c>
      <c r="DV68" s="51" t="n">
        <f aca="false">DU68*(1+(DU30-DT30)/DT30)</f>
        <v>156.007439392769</v>
      </c>
      <c r="DW68" s="51" t="n">
        <f aca="false">DV68*(1+(DV30-DU30)/DU30)</f>
        <v>156.094947843035</v>
      </c>
      <c r="DX68" s="51" t="n">
        <f aca="false">DW68*(1+(DW30-DV30)/DV30)</f>
        <v>156.182505378965</v>
      </c>
      <c r="DY68" s="51" t="n">
        <f aca="false">DX68*(1+(DX30-DW30)/DW30)</f>
        <v>156.270112028094</v>
      </c>
      <c r="DZ68" s="51" t="n">
        <f aca="false">DY68*(1+(DY30-DX30)/DX30)</f>
        <v>156.357767817969</v>
      </c>
      <c r="EA68" s="51" t="n">
        <f aca="false">DZ68*(1+(DZ30-DY30)/DY30)</f>
        <v>156.445472776156</v>
      </c>
      <c r="EB68" s="51" t="n">
        <f aca="false">EA68*(1+(EA30-DZ30)/DZ30)</f>
        <v>156.533226930234</v>
      </c>
      <c r="EC68" s="51" t="n">
        <f aca="false">EB68*(1+(EB30-EA30)/EA30)</f>
        <v>156.621030307797</v>
      </c>
      <c r="ED68" s="51" t="n">
        <f aca="false">EC68*(1+(EC30-EB30)/EB30)</f>
        <v>156.708882936458</v>
      </c>
      <c r="EE68" s="51" t="n">
        <f aca="false">ED68*(1+(ED30-EC30)/EC30)</f>
        <v>156.796784843841</v>
      </c>
      <c r="EF68" s="51" t="n">
        <f aca="false">EE68*(1+(EE30-ED30)/ED30)</f>
        <v>156.88473605759</v>
      </c>
      <c r="EG68" s="51" t="n">
        <f aca="false">EF68*(1+(EF30-EE30)/EE30)</f>
        <v>156.972736605359</v>
      </c>
      <c r="EH68" s="51" t="n">
        <f aca="false">EG68*(1+(EG30-EF30)/EF30)</f>
        <v>157.060786514824</v>
      </c>
      <c r="EI68" s="51" t="n">
        <f aca="false">EH68*(1+(EH30-EG30)/EG30)</f>
        <v>157.148885813671</v>
      </c>
      <c r="EJ68" s="51" t="n">
        <f aca="false">EI68*(1+(EI30-EH30)/EH30)</f>
        <v>157.237034529604</v>
      </c>
      <c r="EK68" s="51" t="n">
        <f aca="false">EJ68*(1+(EJ30-EI30)/EI30)</f>
        <v>157.325232690344</v>
      </c>
      <c r="EL68" s="51" t="n">
        <f aca="false">EK68*(1+(EK30-EJ30)/EJ30)</f>
        <v>157.413480323623</v>
      </c>
      <c r="EM68" s="51" t="n">
        <f aca="false">EL68*(1+(EL30-EK30)/EK30)</f>
        <v>157.501777457194</v>
      </c>
      <c r="EN68" s="51" t="n">
        <f aca="false">EM68*(1+(EM30-EL30)/EL30)</f>
        <v>157.590124118821</v>
      </c>
      <c r="EO68" s="51" t="n">
        <f aca="false">EN68*(1+(EN30-EM30)/EM30)</f>
        <v>157.678520336287</v>
      </c>
      <c r="EP68" s="51" t="n">
        <f aca="false">EO68*(1+(EO30-EN30)/EN30)</f>
        <v>157.766966137388</v>
      </c>
      <c r="EQ68" s="51" t="n">
        <f aca="false">EP68*(1+(EP30-EO30)/EO30)</f>
        <v>157.855461549937</v>
      </c>
      <c r="ER68" s="51" t="n">
        <f aca="false">EQ68*(1+(EQ30-EP30)/EP30)</f>
        <v>157.944006601762</v>
      </c>
      <c r="ES68" s="51" t="n">
        <f aca="false">ER68*(1+(ER30-EQ30)/EQ30)</f>
        <v>158.032601320708</v>
      </c>
      <c r="ET68" s="51" t="n">
        <f aca="false">ES68*(1+(ES30-ER30)/ER30)</f>
        <v>158.121245734634</v>
      </c>
      <c r="EU68" s="51" t="n">
        <f aca="false">ET68*(1+(ET30-ES30)/ES30)</f>
        <v>158.209939871415</v>
      </c>
      <c r="EV68" s="51" t="n">
        <f aca="false">EU68*(1+(EU30-ET30)/ET30)</f>
        <v>158.298683758942</v>
      </c>
      <c r="EW68" s="152"/>
      <c r="EX68" s="152"/>
    </row>
    <row r="69" customFormat="false" ht="12.8" hidden="false" customHeight="false" outlineLevel="0" collapsed="false">
      <c r="A69" s="162" t="s">
        <v>215</v>
      </c>
      <c r="B69" s="162" t="n">
        <v>0</v>
      </c>
      <c r="C69" s="162" t="n">
        <v>0</v>
      </c>
      <c r="D69" s="162" t="n">
        <v>0</v>
      </c>
      <c r="E69" s="162" t="n">
        <v>0</v>
      </c>
      <c r="F69" s="162" t="n">
        <v>0</v>
      </c>
      <c r="G69" s="162" t="n">
        <v>0</v>
      </c>
      <c r="H69" s="162" t="n">
        <v>0</v>
      </c>
      <c r="I69" s="162" t="n">
        <v>0</v>
      </c>
      <c r="J69" s="162" t="n">
        <v>0</v>
      </c>
      <c r="K69" s="162" t="n">
        <v>0</v>
      </c>
      <c r="L69" s="162" t="n">
        <v>0</v>
      </c>
      <c r="M69" s="162" t="n">
        <v>0</v>
      </c>
      <c r="N69" s="162" t="n">
        <v>0</v>
      </c>
      <c r="O69" s="162" t="n">
        <v>0</v>
      </c>
      <c r="P69" s="162" t="n">
        <v>0</v>
      </c>
      <c r="Q69" s="162" t="n">
        <v>0</v>
      </c>
      <c r="R69" s="162" t="n">
        <v>0</v>
      </c>
      <c r="S69" s="162" t="n">
        <v>0</v>
      </c>
      <c r="T69" s="162" t="n">
        <v>0</v>
      </c>
      <c r="U69" s="162" t="n">
        <v>0</v>
      </c>
      <c r="V69" s="162" t="n">
        <v>0</v>
      </c>
      <c r="W69" s="162" t="n">
        <v>0</v>
      </c>
      <c r="X69" s="163" t="n">
        <v>0</v>
      </c>
      <c r="Y69" s="162" t="n">
        <v>0</v>
      </c>
      <c r="Z69" s="162" t="n">
        <v>0</v>
      </c>
      <c r="AA69" s="162" t="n">
        <v>0</v>
      </c>
      <c r="AB69" s="162" t="n">
        <v>0</v>
      </c>
      <c r="AC69" s="162" t="n">
        <v>0</v>
      </c>
      <c r="AD69" s="162" t="n">
        <v>0</v>
      </c>
      <c r="AE69" s="162" t="n">
        <v>0</v>
      </c>
      <c r="AF69" s="162" t="n">
        <v>0</v>
      </c>
      <c r="AG69" s="162" t="n">
        <v>0</v>
      </c>
      <c r="AH69" s="162" t="n">
        <v>0</v>
      </c>
      <c r="AI69" s="162" t="n">
        <v>0</v>
      </c>
      <c r="AJ69" s="162" t="n">
        <v>0</v>
      </c>
      <c r="AK69" s="162" t="n">
        <v>0</v>
      </c>
      <c r="AL69" s="162" t="n">
        <v>0</v>
      </c>
      <c r="AM69" s="162" t="n">
        <v>0</v>
      </c>
      <c r="AN69" s="162" t="n">
        <v>0</v>
      </c>
      <c r="AO69" s="162" t="n">
        <v>0</v>
      </c>
      <c r="AP69" s="162" t="n">
        <v>0</v>
      </c>
      <c r="AQ69" s="162" t="n">
        <v>0</v>
      </c>
      <c r="AR69" s="147"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48" t="n">
        <v>231.470087429195</v>
      </c>
      <c r="BJ69" s="51" t="n">
        <v>216.774921490327</v>
      </c>
      <c r="BK69" s="51" t="n">
        <v>203.012696409474</v>
      </c>
      <c r="BL69" s="51" t="n">
        <f aca="false">BK69*(1+(BK30-BJ30)/BJ30)</f>
        <v>186.993812598883</v>
      </c>
      <c r="BM69" s="149" t="n">
        <f aca="false">BL69*(1+(BL30-BK30)/BK30)</f>
        <v>184.029923798277</v>
      </c>
      <c r="BN69" s="51" t="n">
        <f aca="false">BM69*(1+(BM30-BL30)/BL30)</f>
        <v>184.39658297642</v>
      </c>
      <c r="BO69" s="51" t="n">
        <f aca="false">BN69*(1+(BN30-BM30)/BM30)</f>
        <v>187.123227113548</v>
      </c>
      <c r="BP69" s="51" t="n">
        <f aca="false">BO69*(1+(BO30-BN30)/BN30)</f>
        <v>182.64525158143</v>
      </c>
      <c r="BQ69" s="51" t="n">
        <f aca="false">BP69*(1+(BP30-BO30)/BO30)</f>
        <v>177.376484888081</v>
      </c>
      <c r="BR69" s="51" t="n">
        <f aca="false">BQ69*(1+(BQ30-BP30)/BP30)</f>
        <v>179.109102256849</v>
      </c>
      <c r="BS69" s="51" t="n">
        <f aca="false">BR69*(1+(BR30-BQ30)/BQ30)</f>
        <v>184.163637936817</v>
      </c>
      <c r="BT69" s="51" t="n">
        <f aca="false">BS69*(1+(BS30-BR30)/BR30)</f>
        <v>188.045659727059</v>
      </c>
      <c r="BU69" s="51" t="n">
        <f aca="false">BT69*(1+(BT30-BS30)/BS30)</f>
        <v>189.988320599642</v>
      </c>
      <c r="BV69" s="51" t="n">
        <f aca="false">BU69*(1+(BU30-BT30)/BT30)</f>
        <v>191.320226480183</v>
      </c>
      <c r="BW69" s="51" t="n">
        <f aca="false">BV69*(1+(BV30-BU30)/BU30)</f>
        <v>192.747700655263</v>
      </c>
      <c r="BX69" s="51" t="n">
        <f aca="false">BW69*(1+(BW30-BV30)/BV30)</f>
        <v>194.556327231951</v>
      </c>
      <c r="BY69" s="51" t="n">
        <f aca="false">BX69*(1+(BX30-BW30)/BW30)</f>
        <v>197.386484529795</v>
      </c>
      <c r="BZ69" s="51" t="n">
        <f aca="false">BY69*(1+(BY30-BX30)/BX30)</f>
        <v>195.536050090522</v>
      </c>
      <c r="CA69" s="51" t="n">
        <f aca="false">BZ69*(1+(BZ30-BY30)/BY30)</f>
        <v>195.54073252834</v>
      </c>
      <c r="CB69" s="51" t="n">
        <f aca="false">CA69*(1+(CA30-BZ30)/BZ30)</f>
        <v>199.21762421642</v>
      </c>
      <c r="CC69" s="51" t="n">
        <f aca="false">CB69*(1+(CB30-CA30)/CA30)</f>
        <v>202.928147066865</v>
      </c>
      <c r="CD69" s="51" t="n">
        <f aca="false">CC69*(1+(CC30-CB30)/CB30)</f>
        <v>205.226326059114</v>
      </c>
      <c r="CE69" s="51" t="n">
        <f aca="false">CD69*(1+(CD30-CC30)/CC30)</f>
        <v>205.341442606229</v>
      </c>
      <c r="CF69" s="51" t="n">
        <f aca="false">CE69*(1+(CE30-CD30)/CD30)</f>
        <v>205.456623725076</v>
      </c>
      <c r="CG69" s="51" t="n">
        <f aca="false">CF69*(1+(CF30-CE30)/CE30)</f>
        <v>205.571869451876</v>
      </c>
      <c r="CH69" s="51" t="n">
        <f aca="false">CG69*(1+(CG30-CF30)/CF30)</f>
        <v>207.15147338827</v>
      </c>
      <c r="CI69" s="51" t="n">
        <f aca="false">CH69*(1+(CH30-CG30)/CG30)</f>
        <v>209.475513506283</v>
      </c>
      <c r="CJ69" s="51" t="n">
        <f aca="false">CI69*(1+(CI30-CH30)/CH30)</f>
        <v>209.593013528249</v>
      </c>
      <c r="CK69" s="51" t="n">
        <f aca="false">CJ69*(1+(CJ30-CI30)/CI30)</f>
        <v>209.710579458898</v>
      </c>
      <c r="CL69" s="51" t="n">
        <f aca="false">CK69*(1+(CK30-CJ30)/CJ30)</f>
        <v>211.307213546508</v>
      </c>
      <c r="CM69" s="51" t="n">
        <f aca="false">CL69*(1+(CL30-CK30)/CK30)</f>
        <v>213.655578874884</v>
      </c>
      <c r="CN69" s="51" t="n">
        <f aca="false">CM69*(1+(CM30-CL30)/CL30)</f>
        <v>213.775423599409</v>
      </c>
      <c r="CO69" s="51" t="n">
        <f aca="false">CN69*(1+(CN30-CM30)/CM30)</f>
        <v>213.895335547819</v>
      </c>
      <c r="CP69" s="51" t="n">
        <f aca="false">CO69*(1+(CO30-CN30)/CN30)</f>
        <v>214.015314757821</v>
      </c>
      <c r="CQ69" s="51" t="n">
        <f aca="false">CP69*(1+(CP30-CO30)/CO30)</f>
        <v>214.135361267144</v>
      </c>
      <c r="CR69" s="51" t="n">
        <f aca="false">CQ69*(1+(CQ30-CP30)/CP30)</f>
        <v>214.255475113538</v>
      </c>
      <c r="CS69" s="51" t="n">
        <f aca="false">CR69*(1+(CR30-CQ30)/CQ30)</f>
        <v>214.375656334774</v>
      </c>
      <c r="CT69" s="51" t="n">
        <f aca="false">CS69*(1+(CS30-CR30)/CR30)</f>
        <v>214.495904968644</v>
      </c>
      <c r="CU69" s="51" t="n">
        <f aca="false">CT69*(1+(CT30-CS30)/CS30)</f>
        <v>214.616221052962</v>
      </c>
      <c r="CV69" s="51" t="n">
        <f aca="false">CU69*(1+(CU30-CT30)/CT30)</f>
        <v>214.736604625562</v>
      </c>
      <c r="CW69" s="51" t="n">
        <f aca="false">CV69*(1+(CV30-CU30)/CU30)</f>
        <v>214.857055724299</v>
      </c>
      <c r="CX69" s="51" t="n">
        <f aca="false">CW69*(1+(CW30-CV30)/CV30)</f>
        <v>214.977574387052</v>
      </c>
      <c r="CY69" s="51" t="n">
        <f aca="false">CX69*(1+(CX30-CW30)/CW30)</f>
        <v>215.098160651718</v>
      </c>
      <c r="CZ69" s="51" t="n">
        <f aca="false">CY69*(1+(CY30-CX30)/CX30)</f>
        <v>215.218814556217</v>
      </c>
      <c r="DA69" s="51" t="n">
        <f aca="false">CZ69*(1+(CZ30-CY30)/CY30)</f>
        <v>215.33953613849</v>
      </c>
      <c r="DB69" s="51" t="n">
        <f aca="false">DA69*(1+(DA30-CZ30)/CZ30)</f>
        <v>215.460325436499</v>
      </c>
      <c r="DC69" s="51" t="n">
        <f aca="false">DB69*(1+(DB30-DA30)/DA30)</f>
        <v>215.581182488227</v>
      </c>
      <c r="DD69" s="51" t="n">
        <f aca="false">DC69*(1+(DC30-DB30)/DB30)</f>
        <v>215.70210733168</v>
      </c>
      <c r="DE69" s="51" t="n">
        <f aca="false">DD69*(1+(DD30-DC30)/DC30)</f>
        <v>215.823100004882</v>
      </c>
      <c r="DF69" s="51" t="n">
        <f aca="false">DE69*(1+(DE30-DD30)/DD30)</f>
        <v>215.944160545883</v>
      </c>
      <c r="DG69" s="51" t="n">
        <f aca="false">DF69*(1+(DF30-DE30)/DE30)</f>
        <v>216.06528899275</v>
      </c>
      <c r="DH69" s="51" t="n">
        <f aca="false">DG69*(1+(DG30-DF30)/DF30)</f>
        <v>216.186485383573</v>
      </c>
      <c r="DI69" s="51" t="n">
        <f aca="false">DH69*(1+(DH30-DG30)/DG30)</f>
        <v>216.307749756464</v>
      </c>
      <c r="DJ69" s="51" t="n">
        <f aca="false">DI69*(1+(DI30-DH30)/DH30)</f>
        <v>216.429082149556</v>
      </c>
      <c r="DK69" s="51" t="n">
        <f aca="false">DJ69*(1+(DJ30-DI30)/DI30)</f>
        <v>216.550482601003</v>
      </c>
      <c r="DL69" s="51" t="n">
        <f aca="false">DK69*(1+(DK30-DJ30)/DJ30)</f>
        <v>216.67195114898</v>
      </c>
      <c r="DM69" s="51" t="n">
        <f aca="false">DL69*(1+(DL30-DK30)/DK30)</f>
        <v>216.793487831685</v>
      </c>
      <c r="DN69" s="51" t="n">
        <f aca="false">DM69*(1+(DM30-DL30)/DL30)</f>
        <v>216.915092687336</v>
      </c>
      <c r="DO69" s="51" t="n">
        <f aca="false">DN69*(1+(DN30-DM30)/DM30)</f>
        <v>217.036765754173</v>
      </c>
      <c r="DP69" s="51" t="n">
        <f aca="false">DO69*(1+(DO30-DN30)/DN30)</f>
        <v>217.158507070457</v>
      </c>
      <c r="DQ69" s="51" t="n">
        <f aca="false">DP69*(1+(DP30-DO30)/DO30)</f>
        <v>217.280316674472</v>
      </c>
      <c r="DR69" s="51" t="n">
        <f aca="false">DQ69*(1+(DQ30-DP30)/DP30)</f>
        <v>217.402194604521</v>
      </c>
      <c r="DS69" s="51" t="n">
        <f aca="false">DR69*(1+(DR30-DQ30)/DQ30)</f>
        <v>217.52414089893</v>
      </c>
      <c r="DT69" s="51" t="n">
        <f aca="false">DS69*(1+(DS30-DR30)/DR30)</f>
        <v>217.646155596047</v>
      </c>
      <c r="DU69" s="51" t="n">
        <f aca="false">DT69*(1+(DT30-DS30)/DS30)</f>
        <v>217.768238734239</v>
      </c>
      <c r="DV69" s="51" t="n">
        <f aca="false">DU69*(1+(DU30-DT30)/DT30)</f>
        <v>217.890390351899</v>
      </c>
      <c r="DW69" s="51" t="n">
        <f aca="false">DV69*(1+(DV30-DU30)/DU30)</f>
        <v>218.012610487437</v>
      </c>
      <c r="DX69" s="51" t="n">
        <f aca="false">DW69*(1+(DW30-DV30)/DV30)</f>
        <v>218.134899179286</v>
      </c>
      <c r="DY69" s="51" t="n">
        <f aca="false">DX69*(1+(DX30-DW30)/DW30)</f>
        <v>218.257256465902</v>
      </c>
      <c r="DZ69" s="51" t="n">
        <f aca="false">DY69*(1+(DY30-DX30)/DX30)</f>
        <v>218.379682385762</v>
      </c>
      <c r="EA69" s="51" t="n">
        <f aca="false">DZ69*(1+(DZ30-DY30)/DY30)</f>
        <v>218.502176977363</v>
      </c>
      <c r="EB69" s="51" t="n">
        <f aca="false">EA69*(1+(EA30-DZ30)/DZ30)</f>
        <v>218.624740279224</v>
      </c>
      <c r="EC69" s="51" t="n">
        <f aca="false">EB69*(1+(EB30-EA30)/EA30)</f>
        <v>218.747372329888</v>
      </c>
      <c r="ED69" s="51" t="n">
        <f aca="false">EC69*(1+(EC30-EB30)/EB30)</f>
        <v>218.870073167918</v>
      </c>
      <c r="EE69" s="51" t="n">
        <f aca="false">ED69*(1+(ED30-EC30)/EC30)</f>
        <v>218.992842831897</v>
      </c>
      <c r="EF69" s="51" t="n">
        <f aca="false">EE69*(1+(EE30-ED30)/ED30)</f>
        <v>219.115681360432</v>
      </c>
      <c r="EG69" s="51" t="n">
        <f aca="false">EF69*(1+(EF30-EE30)/EE30)</f>
        <v>219.23858879215</v>
      </c>
      <c r="EH69" s="51" t="n">
        <f aca="false">EG69*(1+(EG30-EF30)/EF30)</f>
        <v>219.361565165702</v>
      </c>
      <c r="EI69" s="51" t="n">
        <f aca="false">EH69*(1+(EH30-EG30)/EG30)</f>
        <v>219.484610519759</v>
      </c>
      <c r="EJ69" s="51" t="n">
        <f aca="false">EI69*(1+(EI30-EH30)/EH30)</f>
        <v>219.607724893012</v>
      </c>
      <c r="EK69" s="51" t="n">
        <f aca="false">EJ69*(1+(EJ30-EI30)/EI30)</f>
        <v>219.730908324178</v>
      </c>
      <c r="EL69" s="51" t="n">
        <f aca="false">EK69*(1+(EK30-EJ30)/EJ30)</f>
        <v>219.854160851992</v>
      </c>
      <c r="EM69" s="51" t="n">
        <f aca="false">EL69*(1+(EL30-EK30)/EK30)</f>
        <v>219.977482515212</v>
      </c>
      <c r="EN69" s="51" t="n">
        <f aca="false">EM69*(1+(EM30-EL30)/EL30)</f>
        <v>220.100873352618</v>
      </c>
      <c r="EO69" s="51" t="n">
        <f aca="false">EN69*(1+(EN30-EM30)/EM30)</f>
        <v>220.224333403012</v>
      </c>
      <c r="EP69" s="51" t="n">
        <f aca="false">EO69*(1+(EO30-EN30)/EN30)</f>
        <v>220.347862705216</v>
      </c>
      <c r="EQ69" s="51" t="n">
        <f aca="false">EP69*(1+(EP30-EO30)/EO30)</f>
        <v>220.471461298077</v>
      </c>
      <c r="ER69" s="51" t="n">
        <f aca="false">EQ69*(1+(EQ30-EP30)/EP30)</f>
        <v>220.59512922046</v>
      </c>
      <c r="ES69" s="51" t="n">
        <f aca="false">ER69*(1+(ER30-EQ30)/EQ30)</f>
        <v>220.718866511254</v>
      </c>
      <c r="ET69" s="51" t="n">
        <f aca="false">ES69*(1+(ES30-ER30)/ER30)</f>
        <v>220.842673209371</v>
      </c>
      <c r="EU69" s="51" t="n">
        <f aca="false">ET69*(1+(ET30-ES30)/ES30)</f>
        <v>220.966549353741</v>
      </c>
      <c r="EV69" s="51" t="n">
        <f aca="false">EU69*(1+(EU30-ET30)/ET30)</f>
        <v>221.09049498332</v>
      </c>
      <c r="EW69" s="152"/>
      <c r="EX69" s="152"/>
    </row>
    <row r="70" customFormat="false" ht="12.8" hidden="false" customHeight="false" outlineLevel="0" collapsed="false">
      <c r="A70" s="162" t="s">
        <v>216</v>
      </c>
      <c r="B70" s="162" t="n">
        <v>0</v>
      </c>
      <c r="C70" s="162" t="n">
        <v>0</v>
      </c>
      <c r="D70" s="162" t="n">
        <v>0</v>
      </c>
      <c r="E70" s="162" t="n">
        <v>0</v>
      </c>
      <c r="F70" s="162" t="n">
        <v>0</v>
      </c>
      <c r="G70" s="162" t="n">
        <v>0</v>
      </c>
      <c r="H70" s="162" t="n">
        <v>0</v>
      </c>
      <c r="I70" s="162" t="n">
        <v>0</v>
      </c>
      <c r="J70" s="162" t="n">
        <v>0</v>
      </c>
      <c r="K70" s="162" t="n">
        <v>0</v>
      </c>
      <c r="L70" s="162" t="n">
        <v>0</v>
      </c>
      <c r="M70" s="162" t="n">
        <v>0</v>
      </c>
      <c r="N70" s="162" t="n">
        <v>0</v>
      </c>
      <c r="O70" s="162" t="n">
        <v>0</v>
      </c>
      <c r="P70" s="162" t="n">
        <v>0</v>
      </c>
      <c r="Q70" s="162" t="n">
        <v>0</v>
      </c>
      <c r="R70" s="162" t="n">
        <v>0</v>
      </c>
      <c r="S70" s="162" t="n">
        <v>0</v>
      </c>
      <c r="T70" s="162" t="n">
        <v>0</v>
      </c>
      <c r="U70" s="162" t="n">
        <v>0</v>
      </c>
      <c r="V70" s="162" t="n">
        <v>0</v>
      </c>
      <c r="W70" s="162" t="n">
        <v>0</v>
      </c>
      <c r="X70" s="163" t="n">
        <v>0</v>
      </c>
      <c r="Y70" s="162" t="n">
        <v>0</v>
      </c>
      <c r="Z70" s="162" t="n">
        <v>0</v>
      </c>
      <c r="AA70" s="162" t="n">
        <v>0</v>
      </c>
      <c r="AB70" s="162" t="n">
        <v>0</v>
      </c>
      <c r="AC70" s="162" t="n">
        <v>0</v>
      </c>
      <c r="AD70" s="162" t="n">
        <v>0</v>
      </c>
      <c r="AE70" s="162" t="n">
        <v>0</v>
      </c>
      <c r="AF70" s="162" t="n">
        <v>0</v>
      </c>
      <c r="AG70" s="162" t="n">
        <v>0</v>
      </c>
      <c r="AH70" s="162" t="n">
        <v>0</v>
      </c>
      <c r="AI70" s="162" t="n">
        <v>0</v>
      </c>
      <c r="AJ70" s="162" t="n">
        <v>0</v>
      </c>
      <c r="AK70" s="162" t="n">
        <v>0</v>
      </c>
      <c r="AL70" s="162" t="n">
        <v>0</v>
      </c>
      <c r="AM70" s="162" t="n">
        <v>0</v>
      </c>
      <c r="AN70" s="162" t="n">
        <v>0</v>
      </c>
      <c r="AO70" s="162" t="n">
        <v>0</v>
      </c>
      <c r="AP70" s="162" t="n">
        <v>0</v>
      </c>
      <c r="AQ70" s="162" t="n">
        <v>0</v>
      </c>
      <c r="AR70" s="147"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48" t="n">
        <v>5800.56295231278</v>
      </c>
      <c r="BJ70" s="51" t="n">
        <v>5432.30701017444</v>
      </c>
      <c r="BK70" s="51" t="n">
        <v>5087.43025382118</v>
      </c>
      <c r="BL70" s="169" t="n">
        <f aca="false">BK70*(1+(BK30-BJ30)/BJ30)</f>
        <v>4686.00238466924</v>
      </c>
      <c r="BM70" s="170" t="n">
        <f aca="false">BL70*(1+(BL30-BK30)/BK30)</f>
        <v>4611.72832289947</v>
      </c>
      <c r="BN70" s="169" t="n">
        <f aca="false">BM70*(1+(BM30-BL30)/BL30)</f>
        <v>4620.91667923735</v>
      </c>
      <c r="BO70" s="169" t="n">
        <f aca="false">BN70*(1+(BN30-BM30)/BM30)</f>
        <v>4689.24546911093</v>
      </c>
      <c r="BP70" s="169" t="n">
        <f aca="false">BO70*(1+(BO30-BN30)/BN30)</f>
        <v>4577.02890038944</v>
      </c>
      <c r="BQ70" s="169" t="n">
        <f aca="false">BP70*(1+(BP30-BO30)/BO30)</f>
        <v>4444.99536972787</v>
      </c>
      <c r="BR70" s="169" t="n">
        <f aca="false">BQ70*(1+(BQ30-BP30)/BP30)</f>
        <v>4488.41418133946</v>
      </c>
      <c r="BS70" s="169" t="n">
        <f aca="false">BR70*(1+(BR30-BQ30)/BQ30)</f>
        <v>4615.07915447702</v>
      </c>
      <c r="BT70" s="169" t="n">
        <f aca="false">BS70*(1+(BS30-BR30)/BR30)</f>
        <v>4712.36132180432</v>
      </c>
      <c r="BU70" s="169" t="n">
        <f aca="false">BT70*(1+(BT30-BS30)/BS30)</f>
        <v>4761.04375335114</v>
      </c>
      <c r="BV70" s="169" t="n">
        <f aca="false">BU70*(1+(BU30-BT30)/BT30)</f>
        <v>4794.4208691264</v>
      </c>
      <c r="BW70" s="169" t="n">
        <f aca="false">BV70*(1+(BV30-BU30)/BU30)</f>
        <v>4830.1928943903</v>
      </c>
      <c r="BX70" s="169" t="n">
        <f aca="false">BW70*(1+(BW30-BV30)/BV30)</f>
        <v>4875.51647132338</v>
      </c>
      <c r="BY70" s="169" t="n">
        <f aca="false">BX70*(1+(BX30-BW30)/BW30)</f>
        <v>4946.439266374</v>
      </c>
      <c r="BZ70" s="169" t="n">
        <f aca="false">BY70*(1+(BY30-BX30)/BX30)</f>
        <v>4900.06799839142</v>
      </c>
      <c r="CA70" s="169" t="n">
        <f aca="false">BZ70*(1+(BZ30-BY30)/BY30)</f>
        <v>4900.18533871662</v>
      </c>
      <c r="CB70" s="169" t="n">
        <f aca="false">CA70*(1+(CA30-BZ30)/BZ30)</f>
        <v>4992.32701431032</v>
      </c>
      <c r="CC70" s="169" t="n">
        <f aca="false">CB70*(1+(CB30-CA30)/CA30)</f>
        <v>5085.31147558153</v>
      </c>
      <c r="CD70" s="169" t="n">
        <f aca="false">CC70*(1+(CC30-CB30)/CB30)</f>
        <v>5142.90307226808</v>
      </c>
      <c r="CE70" s="169" t="n">
        <f aca="false">CD70*(1+(CD30-CC30)/CC30)</f>
        <v>5145.78785442637</v>
      </c>
      <c r="CF70" s="169" t="n">
        <f aca="false">CE70*(1+(CE30-CD30)/CD30)</f>
        <v>5148.67425473065</v>
      </c>
      <c r="CG70" s="169" t="n">
        <f aca="false">CF70*(1+(CF30-CE30)/CE30)</f>
        <v>5151.56227408862</v>
      </c>
      <c r="CH70" s="169" t="n">
        <f aca="false">CG70*(1+(CG30-CF30)/CF30)</f>
        <v>5191.14662027581</v>
      </c>
      <c r="CI70" s="169" t="n">
        <f aca="false">CH70*(1+(CH30-CG30)/CG30)</f>
        <v>5249.38628812214</v>
      </c>
      <c r="CJ70" s="169" t="n">
        <f aca="false">CI70*(1+(CI30-CH30)/CH30)</f>
        <v>5252.3307993628</v>
      </c>
      <c r="CK70" s="169" t="n">
        <f aca="false">CJ70*(1+(CJ30-CI30)/CI30)</f>
        <v>5255.276962253</v>
      </c>
      <c r="CL70" s="169" t="n">
        <f aca="false">CK70*(1+(CK30-CJ30)/CJ30)</f>
        <v>5295.2880783322</v>
      </c>
      <c r="CM70" s="169" t="n">
        <f aca="false">CL70*(1+(CL30-CK30)/CK30)</f>
        <v>5354.13732781216</v>
      </c>
      <c r="CN70" s="169" t="n">
        <f aca="false">CM70*(1+(CM30-CL30)/CL30)</f>
        <v>5357.14059651454</v>
      </c>
      <c r="CO70" s="169" t="n">
        <f aca="false">CN70*(1+(CN30-CM30)/CM30)</f>
        <v>5360.14554982497</v>
      </c>
      <c r="CP70" s="169" t="n">
        <f aca="false">CO70*(1+(CO30-CN30)/CN30)</f>
        <v>5363.15218868839</v>
      </c>
      <c r="CQ70" s="169" t="n">
        <f aca="false">CP70*(1+(CP30-CO30)/CO30)</f>
        <v>5366.16051405029</v>
      </c>
      <c r="CR70" s="169" t="n">
        <f aca="false">CQ70*(1+(CQ30-CP30)/CP30)</f>
        <v>5369.17052685666</v>
      </c>
      <c r="CS70" s="169" t="n">
        <f aca="false">CR70*(1+(CR30-CQ30)/CQ30)</f>
        <v>5372.18222805403</v>
      </c>
      <c r="CT70" s="169" t="n">
        <f aca="false">CS70*(1+(CS30-CR30)/CR30)</f>
        <v>5375.19561858946</v>
      </c>
      <c r="CU70" s="169" t="n">
        <f aca="false">CT70*(1+(CT30-CS30)/CS30)</f>
        <v>5378.21069941053</v>
      </c>
      <c r="CV70" s="169" t="n">
        <f aca="false">CU70*(1+(CU30-CT30)/CT30)</f>
        <v>5381.22747146538</v>
      </c>
      <c r="CW70" s="169" t="n">
        <f aca="false">CV70*(1+(CV30-CU30)/CU30)</f>
        <v>5384.24593570265</v>
      </c>
      <c r="CX70" s="169" t="n">
        <f aca="false">CW70*(1+(CW30-CV30)/CV30)</f>
        <v>5387.26609307153</v>
      </c>
      <c r="CY70" s="169" t="n">
        <f aca="false">CX70*(1+(CX30-CW30)/CW30)</f>
        <v>5390.28794452175</v>
      </c>
      <c r="CZ70" s="169" t="n">
        <f aca="false">CY70*(1+(CY30-CX30)/CX30)</f>
        <v>5393.31149100355</v>
      </c>
      <c r="DA70" s="169" t="n">
        <f aca="false">CZ70*(1+(CZ30-CY30)/CY30)</f>
        <v>5396.33673346773</v>
      </c>
      <c r="DB70" s="169" t="n">
        <f aca="false">DA70*(1+(DA30-CZ30)/CZ30)</f>
        <v>5399.36367286559</v>
      </c>
      <c r="DC70" s="169" t="n">
        <f aca="false">DB70*(1+(DB30-DA30)/DA30)</f>
        <v>5402.39231014899</v>
      </c>
      <c r="DD70" s="169" t="n">
        <f aca="false">DC70*(1+(DC30-DB30)/DB30)</f>
        <v>5405.42264627033</v>
      </c>
      <c r="DE70" s="169" t="n">
        <f aca="false">DD70*(1+(DD30-DC30)/DC30)</f>
        <v>5408.45468218251</v>
      </c>
      <c r="DF70" s="169" t="n">
        <f aca="false">DE70*(1+(DE30-DD30)/DD30)</f>
        <v>5411.48841883899</v>
      </c>
      <c r="DG70" s="169" t="n">
        <f aca="false">DF70*(1+(DF30-DE30)/DE30)</f>
        <v>5414.52385719377</v>
      </c>
      <c r="DH70" s="169" t="n">
        <f aca="false">DG70*(1+(DG30-DF30)/DF30)</f>
        <v>5417.56099820137</v>
      </c>
      <c r="DI70" s="169" t="n">
        <f aca="false">DH70*(1+(DH30-DG30)/DG30)</f>
        <v>5420.59984281684</v>
      </c>
      <c r="DJ70" s="169" t="n">
        <f aca="false">DI70*(1+(DI30-DH30)/DH30)</f>
        <v>5423.64039199579</v>
      </c>
      <c r="DK70" s="169" t="n">
        <f aca="false">DJ70*(1+(DJ30-DI30)/DI30)</f>
        <v>5426.68264669434</v>
      </c>
      <c r="DL70" s="169" t="n">
        <f aca="false">DK70*(1+(DK30-DJ30)/DJ30)</f>
        <v>5429.72660786917</v>
      </c>
      <c r="DM70" s="169" t="n">
        <f aca="false">DL70*(1+(DL30-DK30)/DK30)</f>
        <v>5432.77227647748</v>
      </c>
      <c r="DN70" s="169" t="n">
        <f aca="false">DM70*(1+(DM30-DL30)/DL30)</f>
        <v>5435.81965347701</v>
      </c>
      <c r="DO70" s="169" t="n">
        <f aca="false">DN70*(1+(DN30-DM30)/DM30)</f>
        <v>5438.86873982604</v>
      </c>
      <c r="DP70" s="169" t="n">
        <f aca="false">DO70*(1+(DO30-DN30)/DN30)</f>
        <v>5441.91953648339</v>
      </c>
      <c r="DQ70" s="169" t="n">
        <f aca="false">DP70*(1+(DP30-DO30)/DO30)</f>
        <v>5444.97204440841</v>
      </c>
      <c r="DR70" s="169" t="n">
        <f aca="false">DQ70*(1+(DQ30-DP30)/DP30)</f>
        <v>5448.02626456099</v>
      </c>
      <c r="DS70" s="169" t="n">
        <f aca="false">DR70*(1+(DR30-DQ30)/DQ30)</f>
        <v>5451.08219790157</v>
      </c>
      <c r="DT70" s="169" t="n">
        <f aca="false">DS70*(1+(DS30-DR30)/DR30)</f>
        <v>5454.13984539111</v>
      </c>
      <c r="DU70" s="169" t="n">
        <f aca="false">DT70*(1+(DT30-DS30)/DS30)</f>
        <v>5457.19920799113</v>
      </c>
      <c r="DV70" s="169" t="n">
        <f aca="false">DU70*(1+(DU30-DT30)/DT30)</f>
        <v>5460.26028666367</v>
      </c>
      <c r="DW70" s="169" t="n">
        <f aca="false">DV70*(1+(DV30-DU30)/DU30)</f>
        <v>5463.32308237132</v>
      </c>
      <c r="DX70" s="169" t="n">
        <f aca="false">DW70*(1+(DW30-DV30)/DV30)</f>
        <v>5466.3875960772</v>
      </c>
      <c r="DY70" s="169" t="n">
        <f aca="false">DX70*(1+(DX30-DW30)/DW30)</f>
        <v>5469.453828745</v>
      </c>
      <c r="DZ70" s="169" t="n">
        <f aca="false">DY70*(1+(DY30-DX30)/DX30)</f>
        <v>5472.5217813389</v>
      </c>
      <c r="EA70" s="169" t="n">
        <f aca="false">DZ70*(1+(DZ30-DY30)/DY30)</f>
        <v>5475.59145482367</v>
      </c>
      <c r="EB70" s="169" t="n">
        <f aca="false">EA70*(1+(EA30-DZ30)/DZ30)</f>
        <v>5478.66285016459</v>
      </c>
      <c r="EC70" s="169" t="n">
        <f aca="false">EB70*(1+(EB30-EA30)/EA30)</f>
        <v>5481.73596832749</v>
      </c>
      <c r="ED70" s="169" t="n">
        <f aca="false">EC70*(1+(EC30-EB30)/EB30)</f>
        <v>5484.81081027876</v>
      </c>
      <c r="EE70" s="169" t="n">
        <f aca="false">ED70*(1+(ED30-EC30)/EC30)</f>
        <v>5487.8873769853</v>
      </c>
      <c r="EF70" s="169" t="n">
        <f aca="false">EE70*(1+(EE30-ED30)/ED30)</f>
        <v>5490.96566941457</v>
      </c>
      <c r="EG70" s="169" t="n">
        <f aca="false">EF70*(1+(EF30-EE30)/EE30)</f>
        <v>5494.04568853457</v>
      </c>
      <c r="EH70" s="169" t="n">
        <f aca="false">EG70*(1+(EG30-EF30)/EF30)</f>
        <v>5497.12743531385</v>
      </c>
      <c r="EI70" s="169" t="n">
        <f aca="false">EH70*(1+(EH30-EG30)/EG30)</f>
        <v>5500.2109107215</v>
      </c>
      <c r="EJ70" s="169" t="n">
        <f aca="false">EI70*(1+(EI30-EH30)/EH30)</f>
        <v>5503.29611572714</v>
      </c>
      <c r="EK70" s="169" t="n">
        <f aca="false">EJ70*(1+(EJ30-EI30)/EI30)</f>
        <v>5506.38305130095</v>
      </c>
      <c r="EL70" s="169" t="n">
        <f aca="false">EK70*(1+(EK30-EJ30)/EJ30)</f>
        <v>5509.47171841365</v>
      </c>
      <c r="EM70" s="169" t="n">
        <f aca="false">EL70*(1+(EL30-EK30)/EK30)</f>
        <v>5512.5621180365</v>
      </c>
      <c r="EN70" s="169" t="n">
        <f aca="false">EM70*(1+(EM30-EL30)/EL30)</f>
        <v>5515.65425114131</v>
      </c>
      <c r="EO70" s="169" t="n">
        <f aca="false">EN70*(1+(EN30-EM30)/EM30)</f>
        <v>5518.74811870043</v>
      </c>
      <c r="EP70" s="169" t="n">
        <f aca="false">EO70*(1+(EO30-EN30)/EN30)</f>
        <v>5521.84372168677</v>
      </c>
      <c r="EQ70" s="169" t="n">
        <f aca="false">EP70*(1+(EP30-EO30)/EO30)</f>
        <v>5524.94106107375</v>
      </c>
      <c r="ER70" s="169" t="n">
        <f aca="false">EQ70*(1+(EQ30-EP30)/EP30)</f>
        <v>5528.04013783539</v>
      </c>
      <c r="ES70" s="169" t="n">
        <f aca="false">ER70*(1+(ER30-EQ30)/EQ30)</f>
        <v>5531.1409529462</v>
      </c>
      <c r="ET70" s="169" t="n">
        <f aca="false">ES70*(1+(ES30-ER30)/ER30)</f>
        <v>5534.24350738128</v>
      </c>
      <c r="EU70" s="169" t="n">
        <f aca="false">ET70*(1+(ET30-ES30)/ES30)</f>
        <v>5537.34780211626</v>
      </c>
      <c r="EV70" s="169" t="n">
        <f aca="false">EU70*(1+(EU30-ET30)/ET30)</f>
        <v>5540.45383812731</v>
      </c>
      <c r="EW70" s="152"/>
      <c r="EX70" s="152"/>
    </row>
    <row r="71" customFormat="false" ht="12.8" hidden="false" customHeight="false" outlineLevel="0" collapsed="false">
      <c r="A71" s="162" t="s">
        <v>217</v>
      </c>
      <c r="B71" s="162" t="n">
        <v>0</v>
      </c>
      <c r="C71" s="162" t="n">
        <v>0</v>
      </c>
      <c r="D71" s="162" t="n">
        <v>0</v>
      </c>
      <c r="E71" s="162" t="n">
        <v>0</v>
      </c>
      <c r="F71" s="162" t="n">
        <v>0</v>
      </c>
      <c r="G71" s="162" t="n">
        <v>0</v>
      </c>
      <c r="H71" s="162" t="n">
        <v>0</v>
      </c>
      <c r="I71" s="162" t="n">
        <v>0</v>
      </c>
      <c r="J71" s="162" t="n">
        <v>0</v>
      </c>
      <c r="K71" s="162" t="n">
        <v>0</v>
      </c>
      <c r="L71" s="162" t="n">
        <v>0</v>
      </c>
      <c r="M71" s="162" t="n">
        <v>0</v>
      </c>
      <c r="N71" s="162" t="n">
        <v>0</v>
      </c>
      <c r="O71" s="162" t="n">
        <v>0</v>
      </c>
      <c r="P71" s="162" t="n">
        <v>0</v>
      </c>
      <c r="Q71" s="162" t="n">
        <v>0</v>
      </c>
      <c r="R71" s="162" t="n">
        <v>0</v>
      </c>
      <c r="S71" s="162" t="n">
        <v>0</v>
      </c>
      <c r="T71" s="162" t="n">
        <v>0</v>
      </c>
      <c r="U71" s="162" t="n">
        <v>0</v>
      </c>
      <c r="V71" s="162" t="n">
        <v>0</v>
      </c>
      <c r="W71" s="162" t="n">
        <v>0</v>
      </c>
      <c r="X71" s="163" t="n">
        <v>0</v>
      </c>
      <c r="Y71" s="162" t="n">
        <v>0</v>
      </c>
      <c r="Z71" s="162" t="n">
        <v>0</v>
      </c>
      <c r="AA71" s="162" t="n">
        <v>0</v>
      </c>
      <c r="AB71" s="162" t="n">
        <v>0</v>
      </c>
      <c r="AC71" s="162" t="n">
        <v>0</v>
      </c>
      <c r="AD71" s="162" t="n">
        <v>0</v>
      </c>
      <c r="AE71" s="162" t="n">
        <v>0</v>
      </c>
      <c r="AF71" s="162" t="n">
        <v>0</v>
      </c>
      <c r="AG71" s="162" t="n">
        <v>0</v>
      </c>
      <c r="AH71" s="162" t="n">
        <v>0</v>
      </c>
      <c r="AI71" s="162" t="n">
        <v>0</v>
      </c>
      <c r="AJ71" s="162" t="n">
        <v>0</v>
      </c>
      <c r="AK71" s="162" t="n">
        <v>0</v>
      </c>
      <c r="AL71" s="162" t="n">
        <v>0</v>
      </c>
      <c r="AM71" s="162" t="n">
        <v>0</v>
      </c>
      <c r="AN71" s="162" t="n">
        <v>0</v>
      </c>
      <c r="AO71" s="162" t="n">
        <v>0</v>
      </c>
      <c r="AP71" s="162" t="n">
        <v>0</v>
      </c>
      <c r="AQ71" s="162" t="n">
        <v>0</v>
      </c>
      <c r="AR71" s="147"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48" t="n">
        <v>72.368929482636</v>
      </c>
      <c r="BJ71" s="51" t="n">
        <v>67.7744981270474</v>
      </c>
      <c r="BK71" s="51" t="n">
        <v>63.4717499514109</v>
      </c>
      <c r="BL71" s="51" t="n">
        <f aca="false">BK71*(1+(BK30-BJ30)/BJ30)</f>
        <v>58.4634593089589</v>
      </c>
      <c r="BM71" s="149" t="n">
        <f aca="false">BL71*(1+(BL30-BK30)/BK30)</f>
        <v>57.5368019512515</v>
      </c>
      <c r="BN71" s="51" t="n">
        <f aca="false">BM71*(1+(BM30-BL30)/BL30)</f>
        <v>57.6514376370192</v>
      </c>
      <c r="BO71" s="51" t="n">
        <f aca="false">BN71*(1+(BN30-BM30)/BM30)</f>
        <v>58.5039206488662</v>
      </c>
      <c r="BP71" s="51" t="n">
        <f aca="false">BO71*(1+(BO30-BN30)/BN30)</f>
        <v>57.1038853393018</v>
      </c>
      <c r="BQ71" s="51" t="n">
        <f aca="false">BP71*(1+(BP30-BO30)/BO30)</f>
        <v>55.4566098337441</v>
      </c>
      <c r="BR71" s="51" t="n">
        <f aca="false">BQ71*(1+(BQ30-BP30)/BP30)</f>
        <v>55.9983112067955</v>
      </c>
      <c r="BS71" s="51" t="n">
        <f aca="false">BR71*(1+(BR30-BQ30)/BQ30)</f>
        <v>57.5786075649718</v>
      </c>
      <c r="BT71" s="51" t="n">
        <f aca="false">BS71*(1+(BS30-BR30)/BR30)</f>
        <v>58.7923184349521</v>
      </c>
      <c r="BU71" s="51" t="n">
        <f aca="false">BT71*(1+(BT30-BS30)/BS30)</f>
        <v>59.3996897340172</v>
      </c>
      <c r="BV71" s="51" t="n">
        <f aca="false">BU71*(1+(BU30-BT30)/BT30)</f>
        <v>59.8161089949978</v>
      </c>
      <c r="BW71" s="51" t="n">
        <f aca="false">BV71*(1+(BV30-BU30)/BU30)</f>
        <v>60.2624076034358</v>
      </c>
      <c r="BX71" s="51" t="n">
        <f aca="false">BW71*(1+(BW30-BV30)/BV30)</f>
        <v>60.8278731918513</v>
      </c>
      <c r="BY71" s="51" t="n">
        <f aca="false">BX71*(1+(BX30-BW30)/BW30)</f>
        <v>61.712719506929</v>
      </c>
      <c r="BZ71" s="51" t="n">
        <f aca="false">BY71*(1+(BY30-BX30)/BX30)</f>
        <v>61.1341827251993</v>
      </c>
      <c r="CA71" s="51" t="n">
        <f aca="false">BZ71*(1+(BZ30-BY30)/BY30)</f>
        <v>61.1356466854717</v>
      </c>
      <c r="CB71" s="51" t="n">
        <f aca="false">CA71*(1+(CA30-BZ30)/BZ30)</f>
        <v>62.2852238003608</v>
      </c>
      <c r="CC71" s="51" t="n">
        <f aca="false">CB71*(1+(CB30-CA30)/CA30)</f>
        <v>63.4453156700704</v>
      </c>
      <c r="CD71" s="51" t="n">
        <f aca="false">CC71*(1+(CC30-CB30)/CB30)</f>
        <v>64.1638394122772</v>
      </c>
      <c r="CE71" s="51" t="n">
        <f aca="false">CD71*(1+(CD30-CC30)/CC30)</f>
        <v>64.1998305045733</v>
      </c>
      <c r="CF71" s="51" t="n">
        <f aca="false">CE71*(1+(CE30-CD30)/CD30)</f>
        <v>64.2358417851674</v>
      </c>
      <c r="CG71" s="51" t="n">
        <f aca="false">CF71*(1+(CF30-CE30)/CE30)</f>
        <v>64.2718732653839</v>
      </c>
      <c r="CH71" s="51" t="n">
        <f aca="false">CG71*(1+(CG30-CF30)/CF30)</f>
        <v>64.7657351166194</v>
      </c>
      <c r="CI71" s="51" t="n">
        <f aca="false">CH71*(1+(CH30-CG30)/CG30)</f>
        <v>65.492344318194</v>
      </c>
      <c r="CJ71" s="51" t="n">
        <f aca="false">CI71*(1+(CI30-CH30)/CH30)</f>
        <v>65.5290806019113</v>
      </c>
      <c r="CK71" s="51" t="n">
        <f aca="false">CJ71*(1+(CJ30-CI30)/CI30)</f>
        <v>65.5658374919232</v>
      </c>
      <c r="CL71" s="51" t="n">
        <f aca="false">CK71*(1+(CK30-CJ30)/CJ30)</f>
        <v>66.0650238057106</v>
      </c>
      <c r="CM71" s="51" t="n">
        <f aca="false">CL71*(1+(CL30-CK30)/CK30)</f>
        <v>66.7992382639855</v>
      </c>
      <c r="CN71" s="51" t="n">
        <f aca="false">CM71*(1+(CM30-CL30)/CL30)</f>
        <v>66.8367076169994</v>
      </c>
      <c r="CO71" s="51" t="n">
        <f aca="false">CN71*(1+(CN30-CM30)/CM30)</f>
        <v>66.8741979875046</v>
      </c>
      <c r="CP71" s="51" t="n">
        <f aca="false">CO71*(1+(CO30-CN30)/CN30)</f>
        <v>66.9117093872903</v>
      </c>
      <c r="CQ71" s="51" t="n">
        <f aca="false">CP71*(1+(CP30-CO30)/CO30)</f>
        <v>66.9492418281528</v>
      </c>
      <c r="CR71" s="51" t="n">
        <f aca="false">CQ71*(1+(CQ30-CP30)/CP30)</f>
        <v>66.9867953218942</v>
      </c>
      <c r="CS71" s="51" t="n">
        <f aca="false">CR71*(1+(CR30-CQ30)/CQ30)</f>
        <v>67.0243698803236</v>
      </c>
      <c r="CT71" s="51" t="n">
        <f aca="false">CS71*(1+(CS30-CR30)/CR30)</f>
        <v>67.0619655152567</v>
      </c>
      <c r="CU71" s="51" t="n">
        <f aca="false">CT71*(1+(CT30-CS30)/CS30)</f>
        <v>67.0995822385159</v>
      </c>
      <c r="CV71" s="51" t="n">
        <f aca="false">CU71*(1+(CU30-CT30)/CT30)</f>
        <v>67.1372200619301</v>
      </c>
      <c r="CW71" s="51" t="n">
        <f aca="false">CV71*(1+(CV30-CU30)/CU30)</f>
        <v>67.174878997335</v>
      </c>
      <c r="CX71" s="51" t="n">
        <f aca="false">CW71*(1+(CW30-CV30)/CV30)</f>
        <v>67.2125590565727</v>
      </c>
      <c r="CY71" s="51" t="n">
        <f aca="false">CX71*(1+(CX30-CW30)/CW30)</f>
        <v>67.2502602514922</v>
      </c>
      <c r="CZ71" s="51" t="n">
        <f aca="false">CY71*(1+(CY30-CX30)/CX30)</f>
        <v>67.2879825939489</v>
      </c>
      <c r="DA71" s="51" t="n">
        <f aca="false">CZ71*(1+(CZ30-CY30)/CY30)</f>
        <v>67.3257260958051</v>
      </c>
      <c r="DB71" s="51" t="n">
        <f aca="false">DA71*(1+(DA30-CZ30)/CZ30)</f>
        <v>67.3634907689296</v>
      </c>
      <c r="DC71" s="51" t="n">
        <f aca="false">DB71*(1+(DB30-DA30)/DA30)</f>
        <v>67.4012766251979</v>
      </c>
      <c r="DD71" s="51" t="n">
        <f aca="false">DC71*(1+(DC30-DB30)/DB30)</f>
        <v>67.4390836764921</v>
      </c>
      <c r="DE71" s="51" t="n">
        <f aca="false">DD71*(1+(DD30-DC30)/DC30)</f>
        <v>67.4769119347011</v>
      </c>
      <c r="DF71" s="51" t="n">
        <f aca="false">DE71*(1+(DE30-DD30)/DD30)</f>
        <v>67.5147614117203</v>
      </c>
      <c r="DG71" s="51" t="n">
        <f aca="false">DF71*(1+(DF30-DE30)/DE30)</f>
        <v>67.5526321194519</v>
      </c>
      <c r="DH71" s="51" t="n">
        <f aca="false">DG71*(1+(DG30-DF30)/DF30)</f>
        <v>67.5905240698048</v>
      </c>
      <c r="DI71" s="51" t="n">
        <f aca="false">DH71*(1+(DH30-DG30)/DG30)</f>
        <v>67.6284372746943</v>
      </c>
      <c r="DJ71" s="51" t="n">
        <f aca="false">DI71*(1+(DI30-DH30)/DH30)</f>
        <v>67.6663717460428</v>
      </c>
      <c r="DK71" s="51" t="n">
        <f aca="false">DJ71*(1+(DJ30-DI30)/DI30)</f>
        <v>67.7043274957792</v>
      </c>
      <c r="DL71" s="51" t="n">
        <f aca="false">DK71*(1+(DK30-DJ30)/DJ30)</f>
        <v>67.742304535839</v>
      </c>
      <c r="DM71" s="51" t="n">
        <f aca="false">DL71*(1+(DL30-DK30)/DK30)</f>
        <v>67.7803028781644</v>
      </c>
      <c r="DN71" s="51" t="n">
        <f aca="false">DM71*(1+(DM30-DL30)/DL30)</f>
        <v>67.8183225347045</v>
      </c>
      <c r="DO71" s="51" t="n">
        <f aca="false">DN71*(1+(DN30-DM30)/DM30)</f>
        <v>67.8563635174149</v>
      </c>
      <c r="DP71" s="51" t="n">
        <f aca="false">DO71*(1+(DO30-DN30)/DN30)</f>
        <v>67.8944258382579</v>
      </c>
      <c r="DQ71" s="51" t="n">
        <f aca="false">DP71*(1+(DP30-DO30)/DO30)</f>
        <v>67.9325095092028</v>
      </c>
      <c r="DR71" s="51" t="n">
        <f aca="false">DQ71*(1+(DQ30-DP30)/DP30)</f>
        <v>67.9706145422253</v>
      </c>
      <c r="DS71" s="51" t="n">
        <f aca="false">DR71*(1+(DR30-DQ30)/DQ30)</f>
        <v>68.0087409493079</v>
      </c>
      <c r="DT71" s="51" t="n">
        <f aca="false">DS71*(1+(DS30-DR30)/DR30)</f>
        <v>68.0468887424398</v>
      </c>
      <c r="DU71" s="51" t="n">
        <f aca="false">DT71*(1+(DT30-DS30)/DS30)</f>
        <v>68.085057933617</v>
      </c>
      <c r="DV71" s="51" t="n">
        <f aca="false">DU71*(1+(DU30-DT30)/DT30)</f>
        <v>68.1232485348423</v>
      </c>
      <c r="DW71" s="51" t="n">
        <f aca="false">DV71*(1+(DV30-DU30)/DU30)</f>
        <v>68.161460558125</v>
      </c>
      <c r="DX71" s="51" t="n">
        <f aca="false">DW71*(1+(DW30-DV30)/DV30)</f>
        <v>68.1996940154813</v>
      </c>
      <c r="DY71" s="51" t="n">
        <f aca="false">DX71*(1+(DX30-DW30)/DW30)</f>
        <v>68.2379489189341</v>
      </c>
      <c r="DZ71" s="51" t="n">
        <f aca="false">DY71*(1+(DY30-DX30)/DX30)</f>
        <v>68.2762252805131</v>
      </c>
      <c r="EA71" s="51" t="n">
        <f aca="false">DZ71*(1+(DZ30-DY30)/DY30)</f>
        <v>68.3145231122546</v>
      </c>
      <c r="EB71" s="51" t="n">
        <f aca="false">EA71*(1+(EA30-DZ30)/DZ30)</f>
        <v>68.3528424262018</v>
      </c>
      <c r="EC71" s="51" t="n">
        <f aca="false">EB71*(1+(EB30-EA30)/EA30)</f>
        <v>68.3911832344046</v>
      </c>
      <c r="ED71" s="51" t="n">
        <f aca="false">EC71*(1+(EC30-EB30)/EB30)</f>
        <v>68.4295455489198</v>
      </c>
      <c r="EE71" s="51" t="n">
        <f aca="false">ED71*(1+(ED30-EC30)/EC30)</f>
        <v>68.4679293818106</v>
      </c>
      <c r="EF71" s="51" t="n">
        <f aca="false">EE71*(1+(EE30-ED30)/ED30)</f>
        <v>68.5063347451472</v>
      </c>
      <c r="EG71" s="51" t="n">
        <f aca="false">EF71*(1+(EF30-EE30)/EE30)</f>
        <v>68.5447616510068</v>
      </c>
      <c r="EH71" s="51" t="n">
        <f aca="false">EG71*(1+(EG30-EF30)/EF30)</f>
        <v>68.5832101114729</v>
      </c>
      <c r="EI71" s="51" t="n">
        <f aca="false">EH71*(1+(EH30-EG30)/EG30)</f>
        <v>68.6216801386361</v>
      </c>
      <c r="EJ71" s="51" t="n">
        <f aca="false">EI71*(1+(EI30-EH30)/EH30)</f>
        <v>68.6601717445937</v>
      </c>
      <c r="EK71" s="51" t="n">
        <f aca="false">EJ71*(1+(EJ30-EI30)/EI30)</f>
        <v>68.6986849414498</v>
      </c>
      <c r="EL71" s="51" t="n">
        <f aca="false">EK71*(1+(EK30-EJ30)/EJ30)</f>
        <v>68.7372197413152</v>
      </c>
      <c r="EM71" s="51" t="n">
        <f aca="false">EL71*(1+(EL30-EK30)/EK30)</f>
        <v>68.7757761563077</v>
      </c>
      <c r="EN71" s="51" t="n">
        <f aca="false">EM71*(1+(EM30-EL30)/EL30)</f>
        <v>68.8143541985516</v>
      </c>
      <c r="EO71" s="51" t="n">
        <f aca="false">EN71*(1+(EN30-EM30)/EM30)</f>
        <v>68.8529538801783</v>
      </c>
      <c r="EP71" s="51" t="n">
        <f aca="false">EO71*(1+(EO30-EN30)/EN30)</f>
        <v>68.8915752133257</v>
      </c>
      <c r="EQ71" s="51" t="n">
        <f aca="false">EP71*(1+(EP30-EO30)/EO30)</f>
        <v>68.9302182101389</v>
      </c>
      <c r="ER71" s="51" t="n">
        <f aca="false">EQ71*(1+(EQ30-EP30)/EP30)</f>
        <v>68.9688828827694</v>
      </c>
      <c r="ES71" s="51" t="n">
        <f aca="false">ER71*(1+(ER30-EQ30)/EQ30)</f>
        <v>69.0075692433758</v>
      </c>
      <c r="ET71" s="51" t="n">
        <f aca="false">ES71*(1+(ES30-ER30)/ER30)</f>
        <v>69.0462773041234</v>
      </c>
      <c r="EU71" s="51" t="n">
        <f aca="false">ET71*(1+(ET30-ES30)/ES30)</f>
        <v>69.0850070771843</v>
      </c>
      <c r="EV71" s="51" t="n">
        <f aca="false">EU71*(1+(EU30-ET30)/ET30)</f>
        <v>69.1237585747376</v>
      </c>
      <c r="EW71" s="152"/>
      <c r="EX71" s="152"/>
    </row>
    <row r="72" customFormat="false" ht="12.8" hidden="false" customHeight="false" outlineLevel="0" collapsed="false">
      <c r="A72" s="162" t="s">
        <v>218</v>
      </c>
      <c r="B72" s="162" t="n">
        <v>0</v>
      </c>
      <c r="C72" s="162" t="n">
        <v>0</v>
      </c>
      <c r="D72" s="162" t="n">
        <v>0</v>
      </c>
      <c r="E72" s="162" t="n">
        <v>0</v>
      </c>
      <c r="F72" s="162" t="n">
        <v>0</v>
      </c>
      <c r="G72" s="162" t="n">
        <v>0</v>
      </c>
      <c r="H72" s="162" t="n">
        <v>0</v>
      </c>
      <c r="I72" s="162" t="n">
        <v>0</v>
      </c>
      <c r="J72" s="162" t="n">
        <v>0</v>
      </c>
      <c r="K72" s="162" t="n">
        <v>0</v>
      </c>
      <c r="L72" s="162" t="n">
        <v>0</v>
      </c>
      <c r="M72" s="162" t="n">
        <v>0</v>
      </c>
      <c r="N72" s="162" t="n">
        <v>0</v>
      </c>
      <c r="O72" s="162" t="n">
        <v>0</v>
      </c>
      <c r="P72" s="162" t="n">
        <v>0</v>
      </c>
      <c r="Q72" s="162" t="n">
        <v>0</v>
      </c>
      <c r="R72" s="162" t="n">
        <v>0</v>
      </c>
      <c r="S72" s="162" t="n">
        <v>0</v>
      </c>
      <c r="T72" s="162" t="n">
        <v>0</v>
      </c>
      <c r="U72" s="162" t="n">
        <v>0</v>
      </c>
      <c r="V72" s="162" t="n">
        <v>0</v>
      </c>
      <c r="W72" s="162" t="n">
        <v>0</v>
      </c>
      <c r="X72" s="163" t="n">
        <v>0</v>
      </c>
      <c r="Y72" s="162" t="n">
        <v>0</v>
      </c>
      <c r="Z72" s="162" t="n">
        <v>0</v>
      </c>
      <c r="AA72" s="162" t="n">
        <v>0</v>
      </c>
      <c r="AB72" s="162" t="n">
        <v>0</v>
      </c>
      <c r="AC72" s="162" t="n">
        <v>0</v>
      </c>
      <c r="AD72" s="162" t="n">
        <v>0</v>
      </c>
      <c r="AE72" s="162" t="n">
        <v>0</v>
      </c>
      <c r="AF72" s="162" t="n">
        <v>0</v>
      </c>
      <c r="AG72" s="162" t="n">
        <v>0</v>
      </c>
      <c r="AH72" s="162" t="n">
        <v>0</v>
      </c>
      <c r="AI72" s="162" t="n">
        <v>0</v>
      </c>
      <c r="AJ72" s="162" t="n">
        <v>0</v>
      </c>
      <c r="AK72" s="162" t="n">
        <v>0</v>
      </c>
      <c r="AL72" s="162" t="n">
        <v>0</v>
      </c>
      <c r="AM72" s="162" t="n">
        <v>0</v>
      </c>
      <c r="AN72" s="162" t="n">
        <v>0</v>
      </c>
      <c r="AO72" s="162" t="n">
        <v>0</v>
      </c>
      <c r="AP72" s="162" t="n">
        <v>0</v>
      </c>
      <c r="AQ72" s="162" t="n">
        <v>0</v>
      </c>
      <c r="AR72" s="147"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48" t="n">
        <v>182.303410147098</v>
      </c>
      <c r="BJ72" s="51" t="n">
        <v>170.729651770425</v>
      </c>
      <c r="BK72" s="51" t="n">
        <v>159.890667816531</v>
      </c>
      <c r="BL72" s="51" t="n">
        <f aca="false">BK72*(1+(BK30-BJ30)/BJ30)</f>
        <v>147.274363144705</v>
      </c>
      <c r="BM72" s="149" t="n">
        <f aca="false">BL72*(1+(BL30-BK30)/BK30)</f>
        <v>144.940035449717</v>
      </c>
      <c r="BN72" s="51" t="n">
        <f aca="false">BM72*(1+(BM30-BL30)/BL30)</f>
        <v>145.228812368063</v>
      </c>
      <c r="BO72" s="51" t="n">
        <f aca="false">BN72*(1+(BN30-BM30)/BM30)</f>
        <v>147.376288657449</v>
      </c>
      <c r="BP72" s="51" t="n">
        <f aca="false">BO72*(1+(BO30-BN30)/BN30)</f>
        <v>143.849482152439</v>
      </c>
      <c r="BQ72" s="51" t="n">
        <f aca="false">BP72*(1+(BP30-BO30)/BO30)</f>
        <v>139.699856833096</v>
      </c>
      <c r="BR72" s="51" t="n">
        <f aca="false">BQ72*(1+(BQ30-BP30)/BP30)</f>
        <v>141.064448078187</v>
      </c>
      <c r="BS72" s="51" t="n">
        <f aca="false">BR72*(1+(BR30-BQ30)/BQ30)</f>
        <v>145.045347301074</v>
      </c>
      <c r="BT72" s="51" t="n">
        <f aca="false">BS72*(1+(BS30-BR30)/BR30)</f>
        <v>148.102786897207</v>
      </c>
      <c r="BU72" s="51" t="n">
        <f aca="false">BT72*(1+(BT30-BS30)/BS30)</f>
        <v>149.632806200196</v>
      </c>
      <c r="BV72" s="51" t="n">
        <f aca="false">BU72*(1+(BU30-BT30)/BT30)</f>
        <v>150.681801285109</v>
      </c>
      <c r="BW72" s="51" t="n">
        <f aca="false">BV72*(1+(BV30-BU30)/BU30)</f>
        <v>151.80606495522</v>
      </c>
      <c r="BX72" s="51" t="n">
        <f aca="false">BW72*(1+(BW30-BV30)/BV30)</f>
        <v>153.230520254282</v>
      </c>
      <c r="BY72" s="51" t="n">
        <f aca="false">BX72*(1+(BX30-BW30)/BW30)</f>
        <v>155.459522422035</v>
      </c>
      <c r="BZ72" s="51" t="n">
        <f aca="false">BY72*(1+(BY30-BX30)/BX30)</f>
        <v>154.002139689433</v>
      </c>
      <c r="CA72" s="51" t="n">
        <f aca="false">BZ72*(1+(BZ30-BY30)/BY30)</f>
        <v>154.005827528287</v>
      </c>
      <c r="CB72" s="51" t="n">
        <f aca="false">CA72*(1+(CA30-BZ30)/BZ30)</f>
        <v>156.901708810069</v>
      </c>
      <c r="CC72" s="51" t="n">
        <f aca="false">CB72*(1+(CB30-CA30)/CA30)</f>
        <v>159.824077642162</v>
      </c>
      <c r="CD72" s="51" t="n">
        <f aca="false">CC72*(1+(CC30-CB30)/CB30)</f>
        <v>161.634099282835</v>
      </c>
      <c r="CE72" s="51" t="n">
        <f aca="false">CD72*(1+(CD30-CC30)/CC30)</f>
        <v>161.724763866482</v>
      </c>
      <c r="CF72" s="51" t="n">
        <f aca="false">CE72*(1+(CE30-CD30)/CD30)</f>
        <v>161.815479306147</v>
      </c>
      <c r="CG72" s="51" t="n">
        <f aca="false">CF72*(1+(CF30-CE30)/CE30)</f>
        <v>161.906245630356</v>
      </c>
      <c r="CH72" s="51" t="n">
        <f aca="false">CG72*(1+(CG30-CF30)/CF30)</f>
        <v>163.150325102934</v>
      </c>
      <c r="CI72" s="51" t="n">
        <f aca="false">CH72*(1+(CH30-CG30)/CG30)</f>
        <v>164.980714694687</v>
      </c>
      <c r="CJ72" s="51" t="n">
        <f aca="false">CI72*(1+(CI30-CH30)/CH30)</f>
        <v>165.073256478097</v>
      </c>
      <c r="CK72" s="51" t="n">
        <f aca="false">CJ72*(1+(CJ30-CI30)/CI30)</f>
        <v>165.165850170493</v>
      </c>
      <c r="CL72" s="51" t="n">
        <f aca="false">CK72*(1+(CK30-CJ30)/CJ30)</f>
        <v>166.423342411332</v>
      </c>
      <c r="CM72" s="51" t="n">
        <f aca="false">CL72*(1+(CL30-CK30)/CK30)</f>
        <v>168.272890283322</v>
      </c>
      <c r="CN72" s="51" t="n">
        <f aca="false">CM72*(1+(CM30-CL30)/CL30)</f>
        <v>168.367278729846</v>
      </c>
      <c r="CO72" s="51" t="n">
        <f aca="false">CN72*(1+(CN30-CM30)/CM30)</f>
        <v>168.461720121195</v>
      </c>
      <c r="CP72" s="51" t="n">
        <f aca="false">CO72*(1+(CO30-CN30)/CN30)</f>
        <v>168.556214487067</v>
      </c>
      <c r="CQ72" s="51" t="n">
        <f aca="false">CP72*(1+(CP30-CO30)/CO30)</f>
        <v>168.650761857179</v>
      </c>
      <c r="CR72" s="51" t="n">
        <f aca="false">CQ72*(1+(CQ30-CP30)/CP30)</f>
        <v>168.74536226126</v>
      </c>
      <c r="CS72" s="51" t="n">
        <f aca="false">CR72*(1+(CR30-CQ30)/CQ30)</f>
        <v>168.840015729059</v>
      </c>
      <c r="CT72" s="51" t="n">
        <f aca="false">CS72*(1+(CS30-CR30)/CR30)</f>
        <v>168.934722290341</v>
      </c>
      <c r="CU72" s="51" t="n">
        <f aca="false">CT72*(1+(CT30-CS30)/CS30)</f>
        <v>169.029481974887</v>
      </c>
      <c r="CV72" s="51" t="n">
        <f aca="false">CU72*(1+(CU30-CT30)/CT30)</f>
        <v>169.124294812496</v>
      </c>
      <c r="CW72" s="51" t="n">
        <f aca="false">CV72*(1+(CV30-CU30)/CU30)</f>
        <v>169.219160832981</v>
      </c>
      <c r="CX72" s="51" t="n">
        <f aca="false">CW72*(1+(CW30-CV30)/CV30)</f>
        <v>169.314080066175</v>
      </c>
      <c r="CY72" s="51" t="n">
        <f aca="false">CX72*(1+(CX30-CW30)/CW30)</f>
        <v>169.409052541927</v>
      </c>
      <c r="CZ72" s="51" t="n">
        <f aca="false">CY72*(1+(CY30-CX30)/CX30)</f>
        <v>169.5040782901</v>
      </c>
      <c r="DA72" s="51" t="n">
        <f aca="false">CZ72*(1+(CZ30-CY30)/CY30)</f>
        <v>169.599157340578</v>
      </c>
      <c r="DB72" s="51" t="n">
        <f aca="false">DA72*(1+(DA30-CZ30)/CZ30)</f>
        <v>169.694289723258</v>
      </c>
      <c r="DC72" s="51" t="n">
        <f aca="false">DB72*(1+(DB30-DA30)/DA30)</f>
        <v>169.789475468056</v>
      </c>
      <c r="DD72" s="51" t="n">
        <f aca="false">DC72*(1+(DC30-DB30)/DB30)</f>
        <v>169.884714604904</v>
      </c>
      <c r="DE72" s="51" t="n">
        <f aca="false">DD72*(1+(DD30-DC30)/DC30)</f>
        <v>169.980007163751</v>
      </c>
      <c r="DF72" s="51" t="n">
        <f aca="false">DE72*(1+(DE30-DD30)/DD30)</f>
        <v>170.075353174563</v>
      </c>
      <c r="DG72" s="51" t="n">
        <f aca="false">DF72*(1+(DF30-DE30)/DE30)</f>
        <v>170.170752667322</v>
      </c>
      <c r="DH72" s="51" t="n">
        <f aca="false">DG72*(1+(DG30-DF30)/DF30)</f>
        <v>170.266205672027</v>
      </c>
      <c r="DI72" s="51" t="n">
        <f aca="false">DH72*(1+(DH30-DG30)/DG30)</f>
        <v>170.361712218696</v>
      </c>
      <c r="DJ72" s="51" t="n">
        <f aca="false">DI72*(1+(DI30-DH30)/DH30)</f>
        <v>170.45727233736</v>
      </c>
      <c r="DK72" s="51" t="n">
        <f aca="false">DJ72*(1+(DJ30-DI30)/DI30)</f>
        <v>170.55288605807</v>
      </c>
      <c r="DL72" s="51" t="n">
        <f aca="false">DK72*(1+(DK30-DJ30)/DJ30)</f>
        <v>170.648553410892</v>
      </c>
      <c r="DM72" s="51" t="n">
        <f aca="false">DL72*(1+(DL30-DK30)/DK30)</f>
        <v>170.74427442591</v>
      </c>
      <c r="DN72" s="51" t="n">
        <f aca="false">DM72*(1+(DM30-DL30)/DL30)</f>
        <v>170.840049133225</v>
      </c>
      <c r="DO72" s="51" t="n">
        <f aca="false">DN72*(1+(DN30-DM30)/DM30)</f>
        <v>170.935877562953</v>
      </c>
      <c r="DP72" s="51" t="n">
        <f aca="false">DO72*(1+(DO30-DN30)/DN30)</f>
        <v>171.03175974523</v>
      </c>
      <c r="DQ72" s="51" t="n">
        <f aca="false">DP72*(1+(DP30-DO30)/DO30)</f>
        <v>171.127695710206</v>
      </c>
      <c r="DR72" s="51" t="n">
        <f aca="false">DQ72*(1+(DQ30-DP30)/DP30)</f>
        <v>171.223685488048</v>
      </c>
      <c r="DS72" s="51" t="n">
        <f aca="false">DR72*(1+(DR30-DQ30)/DQ30)</f>
        <v>171.319729108943</v>
      </c>
      <c r="DT72" s="51" t="n">
        <f aca="false">DS72*(1+(DS30-DR30)/DR30)</f>
        <v>171.415826603093</v>
      </c>
      <c r="DU72" s="51" t="n">
        <f aca="false">DT72*(1+(DT30-DS30)/DS30)</f>
        <v>171.511978000715</v>
      </c>
      <c r="DV72" s="51" t="n">
        <f aca="false">DU72*(1+(DU30-DT30)/DT30)</f>
        <v>171.608183332045</v>
      </c>
      <c r="DW72" s="51" t="n">
        <f aca="false">DV72*(1+(DV30-DU30)/DU30)</f>
        <v>171.704442627338</v>
      </c>
      <c r="DX72" s="51" t="n">
        <f aca="false">DW72*(1+(DW30-DV30)/DV30)</f>
        <v>171.800755916861</v>
      </c>
      <c r="DY72" s="51" t="n">
        <f aca="false">DX72*(1+(DX30-DW30)/DW30)</f>
        <v>171.897123230903</v>
      </c>
      <c r="DZ72" s="51" t="n">
        <f aca="false">DY72*(1+(DY30-DX30)/DX30)</f>
        <v>171.993544599766</v>
      </c>
      <c r="EA72" s="51" t="n">
        <f aca="false">DZ72*(1+(DZ30-DY30)/DY30)</f>
        <v>172.090020053771</v>
      </c>
      <c r="EB72" s="51" t="n">
        <f aca="false">EA72*(1+(EA30-DZ30)/DZ30)</f>
        <v>172.186549623256</v>
      </c>
      <c r="EC72" s="51" t="n">
        <f aca="false">EB72*(1+(EB30-EA30)/EA30)</f>
        <v>172.283133338577</v>
      </c>
      <c r="ED72" s="51" t="n">
        <f aca="false">EC72*(1+(EC30-EB30)/EB30)</f>
        <v>172.379771230103</v>
      </c>
      <c r="EE72" s="51" t="n">
        <f aca="false">ED72*(1+(ED30-EC30)/EC30)</f>
        <v>172.476463328225</v>
      </c>
      <c r="EF72" s="51" t="n">
        <f aca="false">EE72*(1+(EE30-ED30)/ED30)</f>
        <v>172.573209663348</v>
      </c>
      <c r="EG72" s="51" t="n">
        <f aca="false">EF72*(1+(EF30-EE30)/EE30)</f>
        <v>172.670010265895</v>
      </c>
      <c r="EH72" s="51" t="n">
        <f aca="false">EG72*(1+(EG30-EF30)/EF30)</f>
        <v>172.766865166306</v>
      </c>
      <c r="EI72" s="51" t="n">
        <f aca="false">EH72*(1+(EH30-EG30)/EG30)</f>
        <v>172.863774395038</v>
      </c>
      <c r="EJ72" s="51" t="n">
        <f aca="false">EI72*(1+(EI30-EH30)/EH30)</f>
        <v>172.960737982564</v>
      </c>
      <c r="EK72" s="51" t="n">
        <f aca="false">EJ72*(1+(EJ30-EI30)/EI30)</f>
        <v>173.057755959377</v>
      </c>
      <c r="EL72" s="51" t="n">
        <f aca="false">EK72*(1+(EK30-EJ30)/EJ30)</f>
        <v>173.154828355985</v>
      </c>
      <c r="EM72" s="51" t="n">
        <f aca="false">EL72*(1+(EL30-EK30)/EK30)</f>
        <v>173.251955202912</v>
      </c>
      <c r="EN72" s="51" t="n">
        <f aca="false">EM72*(1+(EM30-EL30)/EL30)</f>
        <v>173.349136530703</v>
      </c>
      <c r="EO72" s="51" t="n">
        <f aca="false">EN72*(1+(EN30-EM30)/EM30)</f>
        <v>173.446372369915</v>
      </c>
      <c r="EP72" s="51" t="n">
        <f aca="false">EO72*(1+(EO30-EN30)/EN30)</f>
        <v>173.543662751126</v>
      </c>
      <c r="EQ72" s="51" t="n">
        <f aca="false">EP72*(1+(EP30-EO30)/EO30)</f>
        <v>173.64100770493</v>
      </c>
      <c r="ER72" s="51" t="n">
        <f aca="false">EQ72*(1+(EQ30-EP30)/EP30)</f>
        <v>173.738407261938</v>
      </c>
      <c r="ES72" s="51" t="n">
        <f aca="false">ER72*(1+(ER30-EQ30)/EQ30)</f>
        <v>173.835861452779</v>
      </c>
      <c r="ET72" s="51" t="n">
        <f aca="false">ES72*(1+(ES30-ER30)/ER30)</f>
        <v>173.933370308097</v>
      </c>
      <c r="EU72" s="51" t="n">
        <f aca="false">ET72*(1+(ET30-ES30)/ES30)</f>
        <v>174.030933858556</v>
      </c>
      <c r="EV72" s="51" t="n">
        <f aca="false">EU72*(1+(EU30-ET30)/ET30)</f>
        <v>174.128552134835</v>
      </c>
      <c r="EW72" s="152"/>
      <c r="EX72" s="152"/>
    </row>
    <row r="73" customFormat="false" ht="12.8" hidden="false" customHeight="false" outlineLevel="0" collapsed="false">
      <c r="A73" s="162" t="s">
        <v>219</v>
      </c>
      <c r="B73" s="162" t="n">
        <v>0</v>
      </c>
      <c r="C73" s="162" t="n">
        <v>0</v>
      </c>
      <c r="D73" s="162" t="n">
        <v>0</v>
      </c>
      <c r="E73" s="162" t="n">
        <v>0</v>
      </c>
      <c r="F73" s="162" t="n">
        <v>0</v>
      </c>
      <c r="G73" s="162" t="n">
        <v>0</v>
      </c>
      <c r="H73" s="162" t="n">
        <v>0</v>
      </c>
      <c r="I73" s="162" t="n">
        <v>0</v>
      </c>
      <c r="J73" s="162" t="n">
        <v>0</v>
      </c>
      <c r="K73" s="162" t="n">
        <v>0</v>
      </c>
      <c r="L73" s="162" t="n">
        <v>0</v>
      </c>
      <c r="M73" s="162" t="n">
        <v>0</v>
      </c>
      <c r="N73" s="162" t="n">
        <v>0</v>
      </c>
      <c r="O73" s="162" t="n">
        <v>0</v>
      </c>
      <c r="P73" s="162" t="n">
        <v>0</v>
      </c>
      <c r="Q73" s="162" t="n">
        <v>0</v>
      </c>
      <c r="R73" s="162" t="n">
        <v>0</v>
      </c>
      <c r="S73" s="162" t="n">
        <v>0</v>
      </c>
      <c r="T73" s="162" t="n">
        <v>0</v>
      </c>
      <c r="U73" s="162" t="n">
        <v>0</v>
      </c>
      <c r="V73" s="162" t="n">
        <v>0</v>
      </c>
      <c r="W73" s="162" t="n">
        <v>0</v>
      </c>
      <c r="X73" s="163" t="n">
        <v>0</v>
      </c>
      <c r="Y73" s="162" t="n">
        <v>0</v>
      </c>
      <c r="Z73" s="162" t="n">
        <v>0</v>
      </c>
      <c r="AA73" s="162" t="n">
        <v>0</v>
      </c>
      <c r="AB73" s="162" t="n">
        <v>0</v>
      </c>
      <c r="AC73" s="162" t="n">
        <v>0</v>
      </c>
      <c r="AD73" s="162" t="n">
        <v>0</v>
      </c>
      <c r="AE73" s="162" t="n">
        <v>0</v>
      </c>
      <c r="AF73" s="162" t="n">
        <v>0</v>
      </c>
      <c r="AG73" s="162" t="n">
        <v>0</v>
      </c>
      <c r="AH73" s="162" t="n">
        <v>0</v>
      </c>
      <c r="AI73" s="162" t="n">
        <v>0</v>
      </c>
      <c r="AJ73" s="162" t="n">
        <v>0</v>
      </c>
      <c r="AK73" s="162" t="n">
        <v>0</v>
      </c>
      <c r="AL73" s="162" t="n">
        <v>0</v>
      </c>
      <c r="AM73" s="162" t="n">
        <v>0</v>
      </c>
      <c r="AN73" s="162" t="n">
        <v>0</v>
      </c>
      <c r="AO73" s="162" t="n">
        <v>0</v>
      </c>
      <c r="AP73" s="162" t="n">
        <v>0</v>
      </c>
      <c r="AQ73" s="162" t="n">
        <v>0</v>
      </c>
      <c r="AR73" s="147"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48" t="n">
        <v>231.470087429195</v>
      </c>
      <c r="BJ73" s="51" t="n">
        <v>216.774921490327</v>
      </c>
      <c r="BK73" s="51" t="n">
        <v>203.012696409474</v>
      </c>
      <c r="BL73" s="51" t="n">
        <f aca="false">BK73*(1+(BK30-BJ30)/BJ30)</f>
        <v>186.993812598883</v>
      </c>
      <c r="BM73" s="149" t="n">
        <f aca="false">BL73*(1+(BL30-BK30)/BK30)</f>
        <v>184.029923798277</v>
      </c>
      <c r="BN73" s="51" t="n">
        <f aca="false">BM73*(1+(BM30-BL30)/BL30)</f>
        <v>184.39658297642</v>
      </c>
      <c r="BO73" s="51" t="n">
        <f aca="false">BN73*(1+(BN30-BM30)/BM30)</f>
        <v>187.123227113548</v>
      </c>
      <c r="BP73" s="51" t="n">
        <f aca="false">BO73*(1+(BO30-BN30)/BN30)</f>
        <v>182.64525158143</v>
      </c>
      <c r="BQ73" s="51" t="n">
        <f aca="false">BP73*(1+(BP30-BO30)/BO30)</f>
        <v>177.376484888081</v>
      </c>
      <c r="BR73" s="51" t="n">
        <f aca="false">BQ73*(1+(BQ30-BP30)/BP30)</f>
        <v>179.109102256849</v>
      </c>
      <c r="BS73" s="51" t="n">
        <f aca="false">BR73*(1+(BR30-BQ30)/BQ30)</f>
        <v>184.163637936817</v>
      </c>
      <c r="BT73" s="51" t="n">
        <f aca="false">BS73*(1+(BS30-BR30)/BR30)</f>
        <v>188.045659727059</v>
      </c>
      <c r="BU73" s="51" t="n">
        <f aca="false">BT73*(1+(BT30-BS30)/BS30)</f>
        <v>189.988320599642</v>
      </c>
      <c r="BV73" s="51" t="n">
        <f aca="false">BU73*(1+(BU30-BT30)/BT30)</f>
        <v>191.320226480183</v>
      </c>
      <c r="BW73" s="51" t="n">
        <f aca="false">BV73*(1+(BV30-BU30)/BU30)</f>
        <v>192.747700655263</v>
      </c>
      <c r="BX73" s="51" t="n">
        <f aca="false">BW73*(1+(BW30-BV30)/BV30)</f>
        <v>194.556327231951</v>
      </c>
      <c r="BY73" s="51" t="n">
        <f aca="false">BX73*(1+(BX30-BW30)/BW30)</f>
        <v>197.386484529795</v>
      </c>
      <c r="BZ73" s="51" t="n">
        <f aca="false">BY73*(1+(BY30-BX30)/BX30)</f>
        <v>195.536050090522</v>
      </c>
      <c r="CA73" s="51" t="n">
        <f aca="false">BZ73*(1+(BZ30-BY30)/BY30)</f>
        <v>195.54073252834</v>
      </c>
      <c r="CB73" s="51" t="n">
        <f aca="false">CA73*(1+(CA30-BZ30)/BZ30)</f>
        <v>199.21762421642</v>
      </c>
      <c r="CC73" s="51" t="n">
        <f aca="false">CB73*(1+(CB30-CA30)/CA30)</f>
        <v>202.928147066865</v>
      </c>
      <c r="CD73" s="51" t="n">
        <f aca="false">CC73*(1+(CC30-CB30)/CB30)</f>
        <v>205.226326059114</v>
      </c>
      <c r="CE73" s="51" t="n">
        <f aca="false">CD73*(1+(CD30-CC30)/CC30)</f>
        <v>205.341442606229</v>
      </c>
      <c r="CF73" s="51" t="n">
        <f aca="false">CE73*(1+(CE30-CD30)/CD30)</f>
        <v>205.456623725076</v>
      </c>
      <c r="CG73" s="51" t="n">
        <f aca="false">CF73*(1+(CF30-CE30)/CE30)</f>
        <v>205.571869451876</v>
      </c>
      <c r="CH73" s="51" t="n">
        <f aca="false">CG73*(1+(CG30-CF30)/CF30)</f>
        <v>207.15147338827</v>
      </c>
      <c r="CI73" s="51" t="n">
        <f aca="false">CH73*(1+(CH30-CG30)/CG30)</f>
        <v>209.475513506283</v>
      </c>
      <c r="CJ73" s="51" t="n">
        <f aca="false">CI73*(1+(CI30-CH30)/CH30)</f>
        <v>209.593013528249</v>
      </c>
      <c r="CK73" s="51" t="n">
        <f aca="false">CJ73*(1+(CJ30-CI30)/CI30)</f>
        <v>209.710579458898</v>
      </c>
      <c r="CL73" s="51" t="n">
        <f aca="false">CK73*(1+(CK30-CJ30)/CJ30)</f>
        <v>211.307213546508</v>
      </c>
      <c r="CM73" s="51" t="n">
        <f aca="false">CL73*(1+(CL30-CK30)/CK30)</f>
        <v>213.655578874884</v>
      </c>
      <c r="CN73" s="51" t="n">
        <f aca="false">CM73*(1+(CM30-CL30)/CL30)</f>
        <v>213.775423599409</v>
      </c>
      <c r="CO73" s="51" t="n">
        <f aca="false">CN73*(1+(CN30-CM30)/CM30)</f>
        <v>213.895335547819</v>
      </c>
      <c r="CP73" s="51" t="n">
        <f aca="false">CO73*(1+(CO30-CN30)/CN30)</f>
        <v>214.015314757821</v>
      </c>
      <c r="CQ73" s="51" t="n">
        <f aca="false">CP73*(1+(CP30-CO30)/CO30)</f>
        <v>214.135361267144</v>
      </c>
      <c r="CR73" s="51" t="n">
        <f aca="false">CQ73*(1+(CQ30-CP30)/CP30)</f>
        <v>214.255475113538</v>
      </c>
      <c r="CS73" s="51" t="n">
        <f aca="false">CR73*(1+(CR30-CQ30)/CQ30)</f>
        <v>214.375656334774</v>
      </c>
      <c r="CT73" s="51" t="n">
        <f aca="false">CS73*(1+(CS30-CR30)/CR30)</f>
        <v>214.495904968644</v>
      </c>
      <c r="CU73" s="51" t="n">
        <f aca="false">CT73*(1+(CT30-CS30)/CS30)</f>
        <v>214.616221052962</v>
      </c>
      <c r="CV73" s="51" t="n">
        <f aca="false">CU73*(1+(CU30-CT30)/CT30)</f>
        <v>214.736604625562</v>
      </c>
      <c r="CW73" s="51" t="n">
        <f aca="false">CV73*(1+(CV30-CU30)/CU30)</f>
        <v>214.857055724299</v>
      </c>
      <c r="CX73" s="51" t="n">
        <f aca="false">CW73*(1+(CW30-CV30)/CV30)</f>
        <v>214.977574387052</v>
      </c>
      <c r="CY73" s="51" t="n">
        <f aca="false">CX73*(1+(CX30-CW30)/CW30)</f>
        <v>215.098160651718</v>
      </c>
      <c r="CZ73" s="51" t="n">
        <f aca="false">CY73*(1+(CY30-CX30)/CX30)</f>
        <v>215.218814556217</v>
      </c>
      <c r="DA73" s="51" t="n">
        <f aca="false">CZ73*(1+(CZ30-CY30)/CY30)</f>
        <v>215.33953613849</v>
      </c>
      <c r="DB73" s="51" t="n">
        <f aca="false">DA73*(1+(DA30-CZ30)/CZ30)</f>
        <v>215.460325436499</v>
      </c>
      <c r="DC73" s="51" t="n">
        <f aca="false">DB73*(1+(DB30-DA30)/DA30)</f>
        <v>215.581182488227</v>
      </c>
      <c r="DD73" s="51" t="n">
        <f aca="false">DC73*(1+(DC30-DB30)/DB30)</f>
        <v>215.70210733168</v>
      </c>
      <c r="DE73" s="51" t="n">
        <f aca="false">DD73*(1+(DD30-DC30)/DC30)</f>
        <v>215.823100004882</v>
      </c>
      <c r="DF73" s="51" t="n">
        <f aca="false">DE73*(1+(DE30-DD30)/DD30)</f>
        <v>215.944160545883</v>
      </c>
      <c r="DG73" s="51" t="n">
        <f aca="false">DF73*(1+(DF30-DE30)/DE30)</f>
        <v>216.06528899275</v>
      </c>
      <c r="DH73" s="51" t="n">
        <f aca="false">DG73*(1+(DG30-DF30)/DF30)</f>
        <v>216.186485383573</v>
      </c>
      <c r="DI73" s="51" t="n">
        <f aca="false">DH73*(1+(DH30-DG30)/DG30)</f>
        <v>216.307749756464</v>
      </c>
      <c r="DJ73" s="51" t="n">
        <f aca="false">DI73*(1+(DI30-DH30)/DH30)</f>
        <v>216.429082149556</v>
      </c>
      <c r="DK73" s="51" t="n">
        <f aca="false">DJ73*(1+(DJ30-DI30)/DI30)</f>
        <v>216.550482601003</v>
      </c>
      <c r="DL73" s="51" t="n">
        <f aca="false">DK73*(1+(DK30-DJ30)/DJ30)</f>
        <v>216.67195114898</v>
      </c>
      <c r="DM73" s="51" t="n">
        <f aca="false">DL73*(1+(DL30-DK30)/DK30)</f>
        <v>216.793487831685</v>
      </c>
      <c r="DN73" s="51" t="n">
        <f aca="false">DM73*(1+(DM30-DL30)/DL30)</f>
        <v>216.915092687336</v>
      </c>
      <c r="DO73" s="51" t="n">
        <f aca="false">DN73*(1+(DN30-DM30)/DM30)</f>
        <v>217.036765754173</v>
      </c>
      <c r="DP73" s="51" t="n">
        <f aca="false">DO73*(1+(DO30-DN30)/DN30)</f>
        <v>217.158507070457</v>
      </c>
      <c r="DQ73" s="51" t="n">
        <f aca="false">DP73*(1+(DP30-DO30)/DO30)</f>
        <v>217.280316674472</v>
      </c>
      <c r="DR73" s="51" t="n">
        <f aca="false">DQ73*(1+(DQ30-DP30)/DP30)</f>
        <v>217.402194604521</v>
      </c>
      <c r="DS73" s="51" t="n">
        <f aca="false">DR73*(1+(DR30-DQ30)/DQ30)</f>
        <v>217.52414089893</v>
      </c>
      <c r="DT73" s="51" t="n">
        <f aca="false">DS73*(1+(DS30-DR30)/DR30)</f>
        <v>217.646155596047</v>
      </c>
      <c r="DU73" s="51" t="n">
        <f aca="false">DT73*(1+(DT30-DS30)/DS30)</f>
        <v>217.768238734239</v>
      </c>
      <c r="DV73" s="51" t="n">
        <f aca="false">DU73*(1+(DU30-DT30)/DT30)</f>
        <v>217.890390351899</v>
      </c>
      <c r="DW73" s="51" t="n">
        <f aca="false">DV73*(1+(DV30-DU30)/DU30)</f>
        <v>218.012610487437</v>
      </c>
      <c r="DX73" s="51" t="n">
        <f aca="false">DW73*(1+(DW30-DV30)/DV30)</f>
        <v>218.134899179286</v>
      </c>
      <c r="DY73" s="51" t="n">
        <f aca="false">DX73*(1+(DX30-DW30)/DW30)</f>
        <v>218.257256465902</v>
      </c>
      <c r="DZ73" s="51" t="n">
        <f aca="false">DY73*(1+(DY30-DX30)/DX30)</f>
        <v>218.379682385762</v>
      </c>
      <c r="EA73" s="51" t="n">
        <f aca="false">DZ73*(1+(DZ30-DY30)/DY30)</f>
        <v>218.502176977363</v>
      </c>
      <c r="EB73" s="51" t="n">
        <f aca="false">EA73*(1+(EA30-DZ30)/DZ30)</f>
        <v>218.624740279224</v>
      </c>
      <c r="EC73" s="51" t="n">
        <f aca="false">EB73*(1+(EB30-EA30)/EA30)</f>
        <v>218.747372329888</v>
      </c>
      <c r="ED73" s="51" t="n">
        <f aca="false">EC73*(1+(EC30-EB30)/EB30)</f>
        <v>218.870073167918</v>
      </c>
      <c r="EE73" s="51" t="n">
        <f aca="false">ED73*(1+(ED30-EC30)/EC30)</f>
        <v>218.992842831897</v>
      </c>
      <c r="EF73" s="51" t="n">
        <f aca="false">EE73*(1+(EE30-ED30)/ED30)</f>
        <v>219.115681360432</v>
      </c>
      <c r="EG73" s="51" t="n">
        <f aca="false">EF73*(1+(EF30-EE30)/EE30)</f>
        <v>219.23858879215</v>
      </c>
      <c r="EH73" s="51" t="n">
        <f aca="false">EG73*(1+(EG30-EF30)/EF30)</f>
        <v>219.361565165702</v>
      </c>
      <c r="EI73" s="51" t="n">
        <f aca="false">EH73*(1+(EH30-EG30)/EG30)</f>
        <v>219.484610519759</v>
      </c>
      <c r="EJ73" s="51" t="n">
        <f aca="false">EI73*(1+(EI30-EH30)/EH30)</f>
        <v>219.607724893012</v>
      </c>
      <c r="EK73" s="51" t="n">
        <f aca="false">EJ73*(1+(EJ30-EI30)/EI30)</f>
        <v>219.730908324178</v>
      </c>
      <c r="EL73" s="51" t="n">
        <f aca="false">EK73*(1+(EK30-EJ30)/EJ30)</f>
        <v>219.854160851992</v>
      </c>
      <c r="EM73" s="51" t="n">
        <f aca="false">EL73*(1+(EL30-EK30)/EK30)</f>
        <v>219.977482515212</v>
      </c>
      <c r="EN73" s="51" t="n">
        <f aca="false">EM73*(1+(EM30-EL30)/EL30)</f>
        <v>220.100873352618</v>
      </c>
      <c r="EO73" s="51" t="n">
        <f aca="false">EN73*(1+(EN30-EM30)/EM30)</f>
        <v>220.224333403012</v>
      </c>
      <c r="EP73" s="51" t="n">
        <f aca="false">EO73*(1+(EO30-EN30)/EN30)</f>
        <v>220.347862705216</v>
      </c>
      <c r="EQ73" s="51" t="n">
        <f aca="false">EP73*(1+(EP30-EO30)/EO30)</f>
        <v>220.471461298077</v>
      </c>
      <c r="ER73" s="51" t="n">
        <f aca="false">EQ73*(1+(EQ30-EP30)/EP30)</f>
        <v>220.59512922046</v>
      </c>
      <c r="ES73" s="51" t="n">
        <f aca="false">ER73*(1+(ER30-EQ30)/EQ30)</f>
        <v>220.718866511254</v>
      </c>
      <c r="ET73" s="51" t="n">
        <f aca="false">ES73*(1+(ES30-ER30)/ER30)</f>
        <v>220.842673209371</v>
      </c>
      <c r="EU73" s="51" t="n">
        <f aca="false">ET73*(1+(ET30-ES30)/ES30)</f>
        <v>220.966549353741</v>
      </c>
      <c r="EV73" s="51" t="n">
        <f aca="false">EU73*(1+(EU30-ET30)/ET30)</f>
        <v>221.09049498332</v>
      </c>
      <c r="EW73" s="152"/>
      <c r="EX73" s="152"/>
    </row>
    <row r="74" customFormat="false" ht="12.8" hidden="false" customHeight="false" outlineLevel="0" collapsed="false">
      <c r="A74" s="162" t="s">
        <v>220</v>
      </c>
      <c r="B74" s="162" t="n">
        <v>0</v>
      </c>
      <c r="C74" s="162" t="n">
        <v>0</v>
      </c>
      <c r="D74" s="162" t="n">
        <v>0</v>
      </c>
      <c r="E74" s="162" t="n">
        <v>0</v>
      </c>
      <c r="F74" s="162" t="n">
        <v>0</v>
      </c>
      <c r="G74" s="162" t="n">
        <v>0</v>
      </c>
      <c r="H74" s="162" t="n">
        <v>0</v>
      </c>
      <c r="I74" s="162" t="n">
        <v>0</v>
      </c>
      <c r="J74" s="162" t="n">
        <v>0</v>
      </c>
      <c r="K74" s="162" t="n">
        <v>0</v>
      </c>
      <c r="L74" s="162" t="n">
        <v>0</v>
      </c>
      <c r="M74" s="162" t="n">
        <v>0</v>
      </c>
      <c r="N74" s="162" t="n">
        <v>0</v>
      </c>
      <c r="O74" s="162" t="n">
        <v>0</v>
      </c>
      <c r="P74" s="162" t="n">
        <v>0</v>
      </c>
      <c r="Q74" s="162" t="n">
        <v>0</v>
      </c>
      <c r="R74" s="162" t="n">
        <v>0</v>
      </c>
      <c r="S74" s="162" t="n">
        <v>0</v>
      </c>
      <c r="T74" s="162" t="n">
        <v>0</v>
      </c>
      <c r="U74" s="162" t="n">
        <v>0</v>
      </c>
      <c r="V74" s="162" t="n">
        <v>0</v>
      </c>
      <c r="W74" s="162" t="n">
        <v>0</v>
      </c>
      <c r="X74" s="163" t="n">
        <v>0</v>
      </c>
      <c r="Y74" s="162" t="n">
        <v>0</v>
      </c>
      <c r="Z74" s="162" t="n">
        <v>0</v>
      </c>
      <c r="AA74" s="162" t="n">
        <v>0</v>
      </c>
      <c r="AB74" s="162" t="n">
        <v>0</v>
      </c>
      <c r="AC74" s="162" t="n">
        <v>0</v>
      </c>
      <c r="AD74" s="162" t="n">
        <v>0</v>
      </c>
      <c r="AE74" s="162" t="n">
        <v>0</v>
      </c>
      <c r="AF74" s="162" t="n">
        <v>0</v>
      </c>
      <c r="AG74" s="162" t="n">
        <v>0</v>
      </c>
      <c r="AH74" s="162" t="n">
        <v>0</v>
      </c>
      <c r="AI74" s="162" t="n">
        <v>0</v>
      </c>
      <c r="AJ74" s="162" t="n">
        <v>0</v>
      </c>
      <c r="AK74" s="162" t="n">
        <v>0</v>
      </c>
      <c r="AL74" s="162" t="n">
        <v>0</v>
      </c>
      <c r="AM74" s="162" t="n">
        <v>0</v>
      </c>
      <c r="AN74" s="162" t="n">
        <v>0</v>
      </c>
      <c r="AO74" s="162" t="n">
        <v>0</v>
      </c>
      <c r="AP74" s="162" t="n">
        <v>0</v>
      </c>
      <c r="AQ74" s="162" t="n">
        <v>0</v>
      </c>
      <c r="AR74" s="147"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48" t="n">
        <v>7734.08417617725</v>
      </c>
      <c r="BJ74" s="51" t="n">
        <v>7243.07623810465</v>
      </c>
      <c r="BK74" s="51" t="n">
        <v>6783.24054871185</v>
      </c>
      <c r="BL74" s="51" t="n">
        <f aca="false">BK74*(1+(BK30-BJ30)/BJ30)</f>
        <v>6248.00337324999</v>
      </c>
      <c r="BM74" s="149" t="n">
        <f aca="false">BL74*(1+(BL30-BK30)/BK30)</f>
        <v>6148.97128782026</v>
      </c>
      <c r="BN74" s="51" t="n">
        <f aca="false">BM74*(1+(BM30-BL30)/BL30)</f>
        <v>6161.22242998388</v>
      </c>
      <c r="BO74" s="51" t="n">
        <f aca="false">BN74*(1+(BN30-BM30)/BM30)</f>
        <v>6252.32748597296</v>
      </c>
      <c r="BP74" s="51" t="n">
        <f aca="false">BO74*(1+(BO30-BN30)/BN30)</f>
        <v>6102.70538970595</v>
      </c>
      <c r="BQ74" s="51" t="n">
        <f aca="false">BP74*(1+(BP30-BO30)/BO30)</f>
        <v>5926.66067669973</v>
      </c>
      <c r="BR74" s="51" t="n">
        <f aca="false">BQ74*(1+(BQ30-BP30)/BP30)</f>
        <v>5984.55242730985</v>
      </c>
      <c r="BS74" s="51" t="n">
        <f aca="false">BR74*(1+(BR30-BQ30)/BQ30)</f>
        <v>6153.43906339549</v>
      </c>
      <c r="BT74" s="51" t="n">
        <f aca="false">BS74*(1+(BS30-BR30)/BR30)</f>
        <v>6283.14862385295</v>
      </c>
      <c r="BU74" s="51" t="n">
        <f aca="false">BT74*(1+(BT30-BS30)/BS30)</f>
        <v>6348.05853459428</v>
      </c>
      <c r="BV74" s="51" t="n">
        <f aca="false">BU74*(1+(BU30-BT30)/BT30)</f>
        <v>6392.56135700757</v>
      </c>
      <c r="BW74" s="51" t="n">
        <f aca="false">BV74*(1+(BV30-BU30)/BU30)</f>
        <v>6440.25739217136</v>
      </c>
      <c r="BX74" s="51" t="n">
        <f aca="false">BW74*(1+(BW30-BV30)/BV30)</f>
        <v>6500.68882995554</v>
      </c>
      <c r="BY74" s="51" t="n">
        <f aca="false">BX74*(1+(BX30-BW30)/BW30)</f>
        <v>6595.25255962122</v>
      </c>
      <c r="BZ74" s="51" t="n">
        <f aca="false">BY74*(1+(BY30-BX30)/BX30)</f>
        <v>6533.42420039441</v>
      </c>
      <c r="CA74" s="51" t="n">
        <f aca="false">BZ74*(1+(BZ30-BY30)/BY30)</f>
        <v>6533.58065416619</v>
      </c>
      <c r="CB74" s="51" t="n">
        <f aca="false">CA74*(1+(CA30-BZ30)/BZ30)</f>
        <v>6656.43622543304</v>
      </c>
      <c r="CC74" s="51" t="n">
        <f aca="false">CB74*(1+(CB30-CA30)/CA30)</f>
        <v>6780.41551097139</v>
      </c>
      <c r="CD74" s="51" t="n">
        <f aca="false">CC74*(1+(CC30-CB30)/CB30)</f>
        <v>6857.20430893396</v>
      </c>
      <c r="CE74" s="51" t="n">
        <f aca="false">CD74*(1+(CD30-CC30)/CC30)</f>
        <v>6861.05068526425</v>
      </c>
      <c r="CF74" s="51" t="n">
        <f aca="false">CE74*(1+(CE30-CD30)/CD30)</f>
        <v>6864.8992191226</v>
      </c>
      <c r="CG74" s="51" t="n">
        <f aca="false">CF74*(1+(CF30-CE30)/CE30)</f>
        <v>6868.74991171926</v>
      </c>
      <c r="CH74" s="51" t="n">
        <f aca="false">CG74*(1+(CG30-CF30)/CF30)</f>
        <v>6921.52904160503</v>
      </c>
      <c r="CI74" s="51" t="n">
        <f aca="false">CH74*(1+(CH30-CG30)/CG30)</f>
        <v>6999.18193447407</v>
      </c>
      <c r="CJ74" s="51" t="n">
        <f aca="false">CI74*(1+(CI30-CH30)/CH30)</f>
        <v>7003.10794958333</v>
      </c>
      <c r="CK74" s="51" t="n">
        <f aca="false">CJ74*(1+(CJ30-CI30)/CI30)</f>
        <v>7007.03616689204</v>
      </c>
      <c r="CL74" s="51" t="n">
        <f aca="false">CK74*(1+(CK30-CJ30)/CJ30)</f>
        <v>7060.38432331812</v>
      </c>
      <c r="CM74" s="51" t="n">
        <f aca="false">CL74*(1+(CL30-CK30)/CK30)</f>
        <v>7138.84999172388</v>
      </c>
      <c r="CN74" s="51" t="n">
        <f aca="false">CM74*(1+(CM30-CL30)/CL30)</f>
        <v>7142.85435011785</v>
      </c>
      <c r="CO74" s="51" t="n">
        <f aca="false">CN74*(1+(CN30-CM30)/CM30)</f>
        <v>7146.86095465596</v>
      </c>
      <c r="CP74" s="51" t="n">
        <f aca="false">CO74*(1+(CO30-CN30)/CN30)</f>
        <v>7150.86980659813</v>
      </c>
      <c r="CQ74" s="51" t="n">
        <f aca="false">CP74*(1+(CP30-CO30)/CO30)</f>
        <v>7154.88090720502</v>
      </c>
      <c r="CR74" s="51" t="n">
        <f aca="false">CQ74*(1+(CQ30-CP30)/CP30)</f>
        <v>7158.89425773793</v>
      </c>
      <c r="CS74" s="51" t="n">
        <f aca="false">CR74*(1+(CR30-CQ30)/CQ30)</f>
        <v>7162.90985945891</v>
      </c>
      <c r="CT74" s="51" t="n">
        <f aca="false">CS74*(1+(CS30-CR30)/CR30)</f>
        <v>7166.9277136307</v>
      </c>
      <c r="CU74" s="51" t="n">
        <f aca="false">CT74*(1+(CT30-CS30)/CS30)</f>
        <v>7170.94782151675</v>
      </c>
      <c r="CV74" s="51" t="n">
        <f aca="false">CU74*(1+(CU30-CT30)/CT30)</f>
        <v>7174.97018438124</v>
      </c>
      <c r="CW74" s="51" t="n">
        <f aca="false">CV74*(1+(CV30-CU30)/CU30)</f>
        <v>7178.99480348903</v>
      </c>
      <c r="CX74" s="51" t="n">
        <f aca="false">CW74*(1+(CW30-CV30)/CV30)</f>
        <v>7183.02168010571</v>
      </c>
      <c r="CY74" s="51" t="n">
        <f aca="false">CX74*(1+(CX30-CW30)/CW30)</f>
        <v>7187.05081549758</v>
      </c>
      <c r="CZ74" s="51" t="n">
        <f aca="false">CY74*(1+(CY30-CX30)/CX30)</f>
        <v>7191.08221093162</v>
      </c>
      <c r="DA74" s="51" t="n">
        <f aca="false">CZ74*(1+(CZ30-CY30)/CY30)</f>
        <v>7195.11586767556</v>
      </c>
      <c r="DB74" s="51" t="n">
        <f aca="false">DA74*(1+(DA30-CZ30)/CZ30)</f>
        <v>7199.15178699783</v>
      </c>
      <c r="DC74" s="51" t="n">
        <f aca="false">DB74*(1+(DB30-DA30)/DA30)</f>
        <v>7203.18997016756</v>
      </c>
      <c r="DD74" s="51" t="n">
        <f aca="false">DC74*(1+(DC30-DB30)/DB30)</f>
        <v>7207.23041845459</v>
      </c>
      <c r="DE74" s="51" t="n">
        <f aca="false">DD74*(1+(DD30-DC30)/DC30)</f>
        <v>7211.27313312949</v>
      </c>
      <c r="DF74" s="51" t="n">
        <f aca="false">DE74*(1+(DE30-DD30)/DD30)</f>
        <v>7215.31811546354</v>
      </c>
      <c r="DG74" s="51" t="n">
        <f aca="false">DF74*(1+(DF30-DE30)/DE30)</f>
        <v>7219.36536672871</v>
      </c>
      <c r="DH74" s="51" t="n">
        <f aca="false">DG74*(1+(DG30-DF30)/DF30)</f>
        <v>7223.41488819771</v>
      </c>
      <c r="DI74" s="51" t="n">
        <f aca="false">DH74*(1+(DH30-DG30)/DG30)</f>
        <v>7227.46668114394</v>
      </c>
      <c r="DJ74" s="51" t="n">
        <f aca="false">DI74*(1+(DI30-DH30)/DH30)</f>
        <v>7231.52074684155</v>
      </c>
      <c r="DK74" s="51" t="n">
        <f aca="false">DJ74*(1+(DJ30-DI30)/DI30)</f>
        <v>7235.57708656537</v>
      </c>
      <c r="DL74" s="51" t="n">
        <f aca="false">DK74*(1+(DK30-DJ30)/DJ30)</f>
        <v>7239.63570159097</v>
      </c>
      <c r="DM74" s="51" t="n">
        <f aca="false">DL74*(1+(DL30-DK30)/DK30)</f>
        <v>7243.6965931946</v>
      </c>
      <c r="DN74" s="51" t="n">
        <f aca="false">DM74*(1+(DM30-DL30)/DL30)</f>
        <v>7247.75976265327</v>
      </c>
      <c r="DO74" s="51" t="n">
        <f aca="false">DN74*(1+(DN30-DM30)/DM30)</f>
        <v>7251.82521124467</v>
      </c>
      <c r="DP74" s="51" t="n">
        <f aca="false">DO74*(1+(DO30-DN30)/DN30)</f>
        <v>7255.89294024724</v>
      </c>
      <c r="DQ74" s="51" t="n">
        <f aca="false">DP74*(1+(DP30-DO30)/DO30)</f>
        <v>7259.9629509401</v>
      </c>
      <c r="DR74" s="51" t="n">
        <f aca="false">DQ74*(1+(DQ30-DP30)/DP30)</f>
        <v>7264.03524460312</v>
      </c>
      <c r="DS74" s="51" t="n">
        <f aca="false">DR74*(1+(DR30-DQ30)/DQ30)</f>
        <v>7268.10982251688</v>
      </c>
      <c r="DT74" s="51" t="n">
        <f aca="false">DS74*(1+(DS30-DR30)/DR30)</f>
        <v>7272.18668596265</v>
      </c>
      <c r="DU74" s="51" t="n">
        <f aca="false">DT74*(1+(DT30-DS30)/DS30)</f>
        <v>7276.26583622246</v>
      </c>
      <c r="DV74" s="51" t="n">
        <f aca="false">DU74*(1+(DU30-DT30)/DT30)</f>
        <v>7280.34727457904</v>
      </c>
      <c r="DW74" s="51" t="n">
        <f aca="false">DV74*(1+(DV30-DU30)/DU30)</f>
        <v>7284.43100231584</v>
      </c>
      <c r="DX74" s="51" t="n">
        <f aca="false">DW74*(1+(DW30-DV30)/DV30)</f>
        <v>7288.51702071702</v>
      </c>
      <c r="DY74" s="51" t="n">
        <f aca="false">DX74*(1+(DX30-DW30)/DW30)</f>
        <v>7292.60533106748</v>
      </c>
      <c r="DZ74" s="51" t="n">
        <f aca="false">DY74*(1+(DY30-DX30)/DX30)</f>
        <v>7296.69593465283</v>
      </c>
      <c r="EA74" s="51" t="n">
        <f aca="false">DZ74*(1+(DZ30-DY30)/DY30)</f>
        <v>7300.7888327594</v>
      </c>
      <c r="EB74" s="51" t="n">
        <f aca="false">EA74*(1+(EA30-DZ30)/DZ30)</f>
        <v>7304.88402667425</v>
      </c>
      <c r="EC74" s="51" t="n">
        <f aca="false">EB74*(1+(EB30-EA30)/EA30)</f>
        <v>7308.98151768515</v>
      </c>
      <c r="ED74" s="51" t="n">
        <f aca="false">EC74*(1+(EC30-EB30)/EB30)</f>
        <v>7313.08130708059</v>
      </c>
      <c r="EE74" s="51" t="n">
        <f aca="false">ED74*(1+(ED30-EC30)/EC30)</f>
        <v>7317.18339614981</v>
      </c>
      <c r="EF74" s="51" t="n">
        <f aca="false">EE74*(1+(EE30-ED30)/ED30)</f>
        <v>7321.28778618275</v>
      </c>
      <c r="EG74" s="51" t="n">
        <f aca="false">EF74*(1+(EF30-EE30)/EE30)</f>
        <v>7325.39447847006</v>
      </c>
      <c r="EH74" s="51" t="n">
        <f aca="false">EG74*(1+(EG30-EF30)/EF30)</f>
        <v>7329.50347430315</v>
      </c>
      <c r="EI74" s="51" t="n">
        <f aca="false">EH74*(1+(EH30-EG30)/EG30)</f>
        <v>7333.61477497413</v>
      </c>
      <c r="EJ74" s="51" t="n">
        <f aca="false">EI74*(1+(EI30-EH30)/EH30)</f>
        <v>7337.72838177585</v>
      </c>
      <c r="EK74" s="51" t="n">
        <f aca="false">EJ74*(1+(EJ30-EI30)/EI30)</f>
        <v>7341.84429600186</v>
      </c>
      <c r="EL74" s="51" t="n">
        <f aca="false">EK74*(1+(EK30-EJ30)/EJ30)</f>
        <v>7345.96251894645</v>
      </c>
      <c r="EM74" s="51" t="n">
        <f aca="false">EL74*(1+(EL30-EK30)/EK30)</f>
        <v>7350.08305190466</v>
      </c>
      <c r="EN74" s="51" t="n">
        <f aca="false">EM74*(1+(EM30-EL30)/EL30)</f>
        <v>7354.20589617221</v>
      </c>
      <c r="EO74" s="51" t="n">
        <f aca="false">EN74*(1+(EN30-EM30)/EM30)</f>
        <v>7358.33105304559</v>
      </c>
      <c r="EP74" s="51" t="n">
        <f aca="false">EO74*(1+(EO30-EN30)/EN30)</f>
        <v>7362.45852382199</v>
      </c>
      <c r="EQ74" s="51" t="n">
        <f aca="false">EP74*(1+(EP30-EO30)/EO30)</f>
        <v>7366.58830979933</v>
      </c>
      <c r="ER74" s="51" t="n">
        <f aca="false">EQ74*(1+(EQ30-EP30)/EP30)</f>
        <v>7370.72041227627</v>
      </c>
      <c r="ES74" s="51" t="n">
        <f aca="false">ER74*(1+(ER30-EQ30)/EQ30)</f>
        <v>7374.85483255219</v>
      </c>
      <c r="ET74" s="51" t="n">
        <f aca="false">ES74*(1+(ES30-ER30)/ER30)</f>
        <v>7378.99157192721</v>
      </c>
      <c r="EU74" s="51" t="n">
        <f aca="false">ET74*(1+(ET30-ES30)/ES30)</f>
        <v>7383.13063170216</v>
      </c>
      <c r="EV74" s="51" t="n">
        <f aca="false">EU74*(1+(EU30-ET30)/ET30)</f>
        <v>7387.27201317861</v>
      </c>
      <c r="EW74" s="152"/>
      <c r="EX74" s="152"/>
    </row>
    <row r="75" customFormat="false" ht="12.8" hidden="false" customHeight="false" outlineLevel="0" collapsed="false">
      <c r="A75" s="162" t="s">
        <v>221</v>
      </c>
      <c r="B75" s="162" t="n">
        <v>0</v>
      </c>
      <c r="C75" s="162" t="n">
        <v>0</v>
      </c>
      <c r="D75" s="162" t="n">
        <v>0</v>
      </c>
      <c r="E75" s="162" t="n">
        <v>0</v>
      </c>
      <c r="F75" s="162" t="n">
        <v>0</v>
      </c>
      <c r="G75" s="162" t="n">
        <v>0</v>
      </c>
      <c r="H75" s="162" t="n">
        <v>0</v>
      </c>
      <c r="I75" s="162" t="n">
        <v>0</v>
      </c>
      <c r="J75" s="162" t="n">
        <v>0</v>
      </c>
      <c r="K75" s="162" t="n">
        <v>0</v>
      </c>
      <c r="L75" s="162" t="n">
        <v>0</v>
      </c>
      <c r="M75" s="162" t="n">
        <v>0</v>
      </c>
      <c r="N75" s="162" t="n">
        <v>0</v>
      </c>
      <c r="O75" s="162" t="n">
        <v>0</v>
      </c>
      <c r="P75" s="162" t="n">
        <v>0</v>
      </c>
      <c r="Q75" s="162" t="n">
        <v>0</v>
      </c>
      <c r="R75" s="162" t="n">
        <v>0</v>
      </c>
      <c r="S75" s="162" t="n">
        <v>0</v>
      </c>
      <c r="T75" s="162" t="n">
        <v>0</v>
      </c>
      <c r="U75" s="162" t="n">
        <v>0</v>
      </c>
      <c r="V75" s="162" t="n">
        <v>0</v>
      </c>
      <c r="W75" s="162" t="n">
        <v>0</v>
      </c>
      <c r="X75" s="163" t="n">
        <v>0</v>
      </c>
      <c r="Y75" s="162" t="n">
        <v>0</v>
      </c>
      <c r="Z75" s="162" t="n">
        <v>0</v>
      </c>
      <c r="AA75" s="162" t="n">
        <v>0</v>
      </c>
      <c r="AB75" s="162" t="n">
        <v>0</v>
      </c>
      <c r="AC75" s="162" t="n">
        <v>0</v>
      </c>
      <c r="AD75" s="162" t="n">
        <v>0</v>
      </c>
      <c r="AE75" s="162" t="n">
        <v>0</v>
      </c>
      <c r="AF75" s="162" t="n">
        <v>0</v>
      </c>
      <c r="AG75" s="162" t="n">
        <v>0</v>
      </c>
      <c r="AH75" s="162" t="n">
        <v>0</v>
      </c>
      <c r="AI75" s="162" t="n">
        <v>0</v>
      </c>
      <c r="AJ75" s="162" t="n">
        <v>0</v>
      </c>
      <c r="AK75" s="162" t="n">
        <v>0</v>
      </c>
      <c r="AL75" s="162" t="n">
        <v>0</v>
      </c>
      <c r="AM75" s="162" t="n">
        <v>0</v>
      </c>
      <c r="AN75" s="162" t="n">
        <v>0</v>
      </c>
      <c r="AO75" s="162" t="n">
        <v>0</v>
      </c>
      <c r="AP75" s="162" t="n">
        <v>0</v>
      </c>
      <c r="AQ75" s="162" t="n">
        <v>0</v>
      </c>
      <c r="AR75" s="147"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48" t="n">
        <v>119.049651171817</v>
      </c>
      <c r="BJ75" s="51" t="n">
        <v>111.491636231899</v>
      </c>
      <c r="BK75" s="51" t="n">
        <v>104.413451255947</v>
      </c>
      <c r="BL75" s="51" t="n">
        <f aca="false">BK75*(1+(BK30-BJ30)/BJ30)</f>
        <v>96.174621992982</v>
      </c>
      <c r="BM75" s="149" t="n">
        <f aca="false">BL75*(1+(BL30-BK30)/BK30)</f>
        <v>94.6502352709519</v>
      </c>
      <c r="BN75" s="51" t="n">
        <f aca="false">BM75*(1+(BM30-BL30)/BL30)</f>
        <v>94.8388153494477</v>
      </c>
      <c r="BO75" s="51" t="n">
        <f aca="false">BN75*(1+(BN30-BM30)/BM30)</f>
        <v>96.2411824414554</v>
      </c>
      <c r="BP75" s="51" t="n">
        <f aca="false">BO75*(1+(BO30-BN30)/BN30)</f>
        <v>93.9380709207597</v>
      </c>
      <c r="BQ75" s="51" t="n">
        <f aca="false">BP75*(1+(BP30-BO30)/BO30)</f>
        <v>91.2282398410064</v>
      </c>
      <c r="BR75" s="51" t="n">
        <f aca="false">BQ75*(1+(BQ30-BP30)/BP30)</f>
        <v>92.1193592753009</v>
      </c>
      <c r="BS75" s="51" t="n">
        <f aca="false">BR75*(1+(BR30-BQ30)/BQ30)</f>
        <v>94.7190071011558</v>
      </c>
      <c r="BT75" s="51" t="n">
        <f aca="false">BS75*(1+(BS30-BR30)/BR30)</f>
        <v>96.7156078071158</v>
      </c>
      <c r="BU75" s="51" t="n">
        <f aca="false">BT75*(1+(BT30-BS30)/BS30)</f>
        <v>97.7147567761885</v>
      </c>
      <c r="BV75" s="51" t="n">
        <f aca="false">BU75*(1+(BU30-BT30)/BT30)</f>
        <v>98.3997823543666</v>
      </c>
      <c r="BW75" s="51" t="n">
        <f aca="false">BV75*(1+(BV30-BU30)/BU30)</f>
        <v>99.133960599545</v>
      </c>
      <c r="BX75" s="51" t="n">
        <f aca="false">BW75*(1+(BW30-BV30)/BV30)</f>
        <v>100.064173075145</v>
      </c>
      <c r="BY75" s="51" t="n">
        <f aca="false">BX75*(1+(BX30-BW30)/BW30)</f>
        <v>101.519779036208</v>
      </c>
      <c r="BZ75" s="51" t="n">
        <f aca="false">BY75*(1+(BY30-BX30)/BX30)</f>
        <v>100.568063948706</v>
      </c>
      <c r="CA75" s="51" t="n">
        <f aca="false">BZ75*(1+(BZ30-BY30)/BY30)</f>
        <v>100.57047221923</v>
      </c>
      <c r="CB75" s="51" t="n">
        <f aca="false">CA75*(1+(CA30-BZ30)/BZ30)</f>
        <v>102.461570450212</v>
      </c>
      <c r="CC75" s="51" t="n">
        <f aca="false">CB75*(1+(CB30-CA30)/CA30)</f>
        <v>104.3699658542</v>
      </c>
      <c r="CD75" s="51" t="n">
        <f aca="false">CC75*(1+(CC30-CB30)/CB30)</f>
        <v>105.5519648347</v>
      </c>
      <c r="CE75" s="51" t="n">
        <f aca="false">CD75*(1+(CD30-CC30)/CC30)</f>
        <v>105.611171555233</v>
      </c>
      <c r="CF75" s="51" t="n">
        <f aca="false">CE75*(1+(CE30-CD30)/CD30)</f>
        <v>105.670411486287</v>
      </c>
      <c r="CG75" s="51" t="n">
        <f aca="false">CF75*(1+(CF30-CE30)/CE30)</f>
        <v>105.72968464649</v>
      </c>
      <c r="CH75" s="51" t="n">
        <f aca="false">CG75*(1+(CG30-CF30)/CF30)</f>
        <v>106.542106241462</v>
      </c>
      <c r="CI75" s="51" t="n">
        <f aca="false">CH75*(1+(CH30-CG30)/CG30)</f>
        <v>107.737406111227</v>
      </c>
      <c r="CJ75" s="51" t="n">
        <f aca="false">CI75*(1+(CI30-CH30)/CH30)</f>
        <v>107.797838700091</v>
      </c>
      <c r="CK75" s="51" t="n">
        <f aca="false">CJ75*(1+(CJ30-CI30)/CI30)</f>
        <v>107.858305187095</v>
      </c>
      <c r="CL75" s="51" t="n">
        <f aca="false">CK75*(1+(CK30-CJ30)/CJ30)</f>
        <v>108.679485726188</v>
      </c>
      <c r="CM75" s="51" t="n">
        <f aca="false">CL75*(1+(CL30-CK30)/CK30)</f>
        <v>109.887296533503</v>
      </c>
      <c r="CN75" s="51" t="n">
        <f aca="false">CM75*(1+(CM30-CL30)/CL30)</f>
        <v>109.948935049339</v>
      </c>
      <c r="CO75" s="51" t="n">
        <f aca="false">CN75*(1+(CN30-CM30)/CM30)</f>
        <v>110.01060813975</v>
      </c>
      <c r="CP75" s="51" t="n">
        <f aca="false">CO75*(1+(CO30-CN30)/CN30)</f>
        <v>110.07231582413</v>
      </c>
      <c r="CQ75" s="51" t="n">
        <f aca="false">CP75*(1+(CP30-CO30)/CO30)</f>
        <v>110.134058121885</v>
      </c>
      <c r="CR75" s="51" t="n">
        <f aca="false">CQ75*(1+(CQ30-CP30)/CP30)</f>
        <v>110.195835052429</v>
      </c>
      <c r="CS75" s="51" t="n">
        <f aca="false">CR75*(1+(CR30-CQ30)/CQ30)</f>
        <v>110.257646635189</v>
      </c>
      <c r="CT75" s="51" t="n">
        <f aca="false">CS75*(1+(CS30-CR30)/CR30)</f>
        <v>110.319492889602</v>
      </c>
      <c r="CU75" s="51" t="n">
        <f aca="false">CT75*(1+(CT30-CS30)/CS30)</f>
        <v>110.381373835116</v>
      </c>
      <c r="CV75" s="51" t="n">
        <f aca="false">CU75*(1+(CU30-CT30)/CT30)</f>
        <v>110.44328949119</v>
      </c>
      <c r="CW75" s="51" t="n">
        <f aca="false">CV75*(1+(CV30-CU30)/CU30)</f>
        <v>110.505239877295</v>
      </c>
      <c r="CX75" s="51" t="n">
        <f aca="false">CW75*(1+(CW30-CV30)/CV30)</f>
        <v>110.567225012912</v>
      </c>
      <c r="CY75" s="51" t="n">
        <f aca="false">CX75*(1+(CX30-CW30)/CW30)</f>
        <v>110.629244917531</v>
      </c>
      <c r="CZ75" s="51" t="n">
        <f aca="false">CY75*(1+(CY30-CX30)/CX30)</f>
        <v>110.691299610656</v>
      </c>
      <c r="DA75" s="51" t="n">
        <f aca="false">CZ75*(1+(CZ30-CY30)/CY30)</f>
        <v>110.753389111802</v>
      </c>
      <c r="DB75" s="51" t="n">
        <f aca="false">DA75*(1+(DA30-CZ30)/CZ30)</f>
        <v>110.815513440491</v>
      </c>
      <c r="DC75" s="51" t="n">
        <f aca="false">DB75*(1+(DB30-DA30)/DA30)</f>
        <v>110.877672616261</v>
      </c>
      <c r="DD75" s="51" t="n">
        <f aca="false">DC75*(1+(DC30-DB30)/DB30)</f>
        <v>110.939866658657</v>
      </c>
      <c r="DE75" s="51" t="n">
        <f aca="false">DD75*(1+(DD30-DC30)/DC30)</f>
        <v>111.002095587237</v>
      </c>
      <c r="DF75" s="51" t="n">
        <f aca="false">DE75*(1+(DE30-DD30)/DD30)</f>
        <v>111.06435942157</v>
      </c>
      <c r="DG75" s="51" t="n">
        <f aca="false">DF75*(1+(DF30-DE30)/DE30)</f>
        <v>111.126658181236</v>
      </c>
      <c r="DH75" s="51" t="n">
        <f aca="false">DG75*(1+(DG30-DF30)/DF30)</f>
        <v>111.188991885824</v>
      </c>
      <c r="DI75" s="51" t="n">
        <f aca="false">DH75*(1+(DH30-DG30)/DG30)</f>
        <v>111.251360554936</v>
      </c>
      <c r="DJ75" s="51" t="n">
        <f aca="false">DI75*(1+(DI30-DH30)/DH30)</f>
        <v>111.313764208185</v>
      </c>
      <c r="DK75" s="51" t="n">
        <f aca="false">DJ75*(1+(DJ30-DI30)/DI30)</f>
        <v>111.376202865194</v>
      </c>
      <c r="DL75" s="51" t="n">
        <f aca="false">DK75*(1+(DK30-DJ30)/DJ30)</f>
        <v>111.438676545598</v>
      </c>
      <c r="DM75" s="51" t="n">
        <f aca="false">DL75*(1+(DL30-DK30)/DK30)</f>
        <v>111.501185269041</v>
      </c>
      <c r="DN75" s="51" t="n">
        <f aca="false">DM75*(1+(DM30-DL30)/DL30)</f>
        <v>111.563729055182</v>
      </c>
      <c r="DO75" s="51" t="n">
        <f aca="false">DN75*(1+(DN30-DM30)/DM30)</f>
        <v>111.626307923686</v>
      </c>
      <c r="DP75" s="51" t="n">
        <f aca="false">DO75*(1+(DO30-DN30)/DN30)</f>
        <v>111.688921894233</v>
      </c>
      <c r="DQ75" s="51" t="n">
        <f aca="false">DP75*(1+(DP30-DO30)/DO30)</f>
        <v>111.751570986513</v>
      </c>
      <c r="DR75" s="51" t="n">
        <f aca="false">DQ75*(1+(DQ30-DP30)/DP30)</f>
        <v>111.814255220226</v>
      </c>
      <c r="DS75" s="51" t="n">
        <f aca="false">DR75*(1+(DR30-DQ30)/DQ30)</f>
        <v>111.876974615083</v>
      </c>
      <c r="DT75" s="51" t="n">
        <f aca="false">DS75*(1+(DS30-DR30)/DR30)</f>
        <v>111.939729190807</v>
      </c>
      <c r="DU75" s="51" t="n">
        <f aca="false">DT75*(1+(DT30-DS30)/DS30)</f>
        <v>112.002518967133</v>
      </c>
      <c r="DV75" s="51" t="n">
        <f aca="false">DU75*(1+(DU30-DT30)/DT30)</f>
        <v>112.065343963805</v>
      </c>
      <c r="DW75" s="51" t="n">
        <f aca="false">DV75*(1+(DV30-DU30)/DU30)</f>
        <v>112.12820420058</v>
      </c>
      <c r="DX75" s="51" t="n">
        <f aca="false">DW75*(1+(DW30-DV30)/DV30)</f>
        <v>112.191099697223</v>
      </c>
      <c r="DY75" s="51" t="n">
        <f aca="false">DX75*(1+(DX30-DW30)/DW30)</f>
        <v>112.254030473514</v>
      </c>
      <c r="DZ75" s="51" t="n">
        <f aca="false">DY75*(1+(DY30-DX30)/DX30)</f>
        <v>112.316996549241</v>
      </c>
      <c r="EA75" s="51" t="n">
        <f aca="false">DZ75*(1+(DZ30-DY30)/DY30)</f>
        <v>112.379997944205</v>
      </c>
      <c r="EB75" s="51" t="n">
        <f aca="false">EA75*(1+(EA30-DZ30)/DZ30)</f>
        <v>112.443034678217</v>
      </c>
      <c r="EC75" s="51" t="n">
        <f aca="false">EB75*(1+(EB30-EA30)/EA30)</f>
        <v>112.506106771101</v>
      </c>
      <c r="ED75" s="51" t="n">
        <f aca="false">EC75*(1+(EC30-EB30)/EB30)</f>
        <v>112.569214242689</v>
      </c>
      <c r="EE75" s="51" t="n">
        <f aca="false">ED75*(1+(ED30-EC30)/EC30)</f>
        <v>112.632357112826</v>
      </c>
      <c r="EF75" s="51" t="n">
        <f aca="false">EE75*(1+(EE30-ED30)/ED30)</f>
        <v>112.695535401368</v>
      </c>
      <c r="EG75" s="51" t="n">
        <f aca="false">EF75*(1+(EF30-EE30)/EE30)</f>
        <v>112.758749128183</v>
      </c>
      <c r="EH75" s="51" t="n">
        <f aca="false">EG75*(1+(EG30-EF30)/EF30)</f>
        <v>112.821998313148</v>
      </c>
      <c r="EI75" s="51" t="n">
        <f aca="false">EH75*(1+(EH30-EG30)/EG30)</f>
        <v>112.885282976153</v>
      </c>
      <c r="EJ75" s="51" t="n">
        <f aca="false">EI75*(1+(EI30-EH30)/EH30)</f>
        <v>112.948603137099</v>
      </c>
      <c r="EK75" s="51" t="n">
        <f aca="false">EJ75*(1+(EJ30-EI30)/EI30)</f>
        <v>113.011958815896</v>
      </c>
      <c r="EL75" s="51" t="n">
        <f aca="false">EK75*(1+(EK30-EJ30)/EJ30)</f>
        <v>113.075350032469</v>
      </c>
      <c r="EM75" s="51" t="n">
        <f aca="false">EL75*(1+(EL30-EK30)/EK30)</f>
        <v>113.13877680675</v>
      </c>
      <c r="EN75" s="51" t="n">
        <f aca="false">EM75*(1+(EM30-EL30)/EL30)</f>
        <v>113.202239158686</v>
      </c>
      <c r="EO75" s="51" t="n">
        <f aca="false">EN75*(1+(EN30-EM30)/EM30)</f>
        <v>113.265737108232</v>
      </c>
      <c r="EP75" s="51" t="n">
        <f aca="false">EO75*(1+(EO30-EN30)/EN30)</f>
        <v>113.329270675356</v>
      </c>
      <c r="EQ75" s="51" t="n">
        <f aca="false">EP75*(1+(EP30-EO30)/EO30)</f>
        <v>113.392839880038</v>
      </c>
      <c r="ER75" s="51" t="n">
        <f aca="false">EQ75*(1+(EQ30-EP30)/EP30)</f>
        <v>113.456444742266</v>
      </c>
      <c r="ES75" s="51" t="n">
        <f aca="false">ER75*(1+(ER30-EQ30)/EQ30)</f>
        <v>113.520085282042</v>
      </c>
      <c r="ET75" s="51" t="n">
        <f aca="false">ES75*(1+(ES30-ER30)/ER30)</f>
        <v>113.583761519379</v>
      </c>
      <c r="EU75" s="51" t="n">
        <f aca="false">ET75*(1+(ET30-ES30)/ES30)</f>
        <v>113.647473474299</v>
      </c>
      <c r="EV75" s="51" t="n">
        <f aca="false">EU75*(1+(EU30-ET30)/ET30)</f>
        <v>113.711221166839</v>
      </c>
      <c r="EW75" s="152"/>
      <c r="EX75" s="152"/>
    </row>
    <row r="76" customFormat="false" ht="12.8" hidden="false" customHeight="false" outlineLevel="0" collapsed="false">
      <c r="A76" s="162" t="s">
        <v>222</v>
      </c>
      <c r="B76" s="162" t="n">
        <v>0</v>
      </c>
      <c r="C76" s="162" t="n">
        <v>0</v>
      </c>
      <c r="D76" s="162" t="n">
        <v>0</v>
      </c>
      <c r="E76" s="162" t="n">
        <v>0</v>
      </c>
      <c r="F76" s="162" t="n">
        <v>0</v>
      </c>
      <c r="G76" s="162" t="n">
        <v>0</v>
      </c>
      <c r="H76" s="162" t="n">
        <v>0</v>
      </c>
      <c r="I76" s="162" t="n">
        <v>0</v>
      </c>
      <c r="J76" s="162" t="n">
        <v>0</v>
      </c>
      <c r="K76" s="162" t="n">
        <v>0</v>
      </c>
      <c r="L76" s="162" t="n">
        <v>0</v>
      </c>
      <c r="M76" s="162" t="n">
        <v>0</v>
      </c>
      <c r="N76" s="162" t="n">
        <v>0</v>
      </c>
      <c r="O76" s="162" t="n">
        <v>0</v>
      </c>
      <c r="P76" s="162" t="n">
        <v>0</v>
      </c>
      <c r="Q76" s="162" t="n">
        <v>0</v>
      </c>
      <c r="R76" s="162" t="n">
        <v>0</v>
      </c>
      <c r="S76" s="162" t="n">
        <v>0</v>
      </c>
      <c r="T76" s="162" t="n">
        <v>0</v>
      </c>
      <c r="U76" s="162" t="n">
        <v>0</v>
      </c>
      <c r="V76" s="162" t="n">
        <v>0</v>
      </c>
      <c r="W76" s="162" t="n">
        <v>0</v>
      </c>
      <c r="X76" s="163" t="n">
        <v>0</v>
      </c>
      <c r="Y76" s="162" t="n">
        <v>0</v>
      </c>
      <c r="Z76" s="162" t="n">
        <v>0</v>
      </c>
      <c r="AA76" s="162" t="n">
        <v>0</v>
      </c>
      <c r="AB76" s="162" t="n">
        <v>0</v>
      </c>
      <c r="AC76" s="162" t="n">
        <v>0</v>
      </c>
      <c r="AD76" s="162" t="n">
        <v>0</v>
      </c>
      <c r="AE76" s="162" t="n">
        <v>0</v>
      </c>
      <c r="AF76" s="162" t="n">
        <v>0</v>
      </c>
      <c r="AG76" s="162" t="n">
        <v>0</v>
      </c>
      <c r="AH76" s="162" t="n">
        <v>0</v>
      </c>
      <c r="AI76" s="162" t="n">
        <v>0</v>
      </c>
      <c r="AJ76" s="162" t="n">
        <v>0</v>
      </c>
      <c r="AK76" s="162" t="n">
        <v>0</v>
      </c>
      <c r="AL76" s="162" t="n">
        <v>0</v>
      </c>
      <c r="AM76" s="162" t="n">
        <v>0</v>
      </c>
      <c r="AN76" s="162" t="n">
        <v>0</v>
      </c>
      <c r="AO76" s="162" t="n">
        <v>0</v>
      </c>
      <c r="AP76" s="162" t="n">
        <v>0</v>
      </c>
      <c r="AQ76" s="162" t="n">
        <v>0</v>
      </c>
      <c r="AR76" s="147"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48" t="n">
        <v>200.533751161808</v>
      </c>
      <c r="BJ76" s="51" t="n">
        <v>187.802616947467</v>
      </c>
      <c r="BK76" s="51" t="n">
        <v>175.879734598184</v>
      </c>
      <c r="BL76" s="51" t="n">
        <f aca="false">BK76*(1+(BK30-BJ30)/BJ30)</f>
        <v>162.001799459176</v>
      </c>
      <c r="BM76" s="149" t="n">
        <f aca="false">BL76*(1+(BL30-BK30)/BK30)</f>
        <v>159.434038994689</v>
      </c>
      <c r="BN76" s="51" t="n">
        <f aca="false">BM76*(1+(BM30-BL30)/BL30)</f>
        <v>159.75169360487</v>
      </c>
      <c r="BO76" s="51" t="n">
        <f aca="false">BN76*(1+(BN30-BM30)/BM30)</f>
        <v>162.113917523194</v>
      </c>
      <c r="BP76" s="51" t="n">
        <f aca="false">BO76*(1+(BO30-BN30)/BN30)</f>
        <v>158.234430367683</v>
      </c>
      <c r="BQ76" s="51" t="n">
        <f aca="false">BP76*(1+(BP30-BO30)/BO30)</f>
        <v>153.669842516405</v>
      </c>
      <c r="BR76" s="51" t="n">
        <f aca="false">BQ76*(1+(BQ30-BP30)/BP30)</f>
        <v>155.170892886006</v>
      </c>
      <c r="BS76" s="51" t="n">
        <f aca="false">BR76*(1+(BR30-BQ30)/BQ30)</f>
        <v>159.549882031181</v>
      </c>
      <c r="BT76" s="51" t="n">
        <f aca="false">BS76*(1+(BS30-BR30)/BR30)</f>
        <v>162.913065586928</v>
      </c>
      <c r="BU76" s="51" t="n">
        <f aca="false">BT76*(1+(BT30-BS30)/BS30)</f>
        <v>164.596086820215</v>
      </c>
      <c r="BV76" s="51" t="n">
        <f aca="false">BU76*(1+(BU30-BT30)/BT30)</f>
        <v>165.74998141362</v>
      </c>
      <c r="BW76" s="51" t="n">
        <f aca="false">BV76*(1+(BV30-BU30)/BU30)</f>
        <v>166.986671450742</v>
      </c>
      <c r="BX76" s="51" t="n">
        <f aca="false">BW76*(1+(BW30-BV30)/BV30)</f>
        <v>168.55357227971</v>
      </c>
      <c r="BY76" s="51" t="n">
        <f aca="false">BX76*(1+(BX30-BW30)/BW30)</f>
        <v>171.005474664238</v>
      </c>
      <c r="BZ76" s="51" t="n">
        <f aca="false">BY76*(1+(BY30-BX30)/BX30)</f>
        <v>169.402353658377</v>
      </c>
      <c r="CA76" s="51" t="n">
        <f aca="false">BZ76*(1+(BZ30-BY30)/BY30)</f>
        <v>169.406410281116</v>
      </c>
      <c r="CB76" s="51" t="n">
        <f aca="false">CA76*(1+(CA30-BZ30)/BZ30)</f>
        <v>172.591879691076</v>
      </c>
      <c r="CC76" s="51" t="n">
        <f aca="false">CB76*(1+(CB30-CA30)/CA30)</f>
        <v>175.806485406378</v>
      </c>
      <c r="CD76" s="51" t="n">
        <f aca="false">CC76*(1+(CC30-CB30)/CB30)</f>
        <v>177.797509211119</v>
      </c>
      <c r="CE76" s="51" t="n">
        <f aca="false">CD76*(1+(CD30-CC30)/CC30)</f>
        <v>177.897240253131</v>
      </c>
      <c r="CF76" s="51" t="n">
        <f aca="false">CE76*(1+(CE30-CD30)/CD30)</f>
        <v>177.997027236761</v>
      </c>
      <c r="CG76" s="51" t="n">
        <f aca="false">CF76*(1+(CF30-CE30)/CE30)</f>
        <v>178.096870193392</v>
      </c>
      <c r="CH76" s="51" t="n">
        <f aca="false">CG76*(1+(CG30-CF30)/CF30)</f>
        <v>179.465357613228</v>
      </c>
      <c r="CI76" s="51" t="n">
        <f aca="false">CH76*(1+(CH30-CG30)/CG30)</f>
        <v>181.478786164156</v>
      </c>
      <c r="CJ76" s="51" t="n">
        <f aca="false">CI76*(1+(CI30-CH30)/CH30)</f>
        <v>181.580582125907</v>
      </c>
      <c r="CK76" s="51" t="n">
        <f aca="false">CJ76*(1+(CJ30-CI30)/CI30)</f>
        <v>181.682435187543</v>
      </c>
      <c r="CL76" s="51" t="n">
        <f aca="false">CK76*(1+(CK30-CJ30)/CJ30)</f>
        <v>183.065676652465</v>
      </c>
      <c r="CM76" s="51" t="n">
        <f aca="false">CL76*(1+(CL30-CK30)/CK30)</f>
        <v>185.100179311654</v>
      </c>
      <c r="CN76" s="51" t="n">
        <f aca="false">CM76*(1+(CM30-CL30)/CL30)</f>
        <v>185.20400660283</v>
      </c>
      <c r="CO76" s="51" t="n">
        <f aca="false">CN76*(1+(CN30-CM30)/CM30)</f>
        <v>185.307892133314</v>
      </c>
      <c r="CP76" s="51" t="n">
        <f aca="false">CO76*(1+(CO30-CN30)/CN30)</f>
        <v>185.411835935774</v>
      </c>
      <c r="CQ76" s="51" t="n">
        <f aca="false">CP76*(1+(CP30-CO30)/CO30)</f>
        <v>185.515838042897</v>
      </c>
      <c r="CR76" s="51" t="n">
        <f aca="false">CQ76*(1+(CQ30-CP30)/CP30)</f>
        <v>185.619898487386</v>
      </c>
      <c r="CS76" s="51" t="n">
        <f aca="false">CR76*(1+(CR30-CQ30)/CQ30)</f>
        <v>185.724017301965</v>
      </c>
      <c r="CT76" s="51" t="n">
        <f aca="false">CS76*(1+(CS30-CR30)/CR30)</f>
        <v>185.828194519375</v>
      </c>
      <c r="CU76" s="51" t="n">
        <f aca="false">CT76*(1+(CT30-CS30)/CS30)</f>
        <v>185.932430172376</v>
      </c>
      <c r="CV76" s="51" t="n">
        <f aca="false">CU76*(1+(CU30-CT30)/CT30)</f>
        <v>186.036724293745</v>
      </c>
      <c r="CW76" s="51" t="n">
        <f aca="false">CV76*(1+(CV30-CU30)/CU30)</f>
        <v>186.141076916279</v>
      </c>
      <c r="CX76" s="51" t="n">
        <f aca="false">CW76*(1+(CW30-CV30)/CV30)</f>
        <v>186.245488072793</v>
      </c>
      <c r="CY76" s="51" t="n">
        <f aca="false">CX76*(1+(CX30-CW30)/CW30)</f>
        <v>186.349957796119</v>
      </c>
      <c r="CZ76" s="51" t="n">
        <f aca="false">CY76*(1+(CY30-CX30)/CX30)</f>
        <v>186.45448611911</v>
      </c>
      <c r="DA76" s="51" t="n">
        <f aca="false">CZ76*(1+(CZ30-CY30)/CY30)</f>
        <v>186.559073074635</v>
      </c>
      <c r="DB76" s="51" t="n">
        <f aca="false">DA76*(1+(DA30-CZ30)/CZ30)</f>
        <v>186.663718695583</v>
      </c>
      <c r="DC76" s="51" t="n">
        <f aca="false">DB76*(1+(DB30-DA30)/DA30)</f>
        <v>186.768423014861</v>
      </c>
      <c r="DD76" s="51" t="n">
        <f aca="false">DC76*(1+(DC30-DB30)/DB30)</f>
        <v>186.873186065394</v>
      </c>
      <c r="DE76" s="51" t="n">
        <f aca="false">DD76*(1+(DD30-DC30)/DC30)</f>
        <v>186.978007880126</v>
      </c>
      <c r="DF76" s="51" t="n">
        <f aca="false">DE76*(1+(DE30-DD30)/DD30)</f>
        <v>187.082888492019</v>
      </c>
      <c r="DG76" s="51" t="n">
        <f aca="false">DF76*(1+(DF30-DE30)/DE30)</f>
        <v>187.187827934054</v>
      </c>
      <c r="DH76" s="51" t="n">
        <f aca="false">DG76*(1+(DG30-DF30)/DF30)</f>
        <v>187.29282623923</v>
      </c>
      <c r="DI76" s="51" t="n">
        <f aca="false">DH76*(1+(DH30-DG30)/DG30)</f>
        <v>187.397883440565</v>
      </c>
      <c r="DJ76" s="51" t="n">
        <f aca="false">DI76*(1+(DI30-DH30)/DH30)</f>
        <v>187.502999571096</v>
      </c>
      <c r="DK76" s="51" t="n">
        <f aca="false">DJ76*(1+(DJ30-DI30)/DI30)</f>
        <v>187.608174663877</v>
      </c>
      <c r="DL76" s="51" t="n">
        <f aca="false">DK76*(1+(DK30-DJ30)/DJ30)</f>
        <v>187.713408751981</v>
      </c>
      <c r="DM76" s="51" t="n">
        <f aca="false">DL76*(1+(DL30-DK30)/DK30)</f>
        <v>187.818701868501</v>
      </c>
      <c r="DN76" s="51" t="n">
        <f aca="false">DM76*(1+(DM30-DL30)/DL30)</f>
        <v>187.924054046547</v>
      </c>
      <c r="DO76" s="51" t="n">
        <f aca="false">DN76*(1+(DN30-DM30)/DM30)</f>
        <v>188.029465319249</v>
      </c>
      <c r="DP76" s="51" t="n">
        <f aca="false">DO76*(1+(DO30-DN30)/DN30)</f>
        <v>188.134935719753</v>
      </c>
      <c r="DQ76" s="51" t="n">
        <f aca="false">DP76*(1+(DP30-DO30)/DO30)</f>
        <v>188.240465281226</v>
      </c>
      <c r="DR76" s="51" t="n">
        <f aca="false">DQ76*(1+(DQ30-DP30)/DP30)</f>
        <v>188.346054036853</v>
      </c>
      <c r="DS76" s="51" t="n">
        <f aca="false">DR76*(1+(DR30-DQ30)/DQ30)</f>
        <v>188.451702019838</v>
      </c>
      <c r="DT76" s="51" t="n">
        <f aca="false">DS76*(1+(DS30-DR30)/DR30)</f>
        <v>188.557409263402</v>
      </c>
      <c r="DU76" s="51" t="n">
        <f aca="false">DT76*(1+(DT30-DS30)/DS30)</f>
        <v>188.663175800786</v>
      </c>
      <c r="DV76" s="51" t="n">
        <f aca="false">DU76*(1+(DU30-DT30)/DT30)</f>
        <v>188.76900166525</v>
      </c>
      <c r="DW76" s="51" t="n">
        <f aca="false">DV76*(1+(DV30-DU30)/DU30)</f>
        <v>188.874886890071</v>
      </c>
      <c r="DX76" s="51" t="n">
        <f aca="false">DW76*(1+(DW30-DV30)/DV30)</f>
        <v>188.980831508547</v>
      </c>
      <c r="DY76" s="51" t="n">
        <f aca="false">DX76*(1+(DX30-DW30)/DW30)</f>
        <v>189.086835553993</v>
      </c>
      <c r="DZ76" s="51" t="n">
        <f aca="false">DY76*(1+(DY30-DX30)/DX30)</f>
        <v>189.192899059742</v>
      </c>
      <c r="EA76" s="51" t="n">
        <f aca="false">DZ76*(1+(DZ30-DY30)/DY30)</f>
        <v>189.299022059148</v>
      </c>
      <c r="EB76" s="51" t="n">
        <f aca="false">EA76*(1+(EA30-DZ30)/DZ30)</f>
        <v>189.405204585582</v>
      </c>
      <c r="EC76" s="51" t="n">
        <f aca="false">EB76*(1+(EB30-EA30)/EA30)</f>
        <v>189.511446672434</v>
      </c>
      <c r="ED76" s="51" t="n">
        <f aca="false">EC76*(1+(EC30-EB30)/EB30)</f>
        <v>189.617748353114</v>
      </c>
      <c r="EE76" s="51" t="n">
        <f aca="false">ED76*(1+(ED30-EC30)/EC30)</f>
        <v>189.724109661048</v>
      </c>
      <c r="EF76" s="51" t="n">
        <f aca="false">EE76*(1+(EE30-ED30)/ED30)</f>
        <v>189.830530629683</v>
      </c>
      <c r="EG76" s="51" t="n">
        <f aca="false">EF76*(1+(EF30-EE30)/EE30)</f>
        <v>189.937011292484</v>
      </c>
      <c r="EH76" s="51" t="n">
        <f aca="false">EG76*(1+(EG30-EF30)/EF30)</f>
        <v>190.043551682936</v>
      </c>
      <c r="EI76" s="51" t="n">
        <f aca="false">EH76*(1+(EH30-EG30)/EG30)</f>
        <v>190.150151834541</v>
      </c>
      <c r="EJ76" s="51" t="n">
        <f aca="false">EI76*(1+(EI30-EH30)/EH30)</f>
        <v>190.256811780821</v>
      </c>
      <c r="EK76" s="51" t="n">
        <f aca="false">EJ76*(1+(EJ30-EI30)/EI30)</f>
        <v>190.363531555315</v>
      </c>
      <c r="EL76" s="51" t="n">
        <f aca="false">EK76*(1+(EK30-EJ30)/EJ30)</f>
        <v>190.470311191583</v>
      </c>
      <c r="EM76" s="51" t="n">
        <f aca="false">EL76*(1+(EL30-EK30)/EK30)</f>
        <v>190.577150723204</v>
      </c>
      <c r="EN76" s="51" t="n">
        <f aca="false">EM76*(1+(EM30-EL30)/EL30)</f>
        <v>190.684050183773</v>
      </c>
      <c r="EO76" s="51" t="n">
        <f aca="false">EN76*(1+(EN30-EM30)/EM30)</f>
        <v>190.791009606906</v>
      </c>
      <c r="EP76" s="51" t="n">
        <f aca="false">EO76*(1+(EO30-EN30)/EN30)</f>
        <v>190.898029026238</v>
      </c>
      <c r="EQ76" s="51" t="n">
        <f aca="false">EP76*(1+(EP30-EO30)/EO30)</f>
        <v>191.005108475423</v>
      </c>
      <c r="ER76" s="51" t="n">
        <f aca="false">EQ76*(1+(EQ30-EP30)/EP30)</f>
        <v>191.112247988132</v>
      </c>
      <c r="ES76" s="51" t="n">
        <f aca="false">ER76*(1+(ER30-EQ30)/EQ30)</f>
        <v>191.219447598057</v>
      </c>
      <c r="ET76" s="51" t="n">
        <f aca="false">ES76*(1+(ES30-ER30)/ER30)</f>
        <v>191.326707338907</v>
      </c>
      <c r="EU76" s="51" t="n">
        <f aca="false">ET76*(1+(ET30-ES30)/ES30)</f>
        <v>191.434027244412</v>
      </c>
      <c r="EV76" s="51" t="n">
        <f aca="false">EU76*(1+(EU30-ET30)/ET30)</f>
        <v>191.541407348319</v>
      </c>
      <c r="EW76" s="152"/>
      <c r="EX76" s="152"/>
    </row>
    <row r="77" customFormat="false" ht="12.8" hidden="false" customHeight="false" outlineLevel="0" collapsed="false">
      <c r="A77" s="162" t="s">
        <v>223</v>
      </c>
      <c r="B77" s="162" t="n">
        <v>0</v>
      </c>
      <c r="C77" s="162" t="n">
        <v>0</v>
      </c>
      <c r="D77" s="162" t="n">
        <v>0</v>
      </c>
      <c r="E77" s="162" t="n">
        <v>0</v>
      </c>
      <c r="F77" s="162" t="n">
        <v>0</v>
      </c>
      <c r="G77" s="162" t="n">
        <v>0</v>
      </c>
      <c r="H77" s="162" t="n">
        <v>0</v>
      </c>
      <c r="I77" s="162" t="n">
        <v>0</v>
      </c>
      <c r="J77" s="162" t="n">
        <v>0</v>
      </c>
      <c r="K77" s="162" t="n">
        <v>0</v>
      </c>
      <c r="L77" s="162" t="n">
        <v>0</v>
      </c>
      <c r="M77" s="162" t="n">
        <v>0</v>
      </c>
      <c r="N77" s="162" t="n">
        <v>0</v>
      </c>
      <c r="O77" s="162" t="n">
        <v>0</v>
      </c>
      <c r="P77" s="162" t="n">
        <v>0</v>
      </c>
      <c r="Q77" s="162" t="n">
        <v>0</v>
      </c>
      <c r="R77" s="162" t="n">
        <v>0</v>
      </c>
      <c r="S77" s="162" t="n">
        <v>0</v>
      </c>
      <c r="T77" s="162" t="n">
        <v>0</v>
      </c>
      <c r="U77" s="162" t="n">
        <v>0</v>
      </c>
      <c r="V77" s="162" t="n">
        <v>0</v>
      </c>
      <c r="W77" s="162" t="n">
        <v>0</v>
      </c>
      <c r="X77" s="163" t="n">
        <v>0</v>
      </c>
      <c r="Y77" s="162" t="n">
        <v>0</v>
      </c>
      <c r="Z77" s="162" t="n">
        <v>0</v>
      </c>
      <c r="AA77" s="162" t="n">
        <v>0</v>
      </c>
      <c r="AB77" s="162" t="n">
        <v>0</v>
      </c>
      <c r="AC77" s="162" t="n">
        <v>0</v>
      </c>
      <c r="AD77" s="162" t="n">
        <v>0</v>
      </c>
      <c r="AE77" s="162" t="n">
        <v>0</v>
      </c>
      <c r="AF77" s="162" t="n">
        <v>0</v>
      </c>
      <c r="AG77" s="162" t="n">
        <v>0</v>
      </c>
      <c r="AH77" s="162" t="n">
        <v>0</v>
      </c>
      <c r="AI77" s="162" t="n">
        <v>0</v>
      </c>
      <c r="AJ77" s="162" t="n">
        <v>0</v>
      </c>
      <c r="AK77" s="162" t="n">
        <v>0</v>
      </c>
      <c r="AL77" s="162" t="n">
        <v>0</v>
      </c>
      <c r="AM77" s="162" t="n">
        <v>0</v>
      </c>
      <c r="AN77" s="162" t="n">
        <v>0</v>
      </c>
      <c r="AO77" s="162" t="n">
        <v>0</v>
      </c>
      <c r="AP77" s="162" t="n">
        <v>0</v>
      </c>
      <c r="AQ77" s="162" t="n">
        <v>0</v>
      </c>
      <c r="AR77" s="147"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48" t="n">
        <v>231.470087429195</v>
      </c>
      <c r="BJ77" s="51" t="n">
        <v>216.774921490327</v>
      </c>
      <c r="BK77" s="51" t="n">
        <v>203.012696409474</v>
      </c>
      <c r="BL77" s="51" t="n">
        <f aca="false">BK77*(1+(BK30-BJ30)/BJ30)</f>
        <v>186.993812598883</v>
      </c>
      <c r="BM77" s="149" t="n">
        <f aca="false">BL77*(1+(BL30-BK30)/BK30)</f>
        <v>184.029923798277</v>
      </c>
      <c r="BN77" s="51" t="n">
        <f aca="false">BM77*(1+(BM30-BL30)/BL30)</f>
        <v>184.39658297642</v>
      </c>
      <c r="BO77" s="51" t="n">
        <f aca="false">BN77*(1+(BN30-BM30)/BM30)</f>
        <v>187.123227113548</v>
      </c>
      <c r="BP77" s="51" t="n">
        <f aca="false">BO77*(1+(BO30-BN30)/BN30)</f>
        <v>182.64525158143</v>
      </c>
      <c r="BQ77" s="51" t="n">
        <f aca="false">BP77*(1+(BP30-BO30)/BO30)</f>
        <v>177.376484888081</v>
      </c>
      <c r="BR77" s="51" t="n">
        <f aca="false">BQ77*(1+(BQ30-BP30)/BP30)</f>
        <v>179.109102256849</v>
      </c>
      <c r="BS77" s="51" t="n">
        <f aca="false">BR77*(1+(BR30-BQ30)/BQ30)</f>
        <v>184.163637936817</v>
      </c>
      <c r="BT77" s="51" t="n">
        <f aca="false">BS77*(1+(BS30-BR30)/BR30)</f>
        <v>188.045659727059</v>
      </c>
      <c r="BU77" s="51" t="n">
        <f aca="false">BT77*(1+(BT30-BS30)/BS30)</f>
        <v>189.988320599642</v>
      </c>
      <c r="BV77" s="51" t="n">
        <f aca="false">BU77*(1+(BU30-BT30)/BT30)</f>
        <v>191.320226480183</v>
      </c>
      <c r="BW77" s="51" t="n">
        <f aca="false">BV77*(1+(BV30-BU30)/BU30)</f>
        <v>192.747700655263</v>
      </c>
      <c r="BX77" s="51" t="n">
        <f aca="false">BW77*(1+(BW30-BV30)/BV30)</f>
        <v>194.556327231951</v>
      </c>
      <c r="BY77" s="51" t="n">
        <f aca="false">BX77*(1+(BX30-BW30)/BW30)</f>
        <v>197.386484529795</v>
      </c>
      <c r="BZ77" s="51" t="n">
        <f aca="false">BY77*(1+(BY30-BX30)/BX30)</f>
        <v>195.536050090522</v>
      </c>
      <c r="CA77" s="51" t="n">
        <f aca="false">BZ77*(1+(BZ30-BY30)/BY30)</f>
        <v>195.54073252834</v>
      </c>
      <c r="CB77" s="51" t="n">
        <f aca="false">CA77*(1+(CA30-BZ30)/BZ30)</f>
        <v>199.21762421642</v>
      </c>
      <c r="CC77" s="51" t="n">
        <f aca="false">CB77*(1+(CB30-CA30)/CA30)</f>
        <v>202.928147066865</v>
      </c>
      <c r="CD77" s="51" t="n">
        <f aca="false">CC77*(1+(CC30-CB30)/CB30)</f>
        <v>205.226326059114</v>
      </c>
      <c r="CE77" s="51" t="n">
        <f aca="false">CD77*(1+(CD30-CC30)/CC30)</f>
        <v>205.341442606229</v>
      </c>
      <c r="CF77" s="51" t="n">
        <f aca="false">CE77*(1+(CE30-CD30)/CD30)</f>
        <v>205.456623725076</v>
      </c>
      <c r="CG77" s="51" t="n">
        <f aca="false">CF77*(1+(CF30-CE30)/CE30)</f>
        <v>205.571869451876</v>
      </c>
      <c r="CH77" s="51" t="n">
        <f aca="false">CG77*(1+(CG30-CF30)/CF30)</f>
        <v>207.15147338827</v>
      </c>
      <c r="CI77" s="51" t="n">
        <f aca="false">CH77*(1+(CH30-CG30)/CG30)</f>
        <v>209.475513506283</v>
      </c>
      <c r="CJ77" s="51" t="n">
        <f aca="false">CI77*(1+(CI30-CH30)/CH30)</f>
        <v>209.593013528249</v>
      </c>
      <c r="CK77" s="51" t="n">
        <f aca="false">CJ77*(1+(CJ30-CI30)/CI30)</f>
        <v>209.710579458898</v>
      </c>
      <c r="CL77" s="51" t="n">
        <f aca="false">CK77*(1+(CK30-CJ30)/CJ30)</f>
        <v>211.307213546508</v>
      </c>
      <c r="CM77" s="51" t="n">
        <f aca="false">CL77*(1+(CL30-CK30)/CK30)</f>
        <v>213.655578874884</v>
      </c>
      <c r="CN77" s="51" t="n">
        <f aca="false">CM77*(1+(CM30-CL30)/CL30)</f>
        <v>213.775423599409</v>
      </c>
      <c r="CO77" s="51" t="n">
        <f aca="false">CN77*(1+(CN30-CM30)/CM30)</f>
        <v>213.895335547819</v>
      </c>
      <c r="CP77" s="51" t="n">
        <f aca="false">CO77*(1+(CO30-CN30)/CN30)</f>
        <v>214.015314757821</v>
      </c>
      <c r="CQ77" s="51" t="n">
        <f aca="false">CP77*(1+(CP30-CO30)/CO30)</f>
        <v>214.135361267144</v>
      </c>
      <c r="CR77" s="51" t="n">
        <f aca="false">CQ77*(1+(CQ30-CP30)/CP30)</f>
        <v>214.255475113538</v>
      </c>
      <c r="CS77" s="51" t="n">
        <f aca="false">CR77*(1+(CR30-CQ30)/CQ30)</f>
        <v>214.375656334774</v>
      </c>
      <c r="CT77" s="51" t="n">
        <f aca="false">CS77*(1+(CS30-CR30)/CR30)</f>
        <v>214.495904968644</v>
      </c>
      <c r="CU77" s="51" t="n">
        <f aca="false">CT77*(1+(CT30-CS30)/CS30)</f>
        <v>214.616221052962</v>
      </c>
      <c r="CV77" s="51" t="n">
        <f aca="false">CU77*(1+(CU30-CT30)/CT30)</f>
        <v>214.736604625562</v>
      </c>
      <c r="CW77" s="51" t="n">
        <f aca="false">CV77*(1+(CV30-CU30)/CU30)</f>
        <v>214.857055724299</v>
      </c>
      <c r="CX77" s="51" t="n">
        <f aca="false">CW77*(1+(CW30-CV30)/CV30)</f>
        <v>214.977574387052</v>
      </c>
      <c r="CY77" s="51" t="n">
        <f aca="false">CX77*(1+(CX30-CW30)/CW30)</f>
        <v>215.098160651718</v>
      </c>
      <c r="CZ77" s="51" t="n">
        <f aca="false">CY77*(1+(CY30-CX30)/CX30)</f>
        <v>215.218814556217</v>
      </c>
      <c r="DA77" s="51" t="n">
        <f aca="false">CZ77*(1+(CZ30-CY30)/CY30)</f>
        <v>215.33953613849</v>
      </c>
      <c r="DB77" s="51" t="n">
        <f aca="false">DA77*(1+(DA30-CZ30)/CZ30)</f>
        <v>215.460325436499</v>
      </c>
      <c r="DC77" s="51" t="n">
        <f aca="false">DB77*(1+(DB30-DA30)/DA30)</f>
        <v>215.581182488227</v>
      </c>
      <c r="DD77" s="51" t="n">
        <f aca="false">DC77*(1+(DC30-DB30)/DB30)</f>
        <v>215.70210733168</v>
      </c>
      <c r="DE77" s="51" t="n">
        <f aca="false">DD77*(1+(DD30-DC30)/DC30)</f>
        <v>215.823100004882</v>
      </c>
      <c r="DF77" s="51" t="n">
        <f aca="false">DE77*(1+(DE30-DD30)/DD30)</f>
        <v>215.944160545883</v>
      </c>
      <c r="DG77" s="51" t="n">
        <f aca="false">DF77*(1+(DF30-DE30)/DE30)</f>
        <v>216.06528899275</v>
      </c>
      <c r="DH77" s="51" t="n">
        <f aca="false">DG77*(1+(DG30-DF30)/DF30)</f>
        <v>216.186485383573</v>
      </c>
      <c r="DI77" s="51" t="n">
        <f aca="false">DH77*(1+(DH30-DG30)/DG30)</f>
        <v>216.307749756464</v>
      </c>
      <c r="DJ77" s="51" t="n">
        <f aca="false">DI77*(1+(DI30-DH30)/DH30)</f>
        <v>216.429082149556</v>
      </c>
      <c r="DK77" s="51" t="n">
        <f aca="false">DJ77*(1+(DJ30-DI30)/DI30)</f>
        <v>216.550482601003</v>
      </c>
      <c r="DL77" s="51" t="n">
        <f aca="false">DK77*(1+(DK30-DJ30)/DJ30)</f>
        <v>216.67195114898</v>
      </c>
      <c r="DM77" s="51" t="n">
        <f aca="false">DL77*(1+(DL30-DK30)/DK30)</f>
        <v>216.793487831685</v>
      </c>
      <c r="DN77" s="51" t="n">
        <f aca="false">DM77*(1+(DM30-DL30)/DL30)</f>
        <v>216.915092687336</v>
      </c>
      <c r="DO77" s="51" t="n">
        <f aca="false">DN77*(1+(DN30-DM30)/DM30)</f>
        <v>217.036765754173</v>
      </c>
      <c r="DP77" s="51" t="n">
        <f aca="false">DO77*(1+(DO30-DN30)/DN30)</f>
        <v>217.158507070457</v>
      </c>
      <c r="DQ77" s="51" t="n">
        <f aca="false">DP77*(1+(DP30-DO30)/DO30)</f>
        <v>217.280316674472</v>
      </c>
      <c r="DR77" s="51" t="n">
        <f aca="false">DQ77*(1+(DQ30-DP30)/DP30)</f>
        <v>217.402194604521</v>
      </c>
      <c r="DS77" s="51" t="n">
        <f aca="false">DR77*(1+(DR30-DQ30)/DQ30)</f>
        <v>217.52414089893</v>
      </c>
      <c r="DT77" s="51" t="n">
        <f aca="false">DS77*(1+(DS30-DR30)/DR30)</f>
        <v>217.646155596047</v>
      </c>
      <c r="DU77" s="51" t="n">
        <f aca="false">DT77*(1+(DT30-DS30)/DS30)</f>
        <v>217.768238734239</v>
      </c>
      <c r="DV77" s="51" t="n">
        <f aca="false">DU77*(1+(DU30-DT30)/DT30)</f>
        <v>217.890390351899</v>
      </c>
      <c r="DW77" s="51" t="n">
        <f aca="false">DV77*(1+(DV30-DU30)/DU30)</f>
        <v>218.012610487437</v>
      </c>
      <c r="DX77" s="51" t="n">
        <f aca="false">DW77*(1+(DW30-DV30)/DV30)</f>
        <v>218.134899179286</v>
      </c>
      <c r="DY77" s="51" t="n">
        <f aca="false">DX77*(1+(DX30-DW30)/DW30)</f>
        <v>218.257256465902</v>
      </c>
      <c r="DZ77" s="51" t="n">
        <f aca="false">DY77*(1+(DY30-DX30)/DX30)</f>
        <v>218.379682385762</v>
      </c>
      <c r="EA77" s="51" t="n">
        <f aca="false">DZ77*(1+(DZ30-DY30)/DY30)</f>
        <v>218.502176977363</v>
      </c>
      <c r="EB77" s="51" t="n">
        <f aca="false">EA77*(1+(EA30-DZ30)/DZ30)</f>
        <v>218.624740279224</v>
      </c>
      <c r="EC77" s="51" t="n">
        <f aca="false">EB77*(1+(EB30-EA30)/EA30)</f>
        <v>218.747372329888</v>
      </c>
      <c r="ED77" s="51" t="n">
        <f aca="false">EC77*(1+(EC30-EB30)/EB30)</f>
        <v>218.870073167918</v>
      </c>
      <c r="EE77" s="51" t="n">
        <f aca="false">ED77*(1+(ED30-EC30)/EC30)</f>
        <v>218.992842831897</v>
      </c>
      <c r="EF77" s="51" t="n">
        <f aca="false">EE77*(1+(EE30-ED30)/ED30)</f>
        <v>219.115681360432</v>
      </c>
      <c r="EG77" s="51" t="n">
        <f aca="false">EF77*(1+(EF30-EE30)/EE30)</f>
        <v>219.23858879215</v>
      </c>
      <c r="EH77" s="51" t="n">
        <f aca="false">EG77*(1+(EG30-EF30)/EF30)</f>
        <v>219.361565165702</v>
      </c>
      <c r="EI77" s="51" t="n">
        <f aca="false">EH77*(1+(EH30-EG30)/EG30)</f>
        <v>219.484610519759</v>
      </c>
      <c r="EJ77" s="51" t="n">
        <f aca="false">EI77*(1+(EI30-EH30)/EH30)</f>
        <v>219.607724893012</v>
      </c>
      <c r="EK77" s="51" t="n">
        <f aca="false">EJ77*(1+(EJ30-EI30)/EI30)</f>
        <v>219.730908324178</v>
      </c>
      <c r="EL77" s="51" t="n">
        <f aca="false">EK77*(1+(EK30-EJ30)/EJ30)</f>
        <v>219.854160851992</v>
      </c>
      <c r="EM77" s="51" t="n">
        <f aca="false">EL77*(1+(EL30-EK30)/EK30)</f>
        <v>219.977482515212</v>
      </c>
      <c r="EN77" s="51" t="n">
        <f aca="false">EM77*(1+(EM30-EL30)/EL30)</f>
        <v>220.100873352618</v>
      </c>
      <c r="EO77" s="51" t="n">
        <f aca="false">EN77*(1+(EN30-EM30)/EM30)</f>
        <v>220.224333403012</v>
      </c>
      <c r="EP77" s="51" t="n">
        <f aca="false">EO77*(1+(EO30-EN30)/EN30)</f>
        <v>220.347862705216</v>
      </c>
      <c r="EQ77" s="51" t="n">
        <f aca="false">EP77*(1+(EP30-EO30)/EO30)</f>
        <v>220.471461298077</v>
      </c>
      <c r="ER77" s="51" t="n">
        <f aca="false">EQ77*(1+(EQ30-EP30)/EP30)</f>
        <v>220.59512922046</v>
      </c>
      <c r="ES77" s="51" t="n">
        <f aca="false">ER77*(1+(ER30-EQ30)/EQ30)</f>
        <v>220.718866511254</v>
      </c>
      <c r="ET77" s="51" t="n">
        <f aca="false">ES77*(1+(ES30-ER30)/ER30)</f>
        <v>220.842673209371</v>
      </c>
      <c r="EU77" s="51" t="n">
        <f aca="false">ET77*(1+(ET30-ES30)/ES30)</f>
        <v>220.966549353741</v>
      </c>
      <c r="EV77" s="51" t="n">
        <f aca="false">EU77*(1+(EU30-ET30)/ET30)</f>
        <v>221.09049498332</v>
      </c>
      <c r="EW77" s="152"/>
      <c r="EX77" s="152"/>
    </row>
    <row r="78" customFormat="false" ht="12.8" hidden="false" customHeight="false" outlineLevel="0" collapsed="false">
      <c r="A78" s="162" t="s">
        <v>224</v>
      </c>
      <c r="B78" s="162" t="n">
        <v>0</v>
      </c>
      <c r="C78" s="162" t="n">
        <v>0</v>
      </c>
      <c r="D78" s="162" t="n">
        <v>0</v>
      </c>
      <c r="E78" s="162" t="n">
        <v>0</v>
      </c>
      <c r="F78" s="162" t="n">
        <v>0</v>
      </c>
      <c r="G78" s="162" t="n">
        <v>0</v>
      </c>
      <c r="H78" s="162" t="n">
        <v>0</v>
      </c>
      <c r="I78" s="162" t="n">
        <v>0</v>
      </c>
      <c r="J78" s="162" t="n">
        <v>0</v>
      </c>
      <c r="K78" s="162" t="n">
        <v>0</v>
      </c>
      <c r="L78" s="162" t="n">
        <v>0</v>
      </c>
      <c r="M78" s="162" t="n">
        <v>0</v>
      </c>
      <c r="N78" s="162" t="n">
        <v>0</v>
      </c>
      <c r="O78" s="162" t="n">
        <v>0</v>
      </c>
      <c r="P78" s="162" t="n">
        <v>0</v>
      </c>
      <c r="Q78" s="162" t="n">
        <v>0</v>
      </c>
      <c r="R78" s="162" t="n">
        <v>0</v>
      </c>
      <c r="S78" s="162" t="n">
        <v>0</v>
      </c>
      <c r="T78" s="162" t="n">
        <v>0</v>
      </c>
      <c r="U78" s="162" t="n">
        <v>0</v>
      </c>
      <c r="V78" s="162" t="n">
        <v>0</v>
      </c>
      <c r="W78" s="162" t="n">
        <v>0</v>
      </c>
      <c r="X78" s="163" t="n">
        <v>0</v>
      </c>
      <c r="Y78" s="162" t="n">
        <v>0</v>
      </c>
      <c r="Z78" s="162" t="n">
        <v>0</v>
      </c>
      <c r="AA78" s="162" t="n">
        <v>0</v>
      </c>
      <c r="AB78" s="162" t="n">
        <v>0</v>
      </c>
      <c r="AC78" s="162" t="n">
        <v>0</v>
      </c>
      <c r="AD78" s="162" t="n">
        <v>0</v>
      </c>
      <c r="AE78" s="162" t="n">
        <v>0</v>
      </c>
      <c r="AF78" s="162" t="n">
        <v>0</v>
      </c>
      <c r="AG78" s="162" t="n">
        <v>0</v>
      </c>
      <c r="AH78" s="162" t="n">
        <v>0</v>
      </c>
      <c r="AI78" s="162" t="n">
        <v>0</v>
      </c>
      <c r="AJ78" s="162" t="n">
        <v>0</v>
      </c>
      <c r="AK78" s="162" t="n">
        <v>0</v>
      </c>
      <c r="AL78" s="162" t="n">
        <v>0</v>
      </c>
      <c r="AM78" s="162" t="n">
        <v>0</v>
      </c>
      <c r="AN78" s="162" t="n">
        <v>0</v>
      </c>
      <c r="AO78" s="162" t="n">
        <v>0</v>
      </c>
      <c r="AP78" s="162" t="n">
        <v>0</v>
      </c>
      <c r="AQ78" s="162" t="n">
        <v>0</v>
      </c>
      <c r="AR78" s="147"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48" t="n">
        <v>11601.1262642658</v>
      </c>
      <c r="BJ78" s="51" t="n">
        <v>10864.614357157</v>
      </c>
      <c r="BK78" s="51" t="n">
        <v>10174.8608230678</v>
      </c>
      <c r="BL78" s="51" t="n">
        <f aca="false">BK78*(1+(BK30-BJ30)/BJ30)</f>
        <v>9372.00505987501</v>
      </c>
      <c r="BM78" s="149" t="n">
        <f aca="false">BL78*(1+(BL30-BK30)/BK30)</f>
        <v>9223.45693173041</v>
      </c>
      <c r="BN78" s="51" t="n">
        <f aca="false">BM78*(1+(BM30-BL30)/BL30)</f>
        <v>9241.83364497585</v>
      </c>
      <c r="BO78" s="51" t="n">
        <f aca="false">BN78*(1+(BN30-BM30)/BM30)</f>
        <v>9378.49122895947</v>
      </c>
      <c r="BP78" s="51" t="n">
        <f aca="false">BO78*(1+(BO30-BN30)/BN30)</f>
        <v>9154.05808455895</v>
      </c>
      <c r="BQ78" s="51" t="n">
        <f aca="false">BP78*(1+(BP30-BO30)/BO30)</f>
        <v>8889.99101504962</v>
      </c>
      <c r="BR78" s="51" t="n">
        <f aca="false">BQ78*(1+(BQ30-BP30)/BP30)</f>
        <v>8976.8286409648</v>
      </c>
      <c r="BS78" s="51" t="n">
        <f aca="false">BR78*(1+(BR30-BQ30)/BQ30)</f>
        <v>9230.15859509327</v>
      </c>
      <c r="BT78" s="51" t="n">
        <f aca="false">BS78*(1+(BS30-BR30)/BR30)</f>
        <v>9424.72293577945</v>
      </c>
      <c r="BU78" s="51" t="n">
        <f aca="false">BT78*(1+(BT30-BS30)/BS30)</f>
        <v>9522.08780189145</v>
      </c>
      <c r="BV78" s="51" t="n">
        <f aca="false">BU78*(1+(BU30-BT30)/BT30)</f>
        <v>9588.84203551139</v>
      </c>
      <c r="BW78" s="51" t="n">
        <f aca="false">BV78*(1+(BV30-BU30)/BU30)</f>
        <v>9660.38608825708</v>
      </c>
      <c r="BX78" s="51" t="n">
        <f aca="false">BW78*(1+(BW30-BV30)/BV30)</f>
        <v>9751.03324493334</v>
      </c>
      <c r="BY78" s="51" t="n">
        <f aca="false">BX78*(1+(BX30-BW30)/BW30)</f>
        <v>9892.87883943187</v>
      </c>
      <c r="BZ78" s="51" t="n">
        <f aca="false">BY78*(1+(BY30-BX30)/BX30)</f>
        <v>9800.13630059165</v>
      </c>
      <c r="CA78" s="51" t="n">
        <f aca="false">BZ78*(1+(BZ30-BY30)/BY30)</f>
        <v>9800.37098124932</v>
      </c>
      <c r="CB78" s="51" t="n">
        <f aca="false">CA78*(1+(CA30-BZ30)/BZ30)</f>
        <v>9984.65433814959</v>
      </c>
      <c r="CC78" s="51" t="n">
        <f aca="false">CB78*(1+(CB30-CA30)/CA30)</f>
        <v>10170.6232664571</v>
      </c>
      <c r="CD78" s="51" t="n">
        <f aca="false">CC78*(1+(CC30-CB30)/CB30)</f>
        <v>10285.806463401</v>
      </c>
      <c r="CE78" s="51" t="n">
        <f aca="false">CD78*(1+(CD30-CC30)/CC30)</f>
        <v>10291.5760278964</v>
      </c>
      <c r="CF78" s="51" t="n">
        <f aca="false">CE78*(1+(CE30-CD30)/CD30)</f>
        <v>10297.3488286839</v>
      </c>
      <c r="CG78" s="51" t="n">
        <f aca="false">CF78*(1+(CF30-CE30)/CE30)</f>
        <v>10303.1248675789</v>
      </c>
      <c r="CH78" s="51" t="n">
        <f aca="false">CG78*(1+(CG30-CF30)/CF30)</f>
        <v>10382.2935624076</v>
      </c>
      <c r="CI78" s="51" t="n">
        <f aca="false">CH78*(1+(CH30-CG30)/CG30)</f>
        <v>10498.7729017111</v>
      </c>
      <c r="CJ78" s="51" t="n">
        <f aca="false">CI78*(1+(CI30-CH30)/CH30)</f>
        <v>10504.661924375</v>
      </c>
      <c r="CK78" s="51" t="n">
        <f aca="false">CJ78*(1+(CJ30-CI30)/CI30)</f>
        <v>10510.5542503381</v>
      </c>
      <c r="CL78" s="51" t="n">
        <f aca="false">CK78*(1+(CK30-CJ30)/CJ30)</f>
        <v>10590.5764849772</v>
      </c>
      <c r="CM78" s="51" t="n">
        <f aca="false">CL78*(1+(CL30-CK30)/CK30)</f>
        <v>10708.2749875859</v>
      </c>
      <c r="CN78" s="51" t="n">
        <f aca="false">CM78*(1+(CM30-CL30)/CL30)</f>
        <v>10714.2815251768</v>
      </c>
      <c r="CO78" s="51" t="n">
        <f aca="false">CN78*(1+(CN30-CM30)/CM30)</f>
        <v>10720.291431984</v>
      </c>
      <c r="CP78" s="51" t="n">
        <f aca="false">CO78*(1+(CO30-CN30)/CN30)</f>
        <v>10726.3047098972</v>
      </c>
      <c r="CQ78" s="51" t="n">
        <f aca="false">CP78*(1+(CP30-CO30)/CO30)</f>
        <v>10732.3213608076</v>
      </c>
      <c r="CR78" s="51" t="n">
        <f aca="false">CQ78*(1+(CQ30-CP30)/CP30)</f>
        <v>10738.3413866069</v>
      </c>
      <c r="CS78" s="51" t="n">
        <f aca="false">CR78*(1+(CR30-CQ30)/CQ30)</f>
        <v>10744.3647891884</v>
      </c>
      <c r="CT78" s="51" t="n">
        <f aca="false">CS78*(1+(CS30-CR30)/CR30)</f>
        <v>10750.3915704461</v>
      </c>
      <c r="CU78" s="51" t="n">
        <f aca="false">CT78*(1+(CT30-CS30)/CS30)</f>
        <v>10756.4217322752</v>
      </c>
      <c r="CV78" s="51" t="n">
        <f aca="false">CU78*(1+(CU30-CT30)/CT30)</f>
        <v>10762.4552765719</v>
      </c>
      <c r="CW78" s="51" t="n">
        <f aca="false">CV78*(1+(CV30-CU30)/CU30)</f>
        <v>10768.4922052336</v>
      </c>
      <c r="CX78" s="51" t="n">
        <f aca="false">CW78*(1+(CW30-CV30)/CV30)</f>
        <v>10774.5325201586</v>
      </c>
      <c r="CY78" s="51" t="n">
        <f aca="false">CX78*(1+(CX30-CW30)/CW30)</f>
        <v>10780.5762232464</v>
      </c>
      <c r="CZ78" s="51" t="n">
        <f aca="false">CY78*(1+(CY30-CX30)/CX30)</f>
        <v>10786.6233163975</v>
      </c>
      <c r="DA78" s="51" t="n">
        <f aca="false">CZ78*(1+(CZ30-CY30)/CY30)</f>
        <v>10792.6738015134</v>
      </c>
      <c r="DB78" s="51" t="n">
        <f aca="false">DA78*(1+(DA30-CZ30)/CZ30)</f>
        <v>10798.7276804968</v>
      </c>
      <c r="DC78" s="51" t="n">
        <f aca="false">DB78*(1+(DB30-DA30)/DA30)</f>
        <v>10804.7849552514</v>
      </c>
      <c r="DD78" s="51" t="n">
        <f aca="false">DC78*(1+(DC30-DB30)/DB30)</f>
        <v>10810.8456276819</v>
      </c>
      <c r="DE78" s="51" t="n">
        <f aca="false">DD78*(1+(DD30-DC30)/DC30)</f>
        <v>10816.9096996943</v>
      </c>
      <c r="DF78" s="51" t="n">
        <f aca="false">DE78*(1+(DE30-DD30)/DD30)</f>
        <v>10822.9771731953</v>
      </c>
      <c r="DG78" s="51" t="n">
        <f aca="false">DF78*(1+(DF30-DE30)/DE30)</f>
        <v>10829.0480500931</v>
      </c>
      <c r="DH78" s="51" t="n">
        <f aca="false">DG78*(1+(DG30-DF30)/DF30)</f>
        <v>10835.1223322966</v>
      </c>
      <c r="DI78" s="51" t="n">
        <f aca="false">DH78*(1+(DH30-DG30)/DG30)</f>
        <v>10841.2000217159</v>
      </c>
      <c r="DJ78" s="51" t="n">
        <f aca="false">DI78*(1+(DI30-DH30)/DH30)</f>
        <v>10847.2811202624</v>
      </c>
      <c r="DK78" s="51" t="n">
        <f aca="false">DJ78*(1+(DJ30-DI30)/DI30)</f>
        <v>10853.3656298481</v>
      </c>
      <c r="DL78" s="51" t="n">
        <f aca="false">DK78*(1+(DK30-DJ30)/DJ30)</f>
        <v>10859.4535523865</v>
      </c>
      <c r="DM78" s="51" t="n">
        <f aca="false">DL78*(1+(DL30-DK30)/DK30)</f>
        <v>10865.5448897919</v>
      </c>
      <c r="DN78" s="51" t="n">
        <f aca="false">DM78*(1+(DM30-DL30)/DL30)</f>
        <v>10871.6396439799</v>
      </c>
      <c r="DO78" s="51" t="n">
        <f aca="false">DN78*(1+(DN30-DM30)/DM30)</f>
        <v>10877.737816867</v>
      </c>
      <c r="DP78" s="51" t="n">
        <f aca="false">DO78*(1+(DO30-DN30)/DN30)</f>
        <v>10883.8394103709</v>
      </c>
      <c r="DQ78" s="51" t="n">
        <f aca="false">DP78*(1+(DP30-DO30)/DO30)</f>
        <v>10889.9444264102</v>
      </c>
      <c r="DR78" s="51" t="n">
        <f aca="false">DQ78*(1+(DQ30-DP30)/DP30)</f>
        <v>10896.0528669047</v>
      </c>
      <c r="DS78" s="51" t="n">
        <f aca="false">DR78*(1+(DR30-DQ30)/DQ30)</f>
        <v>10902.1647337754</v>
      </c>
      <c r="DT78" s="51" t="n">
        <f aca="false">DS78*(1+(DS30-DR30)/DR30)</f>
        <v>10908.280028944</v>
      </c>
      <c r="DU78" s="51" t="n">
        <f aca="false">DT78*(1+(DT30-DS30)/DS30)</f>
        <v>10914.3987543337</v>
      </c>
      <c r="DV78" s="51" t="n">
        <f aca="false">DU78*(1+(DU30-DT30)/DT30)</f>
        <v>10920.5209118686</v>
      </c>
      <c r="DW78" s="51" t="n">
        <f aca="false">DV78*(1+(DV30-DU30)/DU30)</f>
        <v>10926.6465034738</v>
      </c>
      <c r="DX78" s="51" t="n">
        <f aca="false">DW78*(1+(DW30-DV30)/DV30)</f>
        <v>10932.7755310756</v>
      </c>
      <c r="DY78" s="51" t="n">
        <f aca="false">DX78*(1+(DX30-DW30)/DW30)</f>
        <v>10938.9079966013</v>
      </c>
      <c r="DZ78" s="51" t="n">
        <f aca="false">DY78*(1+(DY30-DX30)/DX30)</f>
        <v>10945.0439019793</v>
      </c>
      <c r="EA78" s="51" t="n">
        <f aca="false">DZ78*(1+(DZ30-DY30)/DY30)</f>
        <v>10951.1832491391</v>
      </c>
      <c r="EB78" s="51" t="n">
        <f aca="false">EA78*(1+(EA30-DZ30)/DZ30)</f>
        <v>10957.3260400114</v>
      </c>
      <c r="EC78" s="51" t="n">
        <f aca="false">EB78*(1+(EB30-EA30)/EA30)</f>
        <v>10963.4722765278</v>
      </c>
      <c r="ED78" s="51" t="n">
        <f aca="false">EC78*(1+(EC30-EB30)/EB30)</f>
        <v>10969.6219606209</v>
      </c>
      <c r="EE78" s="51" t="n">
        <f aca="false">ED78*(1+(ED30-EC30)/EC30)</f>
        <v>10975.7750942248</v>
      </c>
      <c r="EF78" s="51" t="n">
        <f aca="false">EE78*(1+(EE30-ED30)/ED30)</f>
        <v>10981.9316792742</v>
      </c>
      <c r="EG78" s="51" t="n">
        <f aca="false">EF78*(1+(EF30-EE30)/EE30)</f>
        <v>10988.0917177051</v>
      </c>
      <c r="EH78" s="51" t="n">
        <f aca="false">EG78*(1+(EG30-EF30)/EF30)</f>
        <v>10994.2552114548</v>
      </c>
      <c r="EI78" s="51" t="n">
        <f aca="false">EH78*(1+(EH30-EG30)/EG30)</f>
        <v>11000.4221624612</v>
      </c>
      <c r="EJ78" s="51" t="n">
        <f aca="false">EI78*(1+(EI30-EH30)/EH30)</f>
        <v>11006.5925726638</v>
      </c>
      <c r="EK78" s="51" t="n">
        <f aca="false">EJ78*(1+(EJ30-EI30)/EI30)</f>
        <v>11012.7664440028</v>
      </c>
      <c r="EL78" s="51" t="n">
        <f aca="false">EK78*(1+(EK30-EJ30)/EJ30)</f>
        <v>11018.9437784197</v>
      </c>
      <c r="EM78" s="51" t="n">
        <f aca="false">EL78*(1+(EL30-EK30)/EK30)</f>
        <v>11025.124577857</v>
      </c>
      <c r="EN78" s="51" t="n">
        <f aca="false">EM78*(1+(EM30-EL30)/EL30)</f>
        <v>11031.3088442584</v>
      </c>
      <c r="EO78" s="51" t="n">
        <f aca="false">EN78*(1+(EN30-EM30)/EM30)</f>
        <v>11037.4965795684</v>
      </c>
      <c r="EP78" s="51" t="n">
        <f aca="false">EO78*(1+(EO30-EN30)/EN30)</f>
        <v>11043.687785733</v>
      </c>
      <c r="EQ78" s="51" t="n">
        <f aca="false">EP78*(1+(EP30-EO30)/EO30)</f>
        <v>11049.882464699</v>
      </c>
      <c r="ER78" s="51" t="n">
        <f aca="false">EQ78*(1+(EQ30-EP30)/EP30)</f>
        <v>11056.0806184144</v>
      </c>
      <c r="ES78" s="51" t="n">
        <f aca="false">ER78*(1+(ER30-EQ30)/EQ30)</f>
        <v>11062.2822488283</v>
      </c>
      <c r="ET78" s="51" t="n">
        <f aca="false">ES78*(1+(ES30-ER30)/ER30)</f>
        <v>11068.4873578909</v>
      </c>
      <c r="EU78" s="51" t="n">
        <f aca="false">ET78*(1+(ET30-ES30)/ES30)</f>
        <v>11074.6959475533</v>
      </c>
      <c r="EV78" s="51" t="n">
        <f aca="false">EU78*(1+(EU30-ET30)/ET30)</f>
        <v>11080.908019768</v>
      </c>
      <c r="EW78" s="152"/>
      <c r="EX78" s="152"/>
    </row>
    <row r="79" customFormat="false" ht="12.8" hidden="false" customHeight="false" outlineLevel="0" collapsed="false">
      <c r="A79" s="162" t="s">
        <v>225</v>
      </c>
      <c r="B79" s="162" t="n">
        <v>0</v>
      </c>
      <c r="C79" s="162" t="n">
        <v>0</v>
      </c>
      <c r="D79" s="162" t="n">
        <v>0</v>
      </c>
      <c r="E79" s="162" t="n">
        <v>0</v>
      </c>
      <c r="F79" s="162" t="n">
        <v>0</v>
      </c>
      <c r="G79" s="162" t="n">
        <v>0</v>
      </c>
      <c r="H79" s="162" t="n">
        <v>0</v>
      </c>
      <c r="I79" s="162" t="n">
        <v>0</v>
      </c>
      <c r="J79" s="162" t="n">
        <v>0</v>
      </c>
      <c r="K79" s="162" t="n">
        <v>0</v>
      </c>
      <c r="L79" s="162" t="n">
        <v>0</v>
      </c>
      <c r="M79" s="162" t="n">
        <v>0</v>
      </c>
      <c r="N79" s="162" t="n">
        <v>0</v>
      </c>
      <c r="O79" s="162" t="n">
        <v>0</v>
      </c>
      <c r="P79" s="162" t="n">
        <v>0</v>
      </c>
      <c r="Q79" s="162" t="n">
        <v>0</v>
      </c>
      <c r="R79" s="162" t="n">
        <v>0</v>
      </c>
      <c r="S79" s="162" t="n">
        <v>0</v>
      </c>
      <c r="T79" s="162" t="n">
        <v>0</v>
      </c>
      <c r="U79" s="162" t="n">
        <v>0</v>
      </c>
      <c r="V79" s="162" t="n">
        <v>0</v>
      </c>
      <c r="W79" s="162" t="n">
        <v>0</v>
      </c>
      <c r="X79" s="163" t="n">
        <v>0</v>
      </c>
      <c r="Y79" s="162" t="n">
        <v>0</v>
      </c>
      <c r="Z79" s="162" t="n">
        <v>0</v>
      </c>
      <c r="AA79" s="162" t="n">
        <v>0</v>
      </c>
      <c r="AB79" s="162" t="n">
        <v>0</v>
      </c>
      <c r="AC79" s="162" t="n">
        <v>0</v>
      </c>
      <c r="AD79" s="162" t="n">
        <v>0</v>
      </c>
      <c r="AE79" s="162" t="n">
        <v>0</v>
      </c>
      <c r="AF79" s="162" t="n">
        <v>0</v>
      </c>
      <c r="AG79" s="162" t="n">
        <v>0</v>
      </c>
      <c r="AH79" s="162" t="n">
        <v>0</v>
      </c>
      <c r="AI79" s="162" t="n">
        <v>0</v>
      </c>
      <c r="AJ79" s="162" t="n">
        <v>0</v>
      </c>
      <c r="AK79" s="162" t="n">
        <v>0</v>
      </c>
      <c r="AL79" s="162" t="n">
        <v>0</v>
      </c>
      <c r="AM79" s="162" t="n">
        <v>0</v>
      </c>
      <c r="AN79" s="162" t="n">
        <v>0</v>
      </c>
      <c r="AO79" s="162" t="n">
        <v>0</v>
      </c>
      <c r="AP79" s="162" t="n">
        <v>0</v>
      </c>
      <c r="AQ79" s="162" t="n">
        <v>0</v>
      </c>
      <c r="AR79" s="147"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48" t="n">
        <v>195.561839975978</v>
      </c>
      <c r="BJ79" s="51" t="n">
        <v>183.146353717365</v>
      </c>
      <c r="BK79" s="51" t="n">
        <v>171.51908002137</v>
      </c>
      <c r="BL79" s="51" t="n">
        <f aca="false">BK79*(1+(BK30-BJ30)/BJ30)</f>
        <v>157.985225918866</v>
      </c>
      <c r="BM79" s="149" t="n">
        <f aca="false">BL79*(1+(BL30-BK30)/BK30)</f>
        <v>155.48112893697</v>
      </c>
      <c r="BN79" s="51" t="n">
        <f aca="false">BM79*(1+(BM30-BL30)/BL30)</f>
        <v>155.790907813014</v>
      </c>
      <c r="BO79" s="51" t="n">
        <f aca="false">BN79*(1+(BN30-BM30)/BM30)</f>
        <v>158.094564196173</v>
      </c>
      <c r="BP79" s="51" t="n">
        <f aca="false">BO79*(1+(BO30-BN30)/BN30)</f>
        <v>154.311262672617</v>
      </c>
      <c r="BQ79" s="51" t="n">
        <f aca="false">BP79*(1+(BP30-BO30)/BO30)</f>
        <v>149.859846420957</v>
      </c>
      <c r="BR79" s="51" t="n">
        <f aca="false">BQ79*(1+(BQ30-BP30)/BP30)</f>
        <v>151.323680665692</v>
      </c>
      <c r="BS79" s="51" t="n">
        <f aca="false">BR79*(1+(BR30-BQ30)/BQ30)</f>
        <v>155.594099832061</v>
      </c>
      <c r="BT79" s="51" t="n">
        <f aca="false">BS79*(1+(BS30-BR30)/BR30)</f>
        <v>158.87389867155</v>
      </c>
      <c r="BU79" s="51" t="n">
        <f aca="false">BT79*(1+(BT30-BS30)/BS30)</f>
        <v>160.515192105665</v>
      </c>
      <c r="BV79" s="51" t="n">
        <f aca="false">BU79*(1+(BU30-BT30)/BT30)</f>
        <v>161.640477742208</v>
      </c>
      <c r="BW79" s="51" t="n">
        <f aca="false">BV79*(1+(BV30-BU30)/BU30)</f>
        <v>162.846506042872</v>
      </c>
      <c r="BX79" s="51" t="n">
        <f aca="false">BW79*(1+(BW30-BV30)/BV30)</f>
        <v>164.374558090957</v>
      </c>
      <c r="BY79" s="51" t="n">
        <f aca="false">BX79*(1+(BX30-BW30)/BW30)</f>
        <v>166.765669507274</v>
      </c>
      <c r="BZ79" s="51" t="n">
        <f aca="false">BY79*(1+(BY30-BX30)/BX30)</f>
        <v>165.202295303211</v>
      </c>
      <c r="CA79" s="51" t="n">
        <f aca="false">BZ79*(1+(BZ30-BY30)/BY30)</f>
        <v>165.206251348527</v>
      </c>
      <c r="CB79" s="51" t="n">
        <f aca="false">CA79*(1+(CA30-BZ30)/BZ30)</f>
        <v>168.312742178074</v>
      </c>
      <c r="CC79" s="51" t="n">
        <f aca="false">CB79*(1+(CB30-CA30)/CA30)</f>
        <v>171.447646925229</v>
      </c>
      <c r="CD79" s="51" t="n">
        <f aca="false">CC79*(1+(CC30-CB30)/CB30)</f>
        <v>173.389306503406</v>
      </c>
      <c r="CE79" s="51" t="n">
        <f aca="false">CD79*(1+(CD30-CC30)/CC30)</f>
        <v>173.486564874954</v>
      </c>
      <c r="CF79" s="51" t="n">
        <f aca="false">CE79*(1+(CE30-CD30)/CD30)</f>
        <v>173.583877801139</v>
      </c>
      <c r="CG79" s="51" t="n">
        <f aca="false">CF79*(1+(CF30-CE30)/CE30)</f>
        <v>173.681245312564</v>
      </c>
      <c r="CH79" s="51" t="n">
        <f aca="false">CG79*(1+(CG30-CF30)/CF30)</f>
        <v>175.015803292239</v>
      </c>
      <c r="CI79" s="51" t="n">
        <f aca="false">CH79*(1+(CH30-CG30)/CG30)</f>
        <v>176.979312127028</v>
      </c>
      <c r="CJ79" s="51" t="n">
        <f aca="false">CI79*(1+(CI30-CH30)/CH30)</f>
        <v>177.078584221959</v>
      </c>
      <c r="CK79" s="51" t="n">
        <f aca="false">CJ79*(1+(CJ30-CI30)/CI30)</f>
        <v>177.177912001075</v>
      </c>
      <c r="CL79" s="51" t="n">
        <f aca="false">CK79*(1+(CK30-CJ30)/CJ30)</f>
        <v>178.526858223066</v>
      </c>
      <c r="CM79" s="51" t="n">
        <f aca="false">CL79*(1+(CL30-CK30)/CK30)</f>
        <v>180.510918667564</v>
      </c>
      <c r="CN79" s="51" t="n">
        <f aca="false">CM79*(1+(CM30-CL30)/CL30)</f>
        <v>180.61217172838</v>
      </c>
      <c r="CO79" s="51" t="n">
        <f aca="false">CN79*(1+(CN30-CM30)/CM30)</f>
        <v>180.713481584555</v>
      </c>
      <c r="CP79" s="51" t="n">
        <f aca="false">CO79*(1+(CO30-CN30)/CN30)</f>
        <v>180.814848267945</v>
      </c>
      <c r="CQ79" s="51" t="n">
        <f aca="false">CP79*(1+(CP30-CO30)/CO30)</f>
        <v>180.916271810428</v>
      </c>
      <c r="CR79" s="51" t="n">
        <f aca="false">CQ79*(1+(CQ30-CP30)/CP30)</f>
        <v>181.017752243898</v>
      </c>
      <c r="CS79" s="51" t="n">
        <f aca="false">CR79*(1+(CR30-CQ30)/CQ30)</f>
        <v>181.119289600264</v>
      </c>
      <c r="CT79" s="51" t="n">
        <f aca="false">CS79*(1+(CS30-CR30)/CR30)</f>
        <v>181.220883911457</v>
      </c>
      <c r="CU79" s="51" t="n">
        <f aca="false">CT79*(1+(CT30-CS30)/CS30)</f>
        <v>181.322535209425</v>
      </c>
      <c r="CV79" s="51" t="n">
        <f aca="false">CU79*(1+(CU30-CT30)/CT30)</f>
        <v>181.424243526132</v>
      </c>
      <c r="CW79" s="51" t="n">
        <f aca="false">CV79*(1+(CV30-CU30)/CU30)</f>
        <v>181.526008893562</v>
      </c>
      <c r="CX79" s="51" t="n">
        <f aca="false">CW79*(1+(CW30-CV30)/CV30)</f>
        <v>181.627831343716</v>
      </c>
      <c r="CY79" s="51" t="n">
        <f aca="false">CX79*(1+(CX30-CW30)/CW30)</f>
        <v>181.729710908613</v>
      </c>
      <c r="CZ79" s="51" t="n">
        <f aca="false">CY79*(1+(CY30-CX30)/CX30)</f>
        <v>181.83164762029</v>
      </c>
      <c r="DA79" s="51" t="n">
        <f aca="false">CZ79*(1+(CZ30-CY30)/CY30)</f>
        <v>181.933641510802</v>
      </c>
      <c r="DB79" s="51" t="n">
        <f aca="false">DA79*(1+(DA30-CZ30)/CZ30)</f>
        <v>182.035692612222</v>
      </c>
      <c r="DC79" s="51" t="n">
        <f aca="false">DB79*(1+(DB30-DA30)/DA30)</f>
        <v>182.137800956642</v>
      </c>
      <c r="DD79" s="51" t="n">
        <f aca="false">DC79*(1+(DC30-DB30)/DB30)</f>
        <v>182.23996657617</v>
      </c>
      <c r="DE79" s="51" t="n">
        <f aca="false">DD79*(1+(DD30-DC30)/DC30)</f>
        <v>182.342189502933</v>
      </c>
      <c r="DF79" s="51" t="n">
        <f aca="false">DE79*(1+(DE30-DD30)/DD30)</f>
        <v>182.444469769077</v>
      </c>
      <c r="DG79" s="51" t="n">
        <f aca="false">DF79*(1+(DF30-DE30)/DE30)</f>
        <v>182.546807406763</v>
      </c>
      <c r="DH79" s="51" t="n">
        <f aca="false">DG79*(1+(DG30-DF30)/DF30)</f>
        <v>182.649202448175</v>
      </c>
      <c r="DI79" s="51" t="n">
        <f aca="false">DH79*(1+(DH30-DG30)/DG30)</f>
        <v>182.75165492551</v>
      </c>
      <c r="DJ79" s="51" t="n">
        <f aca="false">DI79*(1+(DI30-DH30)/DH30)</f>
        <v>182.854164870986</v>
      </c>
      <c r="DK79" s="51" t="n">
        <f aca="false">DJ79*(1+(DJ30-DI30)/DI30)</f>
        <v>182.956732316839</v>
      </c>
      <c r="DL79" s="51" t="n">
        <f aca="false">DK79*(1+(DK30-DJ30)/DJ30)</f>
        <v>183.059357295321</v>
      </c>
      <c r="DM79" s="51" t="n">
        <f aca="false">DL79*(1+(DL30-DK30)/DK30)</f>
        <v>183.162039838704</v>
      </c>
      <c r="DN79" s="51" t="n">
        <f aca="false">DM79*(1+(DM30-DL30)/DL30)</f>
        <v>183.264779979278</v>
      </c>
      <c r="DO79" s="51" t="n">
        <f aca="false">DN79*(1+(DN30-DM30)/DM30)</f>
        <v>183.36757774935</v>
      </c>
      <c r="DP79" s="51" t="n">
        <f aca="false">DO79*(1+(DO30-DN30)/DN30)</f>
        <v>183.470433181247</v>
      </c>
      <c r="DQ79" s="51" t="n">
        <f aca="false">DP79*(1+(DP30-DO30)/DO30)</f>
        <v>183.573346307312</v>
      </c>
      <c r="DR79" s="51" t="n">
        <f aca="false">DQ79*(1+(DQ30-DP30)/DP30)</f>
        <v>183.676317159907</v>
      </c>
      <c r="DS79" s="51" t="n">
        <f aca="false">DR79*(1+(DR30-DQ30)/DQ30)</f>
        <v>183.779345771412</v>
      </c>
      <c r="DT79" s="51" t="n">
        <f aca="false">DS79*(1+(DS30-DR30)/DR30)</f>
        <v>183.882432174227</v>
      </c>
      <c r="DU79" s="51" t="n">
        <f aca="false">DT79*(1+(DT30-DS30)/DS30)</f>
        <v>183.985576400767</v>
      </c>
      <c r="DV79" s="51" t="n">
        <f aca="false">DU79*(1+(DU30-DT30)/DT30)</f>
        <v>184.088778483467</v>
      </c>
      <c r="DW79" s="51" t="n">
        <f aca="false">DV79*(1+(DV30-DU30)/DU30)</f>
        <v>184.192038454781</v>
      </c>
      <c r="DX79" s="51" t="n">
        <f aca="false">DW79*(1+(DW30-DV30)/DV30)</f>
        <v>184.295356347179</v>
      </c>
      <c r="DY79" s="51" t="n">
        <f aca="false">DX79*(1+(DX30-DW30)/DW30)</f>
        <v>184.39873219315</v>
      </c>
      <c r="DZ79" s="51" t="n">
        <f aca="false">DY79*(1+(DY30-DX30)/DX30)</f>
        <v>184.502166025203</v>
      </c>
      <c r="EA79" s="51" t="n">
        <f aca="false">DZ79*(1+(DZ30-DY30)/DY30)</f>
        <v>184.605657875864</v>
      </c>
      <c r="EB79" s="51" t="n">
        <f aca="false">EA79*(1+(EA30-DZ30)/DZ30)</f>
        <v>184.709207777675</v>
      </c>
      <c r="EC79" s="51" t="n">
        <f aca="false">EB79*(1+(EB30-EA30)/EA30)</f>
        <v>184.812815763201</v>
      </c>
      <c r="ED79" s="51" t="n">
        <f aca="false">EC79*(1+(EC30-EB30)/EB30)</f>
        <v>184.91648186502</v>
      </c>
      <c r="EE79" s="51" t="n">
        <f aca="false">ED79*(1+(ED30-EC30)/EC30)</f>
        <v>185.020206115733</v>
      </c>
      <c r="EF79" s="51" t="n">
        <f aca="false">EE79*(1+(EE30-ED30)/ED30)</f>
        <v>185.123988547955</v>
      </c>
      <c r="EG79" s="51" t="n">
        <f aca="false">EF79*(1+(EF30-EE30)/EE30)</f>
        <v>185.227829194324</v>
      </c>
      <c r="EH79" s="51" t="n">
        <f aca="false">EG79*(1+(EG30-EF30)/EF30)</f>
        <v>185.331728087492</v>
      </c>
      <c r="EI79" s="51" t="n">
        <f aca="false">EH79*(1+(EH30-EG30)/EG30)</f>
        <v>185.435685260131</v>
      </c>
      <c r="EJ79" s="51" t="n">
        <f aca="false">EI79*(1+(EI30-EH30)/EH30)</f>
        <v>185.539700744933</v>
      </c>
      <c r="EK79" s="51" t="n">
        <f aca="false">EJ79*(1+(EJ30-EI30)/EI30)</f>
        <v>185.643774574605</v>
      </c>
      <c r="EL79" s="51" t="n">
        <f aca="false">EK79*(1+(EK30-EJ30)/EJ30)</f>
        <v>185.747906781875</v>
      </c>
      <c r="EM79" s="51" t="n">
        <f aca="false">EL79*(1+(EL30-EK30)/EK30)</f>
        <v>185.852097399488</v>
      </c>
      <c r="EN79" s="51" t="n">
        <f aca="false">EM79*(1+(EM30-EL30)/EL30)</f>
        <v>185.956346460208</v>
      </c>
      <c r="EO79" s="51" t="n">
        <f aca="false">EN79*(1+(EN30-EM30)/EM30)</f>
        <v>186.060653996818</v>
      </c>
      <c r="EP79" s="51" t="n">
        <f aca="false">EO79*(1+(EO30-EN30)/EN30)</f>
        <v>186.165020042117</v>
      </c>
      <c r="EQ79" s="51" t="n">
        <f aca="false">EP79*(1+(EP30-EO30)/EO30)</f>
        <v>186.269444628925</v>
      </c>
      <c r="ER79" s="51" t="n">
        <f aca="false">EQ79*(1+(EQ30-EP30)/EP30)</f>
        <v>186.373927790079</v>
      </c>
      <c r="ES79" s="51" t="n">
        <f aca="false">ER79*(1+(ER30-EQ30)/EQ30)</f>
        <v>186.478469558436</v>
      </c>
      <c r="ET79" s="51" t="n">
        <f aca="false">ES79*(1+(ES30-ER30)/ER30)</f>
        <v>186.583069966868</v>
      </c>
      <c r="EU79" s="51" t="n">
        <f aca="false">ET79*(1+(ET30-ES30)/ES30)</f>
        <v>186.687729048269</v>
      </c>
      <c r="EV79" s="51" t="n">
        <f aca="false">EU79*(1+(EU30-ET30)/ET30)</f>
        <v>186.792446835551</v>
      </c>
      <c r="EW79" s="152"/>
      <c r="EX79" s="152"/>
    </row>
    <row r="80" customFormat="false" ht="12.8" hidden="false" customHeight="false" outlineLevel="0" collapsed="false">
      <c r="A80" s="162" t="s">
        <v>226</v>
      </c>
      <c r="B80" s="162" t="n">
        <v>0</v>
      </c>
      <c r="C80" s="162" t="n">
        <v>0</v>
      </c>
      <c r="D80" s="162" t="n">
        <v>0</v>
      </c>
      <c r="E80" s="162" t="n">
        <v>0</v>
      </c>
      <c r="F80" s="162" t="n">
        <v>0</v>
      </c>
      <c r="G80" s="162" t="n">
        <v>0</v>
      </c>
      <c r="H80" s="162" t="n">
        <v>0</v>
      </c>
      <c r="I80" s="162" t="n">
        <v>0</v>
      </c>
      <c r="J80" s="162" t="n">
        <v>0</v>
      </c>
      <c r="K80" s="162" t="n">
        <v>0</v>
      </c>
      <c r="L80" s="162" t="n">
        <v>0</v>
      </c>
      <c r="M80" s="162" t="n">
        <v>0</v>
      </c>
      <c r="N80" s="162" t="n">
        <v>0</v>
      </c>
      <c r="O80" s="162" t="n">
        <v>0</v>
      </c>
      <c r="P80" s="162" t="n">
        <v>0</v>
      </c>
      <c r="Q80" s="162" t="n">
        <v>0</v>
      </c>
      <c r="R80" s="162" t="n">
        <v>0</v>
      </c>
      <c r="S80" s="162" t="n">
        <v>0</v>
      </c>
      <c r="T80" s="162" t="n">
        <v>0</v>
      </c>
      <c r="U80" s="162" t="n">
        <v>0</v>
      </c>
      <c r="V80" s="162" t="n">
        <v>0</v>
      </c>
      <c r="W80" s="162" t="n">
        <v>0</v>
      </c>
      <c r="X80" s="163" t="n">
        <v>0</v>
      </c>
      <c r="Y80" s="162" t="n">
        <v>0</v>
      </c>
      <c r="Z80" s="162" t="n">
        <v>0</v>
      </c>
      <c r="AA80" s="162" t="n">
        <v>0</v>
      </c>
      <c r="AB80" s="162" t="n">
        <v>0</v>
      </c>
      <c r="AC80" s="162" t="n">
        <v>0</v>
      </c>
      <c r="AD80" s="162" t="n">
        <v>0</v>
      </c>
      <c r="AE80" s="162" t="n">
        <v>0</v>
      </c>
      <c r="AF80" s="162" t="n">
        <v>0</v>
      </c>
      <c r="AG80" s="162" t="n">
        <v>0</v>
      </c>
      <c r="AH80" s="162" t="n">
        <v>0</v>
      </c>
      <c r="AI80" s="162" t="n">
        <v>0</v>
      </c>
      <c r="AJ80" s="162" t="n">
        <v>0</v>
      </c>
      <c r="AK80" s="162" t="n">
        <v>0</v>
      </c>
      <c r="AL80" s="162" t="n">
        <v>0</v>
      </c>
      <c r="AM80" s="162" t="n">
        <v>0</v>
      </c>
      <c r="AN80" s="162" t="n">
        <v>0</v>
      </c>
      <c r="AO80" s="162" t="n">
        <v>0</v>
      </c>
      <c r="AP80" s="162" t="n">
        <v>0</v>
      </c>
      <c r="AQ80" s="162" t="n">
        <v>0</v>
      </c>
      <c r="AR80" s="147"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48" t="n">
        <v>220.587126277989</v>
      </c>
      <c r="BJ80" s="51" t="n">
        <v>206.582878642214</v>
      </c>
      <c r="BK80" s="51" t="n">
        <v>193.467708058003</v>
      </c>
      <c r="BL80" s="51" t="n">
        <f aca="false">BK80*(1+(BK30-BJ30)/BJ30)</f>
        <v>178.201979405094</v>
      </c>
      <c r="BM80" s="149" t="n">
        <f aca="false">BL80*(1+(BL30-BK30)/BK30)</f>
        <v>175.377442894158</v>
      </c>
      <c r="BN80" s="51" t="n">
        <f aca="false">BM80*(1+(BM30-BL30)/BL30)</f>
        <v>175.726862965357</v>
      </c>
      <c r="BO80" s="51" t="n">
        <f aca="false">BN80*(1+(BN30-BM30)/BM30)</f>
        <v>178.325309275514</v>
      </c>
      <c r="BP80" s="51" t="n">
        <f aca="false">BO80*(1+(BO30-BN30)/BN30)</f>
        <v>174.057873404452</v>
      </c>
      <c r="BQ80" s="51" t="n">
        <f aca="false">BP80*(1+(BP30-BO30)/BO30)</f>
        <v>169.036826768046</v>
      </c>
      <c r="BR80" s="51" t="n">
        <f aca="false">BQ80*(1+(BQ30-BP30)/BP30)</f>
        <v>170.687982174607</v>
      </c>
      <c r="BS80" s="51" t="n">
        <f aca="false">BR80*(1+(BR30-BQ30)/BQ30)</f>
        <v>175.5048702343</v>
      </c>
      <c r="BT80" s="51" t="n">
        <f aca="false">BS80*(1+(BS30-BR30)/BR30)</f>
        <v>179.204372145622</v>
      </c>
      <c r="BU80" s="51" t="n">
        <f aca="false">BT80*(1+(BT30-BS30)/BS30)</f>
        <v>181.055695502238</v>
      </c>
      <c r="BV80" s="51" t="n">
        <f aca="false">BU80*(1+(BU30-BT30)/BT30)</f>
        <v>182.324979554982</v>
      </c>
      <c r="BW80" s="51" t="n">
        <f aca="false">BV80*(1+(BV30-BU30)/BU30)</f>
        <v>183.685338595816</v>
      </c>
      <c r="BX80" s="51" t="n">
        <f aca="false">BW80*(1+(BW30-BV30)/BV30)</f>
        <v>185.408929507682</v>
      </c>
      <c r="BY80" s="51" t="n">
        <f aca="false">BX80*(1+(BX30-BW30)/BW30)</f>
        <v>188.106022130663</v>
      </c>
      <c r="BZ80" s="51" t="n">
        <f aca="false">BY80*(1+(BY30-BX30)/BX30)</f>
        <v>186.342589024215</v>
      </c>
      <c r="CA80" s="51" t="n">
        <f aca="false">BZ80*(1+(BZ30-BY30)/BY30)</f>
        <v>186.347051309228</v>
      </c>
      <c r="CB80" s="51" t="n">
        <f aca="false">CA80*(1+(CA30-BZ30)/BZ30)</f>
        <v>189.851067660184</v>
      </c>
      <c r="CC80" s="51" t="n">
        <f aca="false">CB80*(1+(CB30-CA30)/CA30)</f>
        <v>193.387133947017</v>
      </c>
      <c r="CD80" s="51" t="n">
        <f aca="false">CC80*(1+(CC30-CB30)/CB30)</f>
        <v>195.577260132232</v>
      </c>
      <c r="CE80" s="51" t="n">
        <f aca="false">CD80*(1+(CD30-CC30)/CC30)</f>
        <v>195.686964278444</v>
      </c>
      <c r="CF80" s="51" t="n">
        <f aca="false">CE80*(1+(CE30-CD30)/CD30)</f>
        <v>195.796729960438</v>
      </c>
      <c r="CG80" s="51" t="n">
        <f aca="false">CF80*(1+(CF30-CE30)/CE30)</f>
        <v>195.906557212732</v>
      </c>
      <c r="CH80" s="51" t="n">
        <f aca="false">CG80*(1+(CG30-CF30)/CF30)</f>
        <v>197.411893374551</v>
      </c>
      <c r="CI80" s="51" t="n">
        <f aca="false">CH80*(1+(CH30-CG30)/CG30)</f>
        <v>199.626664780572</v>
      </c>
      <c r="CJ80" s="51" t="n">
        <f aca="false">CI80*(1+(CI30-CH30)/CH30)</f>
        <v>199.738640338498</v>
      </c>
      <c r="CK80" s="51" t="n">
        <f aca="false">CJ80*(1+(CJ30-CI30)/CI30)</f>
        <v>199.850678706298</v>
      </c>
      <c r="CL80" s="51" t="n">
        <f aca="false">CK80*(1+(CK30-CJ30)/CJ30)</f>
        <v>201.372244317712</v>
      </c>
      <c r="CM80" s="51" t="n">
        <f aca="false">CL80*(1+(CL30-CK30)/CK30)</f>
        <v>203.61019724282</v>
      </c>
      <c r="CN80" s="51" t="n">
        <f aca="false">CM80*(1+(CM30-CL30)/CL30)</f>
        <v>203.724407263114</v>
      </c>
      <c r="CO80" s="51" t="n">
        <f aca="false">CN80*(1+(CN30-CM30)/CM30)</f>
        <v>203.838681346646</v>
      </c>
      <c r="CP80" s="51" t="n">
        <f aca="false">CO80*(1+(CO30-CN30)/CN30)</f>
        <v>203.953019529352</v>
      </c>
      <c r="CQ80" s="51" t="n">
        <f aca="false">CP80*(1+(CP30-CO30)/CO30)</f>
        <v>204.067421847187</v>
      </c>
      <c r="CR80" s="51" t="n">
        <f aca="false">CQ80*(1+(CQ30-CP30)/CP30)</f>
        <v>204.181888336125</v>
      </c>
      <c r="CS80" s="51" t="n">
        <f aca="false">CR80*(1+(CR30-CQ30)/CQ30)</f>
        <v>204.296419032162</v>
      </c>
      <c r="CT80" s="51" t="n">
        <f aca="false">CS80*(1+(CS30-CR30)/CR30)</f>
        <v>204.411013971314</v>
      </c>
      <c r="CU80" s="51" t="n">
        <f aca="false">CT80*(1+(CT30-CS30)/CS30)</f>
        <v>204.525673189614</v>
      </c>
      <c r="CV80" s="51" t="n">
        <f aca="false">CU80*(1+(CU30-CT30)/CT30)</f>
        <v>204.64039672312</v>
      </c>
      <c r="CW80" s="51" t="n">
        <f aca="false">CV80*(1+(CV30-CU30)/CU30)</f>
        <v>204.755184607908</v>
      </c>
      <c r="CX80" s="51" t="n">
        <f aca="false">CW80*(1+(CW30-CV30)/CV30)</f>
        <v>204.870036880073</v>
      </c>
      <c r="CY80" s="51" t="n">
        <f aca="false">CX80*(1+(CX30-CW30)/CW30)</f>
        <v>204.984953575732</v>
      </c>
      <c r="CZ80" s="51" t="n">
        <f aca="false">CY80*(1+(CY30-CX30)/CX30)</f>
        <v>205.099934731022</v>
      </c>
      <c r="DA80" s="51" t="n">
        <f aca="false">CZ80*(1+(CZ30-CY30)/CY30)</f>
        <v>205.2149803821</v>
      </c>
      <c r="DB80" s="51" t="n">
        <f aca="false">DA80*(1+(DA30-CZ30)/CZ30)</f>
        <v>205.330090565142</v>
      </c>
      <c r="DC80" s="51" t="n">
        <f aca="false">DB80*(1+(DB30-DA30)/DA30)</f>
        <v>205.445265316348</v>
      </c>
      <c r="DD80" s="51" t="n">
        <f aca="false">DC80*(1+(DC30-DB30)/DB30)</f>
        <v>205.560504671934</v>
      </c>
      <c r="DE80" s="51" t="n">
        <f aca="false">DD80*(1+(DD30-DC30)/DC30)</f>
        <v>205.675808668139</v>
      </c>
      <c r="DF80" s="51" t="n">
        <f aca="false">DE80*(1+(DE30-DD30)/DD30)</f>
        <v>205.791177341221</v>
      </c>
      <c r="DG80" s="51" t="n">
        <f aca="false">DF80*(1+(DF30-DE30)/DE30)</f>
        <v>205.90661072746</v>
      </c>
      <c r="DH80" s="51" t="n">
        <f aca="false">DG80*(1+(DG30-DF30)/DF30)</f>
        <v>206.022108863153</v>
      </c>
      <c r="DI80" s="51" t="n">
        <f aca="false">DH80*(1+(DH30-DG30)/DG30)</f>
        <v>206.137671784622</v>
      </c>
      <c r="DJ80" s="51" t="n">
        <f aca="false">DI80*(1+(DI30-DH30)/DH30)</f>
        <v>206.253299528206</v>
      </c>
      <c r="DK80" s="51" t="n">
        <f aca="false">DJ80*(1+(DJ30-DI30)/DI30)</f>
        <v>206.368992130265</v>
      </c>
      <c r="DL80" s="51" t="n">
        <f aca="false">DK80*(1+(DK30-DJ30)/DJ30)</f>
        <v>206.48474962718</v>
      </c>
      <c r="DM80" s="51" t="n">
        <f aca="false">DL80*(1+(DL30-DK30)/DK30)</f>
        <v>206.600572055352</v>
      </c>
      <c r="DN80" s="51" t="n">
        <f aca="false">DM80*(1+(DM30-DL30)/DL30)</f>
        <v>206.716459451203</v>
      </c>
      <c r="DO80" s="51" t="n">
        <f aca="false">DN80*(1+(DN30-DM30)/DM30)</f>
        <v>206.832411851174</v>
      </c>
      <c r="DP80" s="51" t="n">
        <f aca="false">DO80*(1+(DO30-DN30)/DN30)</f>
        <v>206.948429291729</v>
      </c>
      <c r="DQ80" s="51" t="n">
        <f aca="false">DP80*(1+(DP30-DO30)/DO30)</f>
        <v>207.064511809349</v>
      </c>
      <c r="DR80" s="51" t="n">
        <f aca="false">DQ80*(1+(DQ30-DP30)/DP30)</f>
        <v>207.180659440539</v>
      </c>
      <c r="DS80" s="51" t="n">
        <f aca="false">DR80*(1+(DR30-DQ30)/DQ30)</f>
        <v>207.296872221822</v>
      </c>
      <c r="DT80" s="51" t="n">
        <f aca="false">DS80*(1+(DS30-DR30)/DR30)</f>
        <v>207.413150189742</v>
      </c>
      <c r="DU80" s="51" t="n">
        <f aca="false">DT80*(1+(DT30-DS30)/DS30)</f>
        <v>207.529493380865</v>
      </c>
      <c r="DV80" s="51" t="n">
        <f aca="false">DU80*(1+(DU30-DT30)/DT30)</f>
        <v>207.645901831775</v>
      </c>
      <c r="DW80" s="51" t="n">
        <f aca="false">DV80*(1+(DV30-DU30)/DU30)</f>
        <v>207.762375579079</v>
      </c>
      <c r="DX80" s="51" t="n">
        <f aca="false">DW80*(1+(DW30-DV30)/DV30)</f>
        <v>207.878914659403</v>
      </c>
      <c r="DY80" s="51" t="n">
        <f aca="false">DX80*(1+(DX30-DW30)/DW30)</f>
        <v>207.995519109393</v>
      </c>
      <c r="DZ80" s="51" t="n">
        <f aca="false">DY80*(1+(DY30-DX30)/DX30)</f>
        <v>208.112188965717</v>
      </c>
      <c r="EA80" s="51" t="n">
        <f aca="false">DZ80*(1+(DZ30-DY30)/DY30)</f>
        <v>208.228924265064</v>
      </c>
      <c r="EB80" s="51" t="n">
        <f aca="false">EA80*(1+(EA30-DZ30)/DZ30)</f>
        <v>208.345725044141</v>
      </c>
      <c r="EC80" s="51" t="n">
        <f aca="false">EB80*(1+(EB30-EA30)/EA30)</f>
        <v>208.462591339678</v>
      </c>
      <c r="ED80" s="51" t="n">
        <f aca="false">EC80*(1+(EC30-EB30)/EB30)</f>
        <v>208.579523188425</v>
      </c>
      <c r="EE80" s="51" t="n">
        <f aca="false">ED80*(1+(ED30-EC30)/EC30)</f>
        <v>208.696520627153</v>
      </c>
      <c r="EF80" s="51" t="n">
        <f aca="false">EE80*(1+(EE30-ED30)/ED30)</f>
        <v>208.813583692652</v>
      </c>
      <c r="EG80" s="51" t="n">
        <f aca="false">EF80*(1+(EF30-EE30)/EE30)</f>
        <v>208.930712421733</v>
      </c>
      <c r="EH80" s="51" t="n">
        <f aca="false">EG80*(1+(EG30-EF30)/EF30)</f>
        <v>209.047906851231</v>
      </c>
      <c r="EI80" s="51" t="n">
        <f aca="false">EH80*(1+(EH30-EG30)/EG30)</f>
        <v>209.165167017996</v>
      </c>
      <c r="EJ80" s="51" t="n">
        <f aca="false">EI80*(1+(EI30-EH30)/EH30)</f>
        <v>209.282492958903</v>
      </c>
      <c r="EK80" s="51" t="n">
        <f aca="false">EJ80*(1+(EJ30-EI30)/EI30)</f>
        <v>209.399884710847</v>
      </c>
      <c r="EL80" s="51" t="n">
        <f aca="false">EK80*(1+(EK30-EJ30)/EJ30)</f>
        <v>209.517342310742</v>
      </c>
      <c r="EM80" s="51" t="n">
        <f aca="false">EL80*(1+(EL30-EK30)/EK30)</f>
        <v>209.634865795525</v>
      </c>
      <c r="EN80" s="51" t="n">
        <f aca="false">EM80*(1+(EM30-EL30)/EL30)</f>
        <v>209.752455202151</v>
      </c>
      <c r="EO80" s="51" t="n">
        <f aca="false">EN80*(1+(EN30-EM30)/EM30)</f>
        <v>209.870110567597</v>
      </c>
      <c r="EP80" s="51" t="n">
        <f aca="false">EO80*(1+(EO30-EN30)/EN30)</f>
        <v>209.987831928863</v>
      </c>
      <c r="EQ80" s="51" t="n">
        <f aca="false">EP80*(1+(EP30-EO30)/EO30)</f>
        <v>210.105619322966</v>
      </c>
      <c r="ER80" s="51" t="n">
        <f aca="false">EQ80*(1+(EQ30-EP30)/EP30)</f>
        <v>210.223472786946</v>
      </c>
      <c r="ES80" s="51" t="n">
        <f aca="false">ER80*(1+(ER30-EQ30)/EQ30)</f>
        <v>210.341392357863</v>
      </c>
      <c r="ET80" s="51" t="n">
        <f aca="false">ES80*(1+(ES30-ER30)/ER30)</f>
        <v>210.459378072798</v>
      </c>
      <c r="EU80" s="51" t="n">
        <f aca="false">ET80*(1+(ET30-ES30)/ES30)</f>
        <v>210.577429968853</v>
      </c>
      <c r="EV80" s="51" t="n">
        <f aca="false">EU80*(1+(EU30-ET30)/ET30)</f>
        <v>210.695548083151</v>
      </c>
      <c r="EW80" s="152"/>
      <c r="EX80" s="152"/>
    </row>
    <row r="81" customFormat="false" ht="12.8" hidden="false" customHeight="false" outlineLevel="0" collapsed="false">
      <c r="A81" s="162" t="s">
        <v>227</v>
      </c>
      <c r="B81" s="162" t="n">
        <v>0</v>
      </c>
      <c r="C81" s="162" t="n">
        <v>0</v>
      </c>
      <c r="D81" s="162" t="n">
        <v>0</v>
      </c>
      <c r="E81" s="162" t="n">
        <v>0</v>
      </c>
      <c r="F81" s="162" t="n">
        <v>0</v>
      </c>
      <c r="G81" s="162" t="n">
        <v>0</v>
      </c>
      <c r="H81" s="162" t="n">
        <v>0</v>
      </c>
      <c r="I81" s="162" t="n">
        <v>0</v>
      </c>
      <c r="J81" s="162" t="n">
        <v>0</v>
      </c>
      <c r="K81" s="162" t="n">
        <v>0</v>
      </c>
      <c r="L81" s="162" t="n">
        <v>0</v>
      </c>
      <c r="M81" s="162" t="n">
        <v>0</v>
      </c>
      <c r="N81" s="162" t="n">
        <v>0</v>
      </c>
      <c r="O81" s="162" t="n">
        <v>0</v>
      </c>
      <c r="P81" s="162" t="n">
        <v>0</v>
      </c>
      <c r="Q81" s="162" t="n">
        <v>0</v>
      </c>
      <c r="R81" s="162" t="n">
        <v>0</v>
      </c>
      <c r="S81" s="162" t="n">
        <v>0</v>
      </c>
      <c r="T81" s="162" t="n">
        <v>0</v>
      </c>
      <c r="U81" s="162" t="n">
        <v>0</v>
      </c>
      <c r="V81" s="162" t="n">
        <v>0</v>
      </c>
      <c r="W81" s="162" t="n">
        <v>0</v>
      </c>
      <c r="X81" s="163" t="n">
        <v>0</v>
      </c>
      <c r="Y81" s="162" t="n">
        <v>0</v>
      </c>
      <c r="Z81" s="162" t="n">
        <v>0</v>
      </c>
      <c r="AA81" s="162" t="n">
        <v>0</v>
      </c>
      <c r="AB81" s="162" t="n">
        <v>0</v>
      </c>
      <c r="AC81" s="162" t="n">
        <v>0</v>
      </c>
      <c r="AD81" s="162" t="n">
        <v>0</v>
      </c>
      <c r="AE81" s="162" t="n">
        <v>0</v>
      </c>
      <c r="AF81" s="162" t="n">
        <v>0</v>
      </c>
      <c r="AG81" s="162" t="n">
        <v>0</v>
      </c>
      <c r="AH81" s="162" t="n">
        <v>0</v>
      </c>
      <c r="AI81" s="162" t="n">
        <v>0</v>
      </c>
      <c r="AJ81" s="162" t="n">
        <v>0</v>
      </c>
      <c r="AK81" s="162" t="n">
        <v>0</v>
      </c>
      <c r="AL81" s="162" t="n">
        <v>0</v>
      </c>
      <c r="AM81" s="162" t="n">
        <v>0</v>
      </c>
      <c r="AN81" s="162" t="n">
        <v>0</v>
      </c>
      <c r="AO81" s="162" t="n">
        <v>0</v>
      </c>
      <c r="AP81" s="162" t="n">
        <v>0</v>
      </c>
      <c r="AQ81" s="162" t="n">
        <v>0</v>
      </c>
      <c r="AR81" s="147"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48" t="n">
        <v>231.470087429195</v>
      </c>
      <c r="BJ81" s="51" t="n">
        <v>216.774921490327</v>
      </c>
      <c r="BK81" s="51" t="n">
        <v>203.012696409474</v>
      </c>
      <c r="BL81" s="51" t="n">
        <f aca="false">BK81*(1+(BK30-BJ30)/BJ30)</f>
        <v>186.993812598883</v>
      </c>
      <c r="BM81" s="149" t="n">
        <f aca="false">BL81*(1+(BL30-BK30)/BK30)</f>
        <v>184.029923798277</v>
      </c>
      <c r="BN81" s="51" t="n">
        <f aca="false">BM81*(1+(BM30-BL30)/BL30)</f>
        <v>184.39658297642</v>
      </c>
      <c r="BO81" s="51" t="n">
        <f aca="false">BN81*(1+(BN30-BM30)/BM30)</f>
        <v>187.123227113548</v>
      </c>
      <c r="BP81" s="51" t="n">
        <f aca="false">BO81*(1+(BO30-BN30)/BN30)</f>
        <v>182.64525158143</v>
      </c>
      <c r="BQ81" s="51" t="n">
        <f aca="false">BP81*(1+(BP30-BO30)/BO30)</f>
        <v>177.376484888081</v>
      </c>
      <c r="BR81" s="51" t="n">
        <f aca="false">BQ81*(1+(BQ30-BP30)/BP30)</f>
        <v>179.109102256849</v>
      </c>
      <c r="BS81" s="51" t="n">
        <f aca="false">BR81*(1+(BR30-BQ30)/BQ30)</f>
        <v>184.163637936817</v>
      </c>
      <c r="BT81" s="51" t="n">
        <f aca="false">BS81*(1+(BS30-BR30)/BR30)</f>
        <v>188.045659727059</v>
      </c>
      <c r="BU81" s="51" t="n">
        <f aca="false">BT81*(1+(BT30-BS30)/BS30)</f>
        <v>189.988320599642</v>
      </c>
      <c r="BV81" s="51" t="n">
        <f aca="false">BU81*(1+(BU30-BT30)/BT30)</f>
        <v>191.320226480183</v>
      </c>
      <c r="BW81" s="51" t="n">
        <f aca="false">BV81*(1+(BV30-BU30)/BU30)</f>
        <v>192.747700655263</v>
      </c>
      <c r="BX81" s="51" t="n">
        <f aca="false">BW81*(1+(BW30-BV30)/BV30)</f>
        <v>194.556327231951</v>
      </c>
      <c r="BY81" s="51" t="n">
        <f aca="false">BX81*(1+(BX30-BW30)/BW30)</f>
        <v>197.386484529795</v>
      </c>
      <c r="BZ81" s="51" t="n">
        <f aca="false">BY81*(1+(BY30-BX30)/BX30)</f>
        <v>195.536050090522</v>
      </c>
      <c r="CA81" s="51" t="n">
        <f aca="false">BZ81*(1+(BZ30-BY30)/BY30)</f>
        <v>195.54073252834</v>
      </c>
      <c r="CB81" s="51" t="n">
        <f aca="false">CA81*(1+(CA30-BZ30)/BZ30)</f>
        <v>199.21762421642</v>
      </c>
      <c r="CC81" s="51" t="n">
        <f aca="false">CB81*(1+(CB30-CA30)/CA30)</f>
        <v>202.928147066865</v>
      </c>
      <c r="CD81" s="51" t="n">
        <f aca="false">CC81*(1+(CC30-CB30)/CB30)</f>
        <v>205.226326059114</v>
      </c>
      <c r="CE81" s="51" t="n">
        <f aca="false">CD81*(1+(CD30-CC30)/CC30)</f>
        <v>205.341442606229</v>
      </c>
      <c r="CF81" s="51" t="n">
        <f aca="false">CE81*(1+(CE30-CD30)/CD30)</f>
        <v>205.456623725076</v>
      </c>
      <c r="CG81" s="51" t="n">
        <f aca="false">CF81*(1+(CF30-CE30)/CE30)</f>
        <v>205.571869451876</v>
      </c>
      <c r="CH81" s="51" t="n">
        <f aca="false">CG81*(1+(CG30-CF30)/CF30)</f>
        <v>207.15147338827</v>
      </c>
      <c r="CI81" s="51" t="n">
        <f aca="false">CH81*(1+(CH30-CG30)/CG30)</f>
        <v>209.475513506283</v>
      </c>
      <c r="CJ81" s="51" t="n">
        <f aca="false">CI81*(1+(CI30-CH30)/CH30)</f>
        <v>209.593013528249</v>
      </c>
      <c r="CK81" s="51" t="n">
        <f aca="false">CJ81*(1+(CJ30-CI30)/CI30)</f>
        <v>209.710579458898</v>
      </c>
      <c r="CL81" s="51" t="n">
        <f aca="false">CK81*(1+(CK30-CJ30)/CJ30)</f>
        <v>211.307213546508</v>
      </c>
      <c r="CM81" s="51" t="n">
        <f aca="false">CL81*(1+(CL30-CK30)/CK30)</f>
        <v>213.655578874884</v>
      </c>
      <c r="CN81" s="51" t="n">
        <f aca="false">CM81*(1+(CM30-CL30)/CL30)</f>
        <v>213.775423599409</v>
      </c>
      <c r="CO81" s="51" t="n">
        <f aca="false">CN81*(1+(CN30-CM30)/CM30)</f>
        <v>213.895335547819</v>
      </c>
      <c r="CP81" s="51" t="n">
        <f aca="false">CO81*(1+(CO30-CN30)/CN30)</f>
        <v>214.015314757821</v>
      </c>
      <c r="CQ81" s="51" t="n">
        <f aca="false">CP81*(1+(CP30-CO30)/CO30)</f>
        <v>214.135361267144</v>
      </c>
      <c r="CR81" s="51" t="n">
        <f aca="false">CQ81*(1+(CQ30-CP30)/CP30)</f>
        <v>214.255475113538</v>
      </c>
      <c r="CS81" s="51" t="n">
        <f aca="false">CR81*(1+(CR30-CQ30)/CQ30)</f>
        <v>214.375656334774</v>
      </c>
      <c r="CT81" s="51" t="n">
        <f aca="false">CS81*(1+(CS30-CR30)/CR30)</f>
        <v>214.495904968644</v>
      </c>
      <c r="CU81" s="51" t="n">
        <f aca="false">CT81*(1+(CT30-CS30)/CS30)</f>
        <v>214.616221052962</v>
      </c>
      <c r="CV81" s="51" t="n">
        <f aca="false">CU81*(1+(CU30-CT30)/CT30)</f>
        <v>214.736604625562</v>
      </c>
      <c r="CW81" s="51" t="n">
        <f aca="false">CV81*(1+(CV30-CU30)/CU30)</f>
        <v>214.857055724299</v>
      </c>
      <c r="CX81" s="51" t="n">
        <f aca="false">CW81*(1+(CW30-CV30)/CV30)</f>
        <v>214.977574387052</v>
      </c>
      <c r="CY81" s="51" t="n">
        <f aca="false">CX81*(1+(CX30-CW30)/CW30)</f>
        <v>215.098160651718</v>
      </c>
      <c r="CZ81" s="51" t="n">
        <f aca="false">CY81*(1+(CY30-CX30)/CX30)</f>
        <v>215.218814556217</v>
      </c>
      <c r="DA81" s="51" t="n">
        <f aca="false">CZ81*(1+(CZ30-CY30)/CY30)</f>
        <v>215.33953613849</v>
      </c>
      <c r="DB81" s="51" t="n">
        <f aca="false">DA81*(1+(DA30-CZ30)/CZ30)</f>
        <v>215.460325436499</v>
      </c>
      <c r="DC81" s="51" t="n">
        <f aca="false">DB81*(1+(DB30-DA30)/DA30)</f>
        <v>215.581182488227</v>
      </c>
      <c r="DD81" s="51" t="n">
        <f aca="false">DC81*(1+(DC30-DB30)/DB30)</f>
        <v>215.70210733168</v>
      </c>
      <c r="DE81" s="51" t="n">
        <f aca="false">DD81*(1+(DD30-DC30)/DC30)</f>
        <v>215.823100004882</v>
      </c>
      <c r="DF81" s="51" t="n">
        <f aca="false">DE81*(1+(DE30-DD30)/DD30)</f>
        <v>215.944160545883</v>
      </c>
      <c r="DG81" s="51" t="n">
        <f aca="false">DF81*(1+(DF30-DE30)/DE30)</f>
        <v>216.06528899275</v>
      </c>
      <c r="DH81" s="51" t="n">
        <f aca="false">DG81*(1+(DG30-DF30)/DF30)</f>
        <v>216.186485383573</v>
      </c>
      <c r="DI81" s="51" t="n">
        <f aca="false">DH81*(1+(DH30-DG30)/DG30)</f>
        <v>216.307749756464</v>
      </c>
      <c r="DJ81" s="51" t="n">
        <f aca="false">DI81*(1+(DI30-DH30)/DH30)</f>
        <v>216.429082149556</v>
      </c>
      <c r="DK81" s="51" t="n">
        <f aca="false">DJ81*(1+(DJ30-DI30)/DI30)</f>
        <v>216.550482601003</v>
      </c>
      <c r="DL81" s="51" t="n">
        <f aca="false">DK81*(1+(DK30-DJ30)/DJ30)</f>
        <v>216.67195114898</v>
      </c>
      <c r="DM81" s="51" t="n">
        <f aca="false">DL81*(1+(DL30-DK30)/DK30)</f>
        <v>216.793487831685</v>
      </c>
      <c r="DN81" s="51" t="n">
        <f aca="false">DM81*(1+(DM30-DL30)/DL30)</f>
        <v>216.915092687336</v>
      </c>
      <c r="DO81" s="51" t="n">
        <f aca="false">DN81*(1+(DN30-DM30)/DM30)</f>
        <v>217.036765754173</v>
      </c>
      <c r="DP81" s="51" t="n">
        <f aca="false">DO81*(1+(DO30-DN30)/DN30)</f>
        <v>217.158507070457</v>
      </c>
      <c r="DQ81" s="51" t="n">
        <f aca="false">DP81*(1+(DP30-DO30)/DO30)</f>
        <v>217.280316674472</v>
      </c>
      <c r="DR81" s="51" t="n">
        <f aca="false">DQ81*(1+(DQ30-DP30)/DP30)</f>
        <v>217.402194604521</v>
      </c>
      <c r="DS81" s="51" t="n">
        <f aca="false">DR81*(1+(DR30-DQ30)/DQ30)</f>
        <v>217.52414089893</v>
      </c>
      <c r="DT81" s="51" t="n">
        <f aca="false">DS81*(1+(DS30-DR30)/DR30)</f>
        <v>217.646155596047</v>
      </c>
      <c r="DU81" s="51" t="n">
        <f aca="false">DT81*(1+(DT30-DS30)/DS30)</f>
        <v>217.768238734239</v>
      </c>
      <c r="DV81" s="51" t="n">
        <f aca="false">DU81*(1+(DU30-DT30)/DT30)</f>
        <v>217.890390351899</v>
      </c>
      <c r="DW81" s="51" t="n">
        <f aca="false">DV81*(1+(DV30-DU30)/DU30)</f>
        <v>218.012610487437</v>
      </c>
      <c r="DX81" s="51" t="n">
        <f aca="false">DW81*(1+(DW30-DV30)/DV30)</f>
        <v>218.134899179286</v>
      </c>
      <c r="DY81" s="51" t="n">
        <f aca="false">DX81*(1+(DX30-DW30)/DW30)</f>
        <v>218.257256465902</v>
      </c>
      <c r="DZ81" s="51" t="n">
        <f aca="false">DY81*(1+(DY30-DX30)/DX30)</f>
        <v>218.379682385762</v>
      </c>
      <c r="EA81" s="51" t="n">
        <f aca="false">DZ81*(1+(DZ30-DY30)/DY30)</f>
        <v>218.502176977363</v>
      </c>
      <c r="EB81" s="51" t="n">
        <f aca="false">EA81*(1+(EA30-DZ30)/DZ30)</f>
        <v>218.624740279224</v>
      </c>
      <c r="EC81" s="51" t="n">
        <f aca="false">EB81*(1+(EB30-EA30)/EA30)</f>
        <v>218.747372329888</v>
      </c>
      <c r="ED81" s="51" t="n">
        <f aca="false">EC81*(1+(EC30-EB30)/EB30)</f>
        <v>218.870073167918</v>
      </c>
      <c r="EE81" s="51" t="n">
        <f aca="false">ED81*(1+(ED30-EC30)/EC30)</f>
        <v>218.992842831897</v>
      </c>
      <c r="EF81" s="51" t="n">
        <f aca="false">EE81*(1+(EE30-ED30)/ED30)</f>
        <v>219.115681360432</v>
      </c>
      <c r="EG81" s="51" t="n">
        <f aca="false">EF81*(1+(EF30-EE30)/EE30)</f>
        <v>219.23858879215</v>
      </c>
      <c r="EH81" s="51" t="n">
        <f aca="false">EG81*(1+(EG30-EF30)/EF30)</f>
        <v>219.361565165702</v>
      </c>
      <c r="EI81" s="51" t="n">
        <f aca="false">EH81*(1+(EH30-EG30)/EG30)</f>
        <v>219.484610519759</v>
      </c>
      <c r="EJ81" s="51" t="n">
        <f aca="false">EI81*(1+(EI30-EH30)/EH30)</f>
        <v>219.607724893012</v>
      </c>
      <c r="EK81" s="51" t="n">
        <f aca="false">EJ81*(1+(EJ30-EI30)/EI30)</f>
        <v>219.730908324178</v>
      </c>
      <c r="EL81" s="51" t="n">
        <f aca="false">EK81*(1+(EK30-EJ30)/EJ30)</f>
        <v>219.854160851992</v>
      </c>
      <c r="EM81" s="51" t="n">
        <f aca="false">EL81*(1+(EL30-EK30)/EK30)</f>
        <v>219.977482515212</v>
      </c>
      <c r="EN81" s="51" t="n">
        <f aca="false">EM81*(1+(EM30-EL30)/EL30)</f>
        <v>220.100873352618</v>
      </c>
      <c r="EO81" s="51" t="n">
        <f aca="false">EN81*(1+(EN30-EM30)/EM30)</f>
        <v>220.224333403012</v>
      </c>
      <c r="EP81" s="51" t="n">
        <f aca="false">EO81*(1+(EO30-EN30)/EN30)</f>
        <v>220.347862705216</v>
      </c>
      <c r="EQ81" s="51" t="n">
        <f aca="false">EP81*(1+(EP30-EO30)/EO30)</f>
        <v>220.471461298077</v>
      </c>
      <c r="ER81" s="51" t="n">
        <f aca="false">EQ81*(1+(EQ30-EP30)/EP30)</f>
        <v>220.59512922046</v>
      </c>
      <c r="ES81" s="51" t="n">
        <f aca="false">ER81*(1+(ER30-EQ30)/EQ30)</f>
        <v>220.718866511254</v>
      </c>
      <c r="ET81" s="51" t="n">
        <f aca="false">ES81*(1+(ES30-ER30)/ER30)</f>
        <v>220.842673209371</v>
      </c>
      <c r="EU81" s="51" t="n">
        <f aca="false">ET81*(1+(ET30-ES30)/ES30)</f>
        <v>220.966549353741</v>
      </c>
      <c r="EV81" s="51" t="n">
        <f aca="false">EU81*(1+(EU30-ET30)/ET30)</f>
        <v>221.09049498332</v>
      </c>
      <c r="EW81" s="152"/>
      <c r="EX81" s="152"/>
    </row>
    <row r="82" customFormat="false" ht="12.8" hidden="false" customHeight="false" outlineLevel="0" collapsed="false">
      <c r="A82" s="162" t="s">
        <v>228</v>
      </c>
      <c r="B82" s="162" t="n">
        <v>0</v>
      </c>
      <c r="C82" s="162" t="n">
        <v>0</v>
      </c>
      <c r="D82" s="162" t="n">
        <v>0</v>
      </c>
      <c r="E82" s="162" t="n">
        <v>0</v>
      </c>
      <c r="F82" s="162" t="n">
        <v>0</v>
      </c>
      <c r="G82" s="162" t="n">
        <v>0</v>
      </c>
      <c r="H82" s="162" t="n">
        <v>0</v>
      </c>
      <c r="I82" s="162" t="n">
        <v>0</v>
      </c>
      <c r="J82" s="162" t="n">
        <v>0</v>
      </c>
      <c r="K82" s="162" t="n">
        <v>0</v>
      </c>
      <c r="L82" s="162" t="n">
        <v>0</v>
      </c>
      <c r="M82" s="162" t="n">
        <v>0</v>
      </c>
      <c r="N82" s="162" t="n">
        <v>0</v>
      </c>
      <c r="O82" s="162" t="n">
        <v>0</v>
      </c>
      <c r="P82" s="162" t="n">
        <v>0</v>
      </c>
      <c r="Q82" s="162" t="n">
        <v>0</v>
      </c>
      <c r="R82" s="162" t="n">
        <v>0</v>
      </c>
      <c r="S82" s="162" t="n">
        <v>0</v>
      </c>
      <c r="T82" s="162" t="n">
        <v>0</v>
      </c>
      <c r="U82" s="162" t="n">
        <v>0</v>
      </c>
      <c r="V82" s="162" t="n">
        <v>0</v>
      </c>
      <c r="W82" s="162" t="n">
        <v>0</v>
      </c>
      <c r="X82" s="163" t="n">
        <v>0</v>
      </c>
      <c r="Y82" s="162" t="n">
        <v>0</v>
      </c>
      <c r="Z82" s="162" t="n">
        <v>0</v>
      </c>
      <c r="AA82" s="162" t="n">
        <v>0</v>
      </c>
      <c r="AB82" s="162" t="n">
        <v>0</v>
      </c>
      <c r="AC82" s="162" t="n">
        <v>0</v>
      </c>
      <c r="AD82" s="162" t="n">
        <v>0</v>
      </c>
      <c r="AE82" s="162" t="n">
        <v>0</v>
      </c>
      <c r="AF82" s="162" t="n">
        <v>0</v>
      </c>
      <c r="AG82" s="162" t="n">
        <v>0</v>
      </c>
      <c r="AH82" s="162" t="n">
        <v>0</v>
      </c>
      <c r="AI82" s="162" t="n">
        <v>0</v>
      </c>
      <c r="AJ82" s="162" t="n">
        <v>0</v>
      </c>
      <c r="AK82" s="162" t="n">
        <v>0</v>
      </c>
      <c r="AL82" s="162" t="n">
        <v>0</v>
      </c>
      <c r="AM82" s="162" t="n">
        <v>0</v>
      </c>
      <c r="AN82" s="162" t="n">
        <v>0</v>
      </c>
      <c r="AO82" s="162" t="n">
        <v>0</v>
      </c>
      <c r="AP82" s="162" t="n">
        <v>0</v>
      </c>
      <c r="AQ82" s="162" t="n">
        <v>0</v>
      </c>
      <c r="AR82" s="147"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48" t="n">
        <v>15468.1679927142</v>
      </c>
      <c r="BJ82" s="51" t="n">
        <v>14486.1521394012</v>
      </c>
      <c r="BK82" s="51" t="n">
        <v>13566.4807819983</v>
      </c>
      <c r="BL82" s="51" t="n">
        <f aca="false">BK82*(1+(BK30-BJ30)/BJ30)</f>
        <v>12496.0064559635</v>
      </c>
      <c r="BM82" s="149" t="n">
        <f aca="false">BL82*(1+(BL30-BK30)/BK30)</f>
        <v>12297.9422897091</v>
      </c>
      <c r="BN82" s="51" t="n">
        <f aca="false">BM82*(1+(BM30-BL30)/BL30)</f>
        <v>12322.4445734667</v>
      </c>
      <c r="BO82" s="51" t="n">
        <f aca="false">BN82*(1+(BN30-BM30)/BM30)</f>
        <v>12504.6546812084</v>
      </c>
      <c r="BP82" s="51" t="n">
        <f aca="false">BO82*(1+(BO30-BN30)/BN30)</f>
        <v>12205.4104956319</v>
      </c>
      <c r="BQ82" s="51" t="n">
        <f aca="false">BP82*(1+(BP30-BO30)/BO30)</f>
        <v>11853.3210778057</v>
      </c>
      <c r="BR82" s="51" t="n">
        <f aca="false">BQ82*(1+(BQ30-BP30)/BP30)</f>
        <v>11969.1045763339</v>
      </c>
      <c r="BS82" s="51" t="n">
        <f aca="false">BR82*(1+(BR30-BQ30)/BQ30)</f>
        <v>12306.8778406518</v>
      </c>
      <c r="BT82" s="51" t="n">
        <f aca="false">BS82*(1+(BS30-BR30)/BR30)</f>
        <v>12566.2969555352</v>
      </c>
      <c r="BU82" s="51" t="n">
        <f aca="false">BT82*(1+(BT30-BS30)/BS30)</f>
        <v>12696.1167739995</v>
      </c>
      <c r="BV82" s="51" t="n">
        <f aca="false">BU82*(1+(BU30-BT30)/BT30)</f>
        <v>12785.1224167567</v>
      </c>
      <c r="BW82" s="51" t="n">
        <f aca="false">BV82*(1+(BV30-BU30)/BU30)</f>
        <v>12880.5144848663</v>
      </c>
      <c r="BX82" s="51" t="n">
        <f aca="false">BW82*(1+(BW30-BV30)/BV30)</f>
        <v>13001.3773576246</v>
      </c>
      <c r="BY82" s="51" t="n">
        <f aca="false">BX82*(1+(BX30-BW30)/BW30)</f>
        <v>13190.5048125587</v>
      </c>
      <c r="BZ82" s="51" t="n">
        <f aca="false">BY82*(1+(BY30-BX30)/BX30)</f>
        <v>13066.8480969801</v>
      </c>
      <c r="CA82" s="51" t="n">
        <f aca="false">BZ82*(1+(BZ30-BY30)/BY30)</f>
        <v>13067.1610045164</v>
      </c>
      <c r="CB82" s="51" t="n">
        <f aca="false">CA82*(1+(CA30-BZ30)/BZ30)</f>
        <v>13312.8721413372</v>
      </c>
      <c r="CC82" s="51" t="n">
        <f aca="false">CB82*(1+(CB30-CA30)/CA30)</f>
        <v>13560.8307066488</v>
      </c>
      <c r="CD82" s="51" t="n">
        <f aca="false">CC82*(1+(CC30-CB30)/CB30)</f>
        <v>13714.4082990032</v>
      </c>
      <c r="CE82" s="51" t="n">
        <f aca="false">CD82*(1+(CD30-CC30)/CC30)</f>
        <v>13722.1010514849</v>
      </c>
      <c r="CF82" s="51" t="n">
        <f aca="false">CE82*(1+(CE30-CD30)/CD30)</f>
        <v>13729.7981190227</v>
      </c>
      <c r="CG82" s="51" t="n">
        <f aca="false">CF82*(1+(CF30-CE30)/CE30)</f>
        <v>13737.4995040369</v>
      </c>
      <c r="CH82" s="51" t="n">
        <f aca="false">CG82*(1+(CG30-CF30)/CF30)</f>
        <v>13843.0577613542</v>
      </c>
      <c r="CI82" s="51" t="n">
        <f aca="false">CH82*(1+(CH30-CG30)/CG30)</f>
        <v>13998.3635434814</v>
      </c>
      <c r="CJ82" s="51" t="n">
        <f aca="false">CI82*(1+(CI30-CH30)/CH30)</f>
        <v>14006.2155735173</v>
      </c>
      <c r="CK82" s="51" t="n">
        <f aca="false">CJ82*(1+(CJ30-CI30)/CI30)</f>
        <v>14014.0720079521</v>
      </c>
      <c r="CL82" s="51" t="n">
        <f aca="false">CK82*(1+(CK30-CJ30)/CJ30)</f>
        <v>14120.7683183235</v>
      </c>
      <c r="CM82" s="51" t="n">
        <f aca="false">CL82*(1+(CL30-CK30)/CK30)</f>
        <v>14277.6996514863</v>
      </c>
      <c r="CN82" s="51" t="n">
        <f aca="false">CM82*(1+(CM30-CL30)/CL30)</f>
        <v>14285.7083680881</v>
      </c>
      <c r="CO82" s="51" t="n">
        <f aca="false">CN82*(1+(CN30-CM30)/CM30)</f>
        <v>14293.721576978</v>
      </c>
      <c r="CP82" s="51" t="n">
        <f aca="false">CO82*(1+(CO30-CN30)/CN30)</f>
        <v>14301.7392806759</v>
      </c>
      <c r="CQ82" s="51" t="n">
        <f aca="false">CP82*(1+(CP30-CO30)/CO30)</f>
        <v>14309.7614817032</v>
      </c>
      <c r="CR82" s="51" t="n">
        <f aca="false">CQ82*(1+(CQ30-CP30)/CP30)</f>
        <v>14317.7881825824</v>
      </c>
      <c r="CS82" s="51" t="n">
        <f aca="false">CR82*(1+(CR30-CQ30)/CQ30)</f>
        <v>14325.8193858376</v>
      </c>
      <c r="CT82" s="51" t="n">
        <f aca="false">CS82*(1+(CS30-CR30)/CR30)</f>
        <v>14333.8550939943</v>
      </c>
      <c r="CU82" s="51" t="n">
        <f aca="false">CT82*(1+(CT30-CS30)/CS30)</f>
        <v>14341.8953095795</v>
      </c>
      <c r="CV82" s="51" t="n">
        <f aca="false">CU82*(1+(CU30-CT30)/CT30)</f>
        <v>14349.9400351214</v>
      </c>
      <c r="CW82" s="51" t="n">
        <f aca="false">CV82*(1+(CV30-CU30)/CU30)</f>
        <v>14357.9892731499</v>
      </c>
      <c r="CX82" s="51" t="n">
        <f aca="false">CW82*(1+(CW30-CV30)/CV30)</f>
        <v>14366.043026196</v>
      </c>
      <c r="CY82" s="51" t="n">
        <f aca="false">CX82*(1+(CX30-CW30)/CW30)</f>
        <v>14374.1012967924</v>
      </c>
      <c r="CZ82" s="51" t="n">
        <f aca="false">CY82*(1+(CY30-CX30)/CX30)</f>
        <v>14382.164087473</v>
      </c>
      <c r="DA82" s="51" t="n">
        <f aca="false">CZ82*(1+(CZ30-CY30)/CY30)</f>
        <v>14390.2314007733</v>
      </c>
      <c r="DB82" s="51" t="n">
        <f aca="false">DA82*(1+(DA30-CZ30)/CZ30)</f>
        <v>14398.3032392302</v>
      </c>
      <c r="DC82" s="51" t="n">
        <f aca="false">DB82*(1+(DB30-DA30)/DA30)</f>
        <v>14406.3796053818</v>
      </c>
      <c r="DD82" s="51" t="n">
        <f aca="false">DC82*(1+(DC30-DB30)/DB30)</f>
        <v>14414.460501768</v>
      </c>
      <c r="DE82" s="51" t="n">
        <f aca="false">DD82*(1+(DD30-DC30)/DC30)</f>
        <v>14422.5459309298</v>
      </c>
      <c r="DF82" s="51" t="n">
        <f aca="false">DE82*(1+(DE30-DD30)/DD30)</f>
        <v>14430.6358954098</v>
      </c>
      <c r="DG82" s="51" t="n">
        <f aca="false">DF82*(1+(DF30-DE30)/DE30)</f>
        <v>14438.730397752</v>
      </c>
      <c r="DH82" s="51" t="n">
        <f aca="false">DG82*(1+(DG30-DF30)/DF30)</f>
        <v>14446.8294405017</v>
      </c>
      <c r="DI82" s="51" t="n">
        <f aca="false">DH82*(1+(DH30-DG30)/DG30)</f>
        <v>14454.9330262057</v>
      </c>
      <c r="DJ82" s="51" t="n">
        <f aca="false">DI82*(1+(DI30-DH30)/DH30)</f>
        <v>14463.0411574124</v>
      </c>
      <c r="DK82" s="51" t="n">
        <f aca="false">DJ82*(1+(DJ30-DI30)/DI30)</f>
        <v>14471.1538366715</v>
      </c>
      <c r="DL82" s="51" t="n">
        <f aca="false">DK82*(1+(DK30-DJ30)/DJ30)</f>
        <v>14479.2710665339</v>
      </c>
      <c r="DM82" s="51" t="n">
        <f aca="false">DL82*(1+(DL30-DK30)/DK30)</f>
        <v>14487.3928495523</v>
      </c>
      <c r="DN82" s="51" t="n">
        <f aca="false">DM82*(1+(DM30-DL30)/DL30)</f>
        <v>14495.5191882807</v>
      </c>
      <c r="DO82" s="51" t="n">
        <f aca="false">DN82*(1+(DN30-DM30)/DM30)</f>
        <v>14503.6500852745</v>
      </c>
      <c r="DP82" s="51" t="n">
        <f aca="false">DO82*(1+(DO30-DN30)/DN30)</f>
        <v>14511.7855430905</v>
      </c>
      <c r="DQ82" s="51" t="n">
        <f aca="false">DP82*(1+(DP30-DO30)/DO30)</f>
        <v>14519.9255642869</v>
      </c>
      <c r="DR82" s="51" t="n">
        <f aca="false">DQ82*(1+(DQ30-DP30)/DP30)</f>
        <v>14528.0701514236</v>
      </c>
      <c r="DS82" s="51" t="n">
        <f aca="false">DR82*(1+(DR30-DQ30)/DQ30)</f>
        <v>14536.2193070617</v>
      </c>
      <c r="DT82" s="51" t="n">
        <f aca="false">DS82*(1+(DS30-DR30)/DR30)</f>
        <v>14544.3730337636</v>
      </c>
      <c r="DU82" s="51" t="n">
        <f aca="false">DT82*(1+(DT30-DS30)/DS30)</f>
        <v>14552.5313340936</v>
      </c>
      <c r="DV82" s="51" t="n">
        <f aca="false">DU82*(1+(DU30-DT30)/DT30)</f>
        <v>14560.6942106169</v>
      </c>
      <c r="DW82" s="51" t="n">
        <f aca="false">DV82*(1+(DV30-DU30)/DU30)</f>
        <v>14568.8616659006</v>
      </c>
      <c r="DX82" s="51" t="n">
        <f aca="false">DW82*(1+(DW30-DV30)/DV30)</f>
        <v>14577.033702513</v>
      </c>
      <c r="DY82" s="51" t="n">
        <f aca="false">DX82*(1+(DX30-DW30)/DW30)</f>
        <v>14585.2103230238</v>
      </c>
      <c r="DZ82" s="51" t="n">
        <f aca="false">DY82*(1+(DY30-DX30)/DX30)</f>
        <v>14593.3915300043</v>
      </c>
      <c r="EA82" s="51" t="n">
        <f aca="false">DZ82*(1+(DZ30-DY30)/DY30)</f>
        <v>14601.5773260271</v>
      </c>
      <c r="EB82" s="51" t="n">
        <f aca="false">EA82*(1+(EA30-DZ30)/DZ30)</f>
        <v>14609.7677136664</v>
      </c>
      <c r="EC82" s="51" t="n">
        <f aca="false">EB82*(1+(EB30-EA30)/EA30)</f>
        <v>14617.9626954976</v>
      </c>
      <c r="ED82" s="51" t="n">
        <f aca="false">EC82*(1+(EC30-EB30)/EB30)</f>
        <v>14626.1622740979</v>
      </c>
      <c r="EE82" s="51" t="n">
        <f aca="false">ED82*(1+(ED30-EC30)/EC30)</f>
        <v>14634.3664520456</v>
      </c>
      <c r="EF82" s="51" t="n">
        <f aca="false">EE82*(1+(EE30-ED30)/ED30)</f>
        <v>14642.5752319206</v>
      </c>
      <c r="EG82" s="51" t="n">
        <f aca="false">EF82*(1+(EF30-EE30)/EE30)</f>
        <v>14650.7886163043</v>
      </c>
      <c r="EH82" s="51" t="n">
        <f aca="false">EG82*(1+(EG30-EF30)/EF30)</f>
        <v>14659.0066077794</v>
      </c>
      <c r="EI82" s="51" t="n">
        <f aca="false">EH82*(1+(EH30-EG30)/EG30)</f>
        <v>14667.2292089301</v>
      </c>
      <c r="EJ82" s="51" t="n">
        <f aca="false">EI82*(1+(EI30-EH30)/EH30)</f>
        <v>14675.4564223423</v>
      </c>
      <c r="EK82" s="51" t="n">
        <f aca="false">EJ82*(1+(EJ30-EI30)/EI30)</f>
        <v>14683.6882506029</v>
      </c>
      <c r="EL82" s="51" t="n">
        <f aca="false">EK82*(1+(EK30-EJ30)/EJ30)</f>
        <v>14691.9246963006</v>
      </c>
      <c r="EM82" s="51" t="n">
        <f aca="false">EL82*(1+(EL30-EK30)/EK30)</f>
        <v>14700.1657620254</v>
      </c>
      <c r="EN82" s="51" t="n">
        <f aca="false">EM82*(1+(EM30-EL30)/EL30)</f>
        <v>14708.4114503688</v>
      </c>
      <c r="EO82" s="51" t="n">
        <f aca="false">EN82*(1+(EN30-EM30)/EM30)</f>
        <v>14716.6617639237</v>
      </c>
      <c r="EP82" s="51" t="n">
        <f aca="false">EO82*(1+(EO30-EN30)/EN30)</f>
        <v>14724.9167052846</v>
      </c>
      <c r="EQ82" s="51" t="n">
        <f aca="false">EP82*(1+(EP30-EO30)/EO30)</f>
        <v>14733.1762770473</v>
      </c>
      <c r="ER82" s="51" t="n">
        <f aca="false">EQ82*(1+(EQ30-EP30)/EP30)</f>
        <v>14741.440481809</v>
      </c>
      <c r="ES82" s="51" t="n">
        <f aca="false">ER82*(1+(ER30-EQ30)/EQ30)</f>
        <v>14749.7093221686</v>
      </c>
      <c r="ET82" s="51" t="n">
        <f aca="false">ES82*(1+(ES30-ER30)/ER30)</f>
        <v>14757.9828007262</v>
      </c>
      <c r="EU82" s="51" t="n">
        <f aca="false">ET82*(1+(ET30-ES30)/ES30)</f>
        <v>14766.2609200837</v>
      </c>
      <c r="EV82" s="51" t="n">
        <f aca="false">EU82*(1+(EU30-ET30)/ET30)</f>
        <v>14774.543682844</v>
      </c>
      <c r="EW82" s="152"/>
      <c r="EX82" s="152"/>
    </row>
    <row r="83" customFormat="false" ht="12.8" hidden="false" customHeight="false" outlineLevel="0" collapsed="false">
      <c r="A83" s="162" t="s">
        <v>229</v>
      </c>
      <c r="B83" s="162" t="n">
        <v>0</v>
      </c>
      <c r="C83" s="162" t="n">
        <v>0</v>
      </c>
      <c r="D83" s="162" t="n">
        <v>0</v>
      </c>
      <c r="E83" s="162" t="n">
        <v>0</v>
      </c>
      <c r="F83" s="162" t="n">
        <v>0</v>
      </c>
      <c r="G83" s="162" t="n">
        <v>0</v>
      </c>
      <c r="H83" s="162" t="n">
        <v>0</v>
      </c>
      <c r="I83" s="162" t="n">
        <v>0</v>
      </c>
      <c r="J83" s="162" t="n">
        <v>0</v>
      </c>
      <c r="K83" s="162" t="n">
        <v>0</v>
      </c>
      <c r="L83" s="162" t="n">
        <v>0</v>
      </c>
      <c r="M83" s="162" t="n">
        <v>0</v>
      </c>
      <c r="N83" s="162" t="n">
        <v>0</v>
      </c>
      <c r="O83" s="162" t="n">
        <v>0</v>
      </c>
      <c r="P83" s="162" t="n">
        <v>0</v>
      </c>
      <c r="Q83" s="162" t="n">
        <v>0</v>
      </c>
      <c r="R83" s="162" t="n">
        <v>0</v>
      </c>
      <c r="S83" s="162" t="n">
        <v>0</v>
      </c>
      <c r="T83" s="162" t="n">
        <v>0</v>
      </c>
      <c r="U83" s="162" t="n">
        <v>0</v>
      </c>
      <c r="V83" s="162" t="n">
        <v>0</v>
      </c>
      <c r="W83" s="162" t="n">
        <v>0</v>
      </c>
      <c r="X83" s="163" t="n">
        <v>0</v>
      </c>
      <c r="Y83" s="162" t="n">
        <v>0</v>
      </c>
      <c r="Z83" s="162" t="n">
        <v>0</v>
      </c>
      <c r="AA83" s="162" t="n">
        <v>0</v>
      </c>
      <c r="AB83" s="162" t="n">
        <v>0</v>
      </c>
      <c r="AC83" s="162" t="n">
        <v>0</v>
      </c>
      <c r="AD83" s="162" t="n">
        <v>0</v>
      </c>
      <c r="AE83" s="162" t="n">
        <v>0</v>
      </c>
      <c r="AF83" s="162" t="n">
        <v>0</v>
      </c>
      <c r="AG83" s="162" t="n">
        <v>0</v>
      </c>
      <c r="AH83" s="162" t="n">
        <v>0</v>
      </c>
      <c r="AI83" s="162" t="n">
        <v>0</v>
      </c>
      <c r="AJ83" s="162" t="n">
        <v>0</v>
      </c>
      <c r="AK83" s="162" t="n">
        <v>0</v>
      </c>
      <c r="AL83" s="162" t="n">
        <v>0</v>
      </c>
      <c r="AM83" s="162" t="n">
        <v>0</v>
      </c>
      <c r="AN83" s="162" t="n">
        <v>0</v>
      </c>
      <c r="AO83" s="162" t="n">
        <v>0</v>
      </c>
      <c r="AP83" s="162" t="n">
        <v>0</v>
      </c>
      <c r="AQ83" s="162" t="n">
        <v>0</v>
      </c>
      <c r="AR83" s="147"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48" t="n">
        <v>343.338089110369</v>
      </c>
      <c r="BJ83" s="51" t="n">
        <v>321.540844167633</v>
      </c>
      <c r="BK83" s="51" t="n">
        <v>301.1274243878</v>
      </c>
      <c r="BL83" s="51" t="n">
        <f aca="false">BK83*(1+(BK30-BJ30)/BJ30)</f>
        <v>277.366717255862</v>
      </c>
      <c r="BM83" s="149" t="n">
        <f aca="false">BL83*(1+(BL30-BK30)/BK30)</f>
        <v>272.970400096968</v>
      </c>
      <c r="BN83" s="51" t="n">
        <f aca="false">BM83*(1+(BM30-BL30)/BL30)</f>
        <v>273.514263293186</v>
      </c>
      <c r="BO83" s="51" t="n">
        <f aca="false">BN83*(1+(BN30-BM30)/BM30)</f>
        <v>277.558676971529</v>
      </c>
      <c r="BP83" s="51" t="n">
        <f aca="false">BO83*(1+(BO30-BN30)/BN30)</f>
        <v>270.916524720428</v>
      </c>
      <c r="BQ83" s="51" t="n">
        <f aca="false">BP83*(1+(BP30-BO30)/BO30)</f>
        <v>263.101397035663</v>
      </c>
      <c r="BR83" s="51" t="n">
        <f aca="false">BQ83*(1+(BQ30-BP30)/BP30)</f>
        <v>265.671377213919</v>
      </c>
      <c r="BS83" s="51" t="n">
        <f aca="false">BR83*(1+(BR30-BQ30)/BQ30)</f>
        <v>273.168737417022</v>
      </c>
      <c r="BT83" s="51" t="n">
        <f aca="false">BS83*(1+(BS30-BR30)/BR30)</f>
        <v>278.926915323074</v>
      </c>
      <c r="BU83" s="51" t="n">
        <f aca="false">BT83*(1+(BT30-BS30)/BS30)</f>
        <v>281.808451677035</v>
      </c>
      <c r="BV83" s="51" t="n">
        <f aca="false">BU83*(1+(BU30-BT30)/BT30)</f>
        <v>283.784059086955</v>
      </c>
      <c r="BW83" s="51" t="n">
        <f aca="false">BV83*(1+(BV30-BU30)/BU30)</f>
        <v>285.90142233233</v>
      </c>
      <c r="BX83" s="51" t="n">
        <f aca="false">BW83*(1+(BW30-BV30)/BV30)</f>
        <v>288.584146478897</v>
      </c>
      <c r="BY83" s="51" t="n">
        <f aca="false">BX83*(1+(BX30-BW30)/BW30)</f>
        <v>292.782100561499</v>
      </c>
      <c r="BZ83" s="51" t="n">
        <f aca="false">BY83*(1+(BY30-BX30)/BX30)</f>
        <v>290.037363081766</v>
      </c>
      <c r="CA83" s="51" t="n">
        <f aca="false">BZ83*(1+(BZ30-BY30)/BY30)</f>
        <v>290.044308511608</v>
      </c>
      <c r="CB83" s="51" t="n">
        <f aca="false">CA83*(1+(CA30-BZ30)/BZ30)</f>
        <v>295.498218258963</v>
      </c>
      <c r="CC83" s="51" t="n">
        <f aca="false">CB83*(1+(CB30-CA30)/CA30)</f>
        <v>301.002012892738</v>
      </c>
      <c r="CD83" s="51" t="n">
        <f aca="false">CC83*(1+(CC30-CB30)/CB30)</f>
        <v>304.410886982673</v>
      </c>
      <c r="CE83" s="51" t="n">
        <f aca="false">CD83*(1+(CD30-CC30)/CC30)</f>
        <v>304.581638615208</v>
      </c>
      <c r="CF83" s="51" t="n">
        <f aca="false">CE83*(1+(CE30-CD30)/CD30)</f>
        <v>304.752486026576</v>
      </c>
      <c r="CG83" s="51" t="n">
        <f aca="false">CF83*(1+(CF30-CE30)/CE30)</f>
        <v>304.923429270504</v>
      </c>
      <c r="CH83" s="51" t="n">
        <f aca="false">CG83*(1+(CG30-CF30)/CF30)</f>
        <v>307.266445610526</v>
      </c>
      <c r="CI83" s="51" t="n">
        <f aca="false">CH83*(1+(CH30-CG30)/CG30)</f>
        <v>310.71367934166</v>
      </c>
      <c r="CJ83" s="51" t="n">
        <f aca="false">CI83*(1+(CI30-CH30)/CH30)</f>
        <v>310.887966367082</v>
      </c>
      <c r="CK83" s="51" t="n">
        <f aca="false">CJ83*(1+(CJ30-CI30)/CI30)</f>
        <v>311.062351154429</v>
      </c>
      <c r="CL83" s="51" t="n">
        <f aca="false">CK83*(1+(CK30-CJ30)/CJ30)</f>
        <v>313.430628208008</v>
      </c>
      <c r="CM83" s="51" t="n">
        <f aca="false">CL83*(1+(CL30-CK30)/CK30)</f>
        <v>316.913943366923</v>
      </c>
      <c r="CN83" s="51" t="n">
        <f aca="false">CM83*(1+(CM30-CL30)/CL30)</f>
        <v>317.091708274542</v>
      </c>
      <c r="CO83" s="51" t="n">
        <f aca="false">CN83*(1+(CN30-CM30)/CM30)</f>
        <v>317.269572894917</v>
      </c>
      <c r="CP83" s="51" t="n">
        <f aca="false">CO83*(1+(CO30-CN30)/CN30)</f>
        <v>317.447537283976</v>
      </c>
      <c r="CQ83" s="51" t="n">
        <f aca="false">CP83*(1+(CP30-CO30)/CO30)</f>
        <v>317.625601497686</v>
      </c>
      <c r="CR83" s="51" t="n">
        <f aca="false">CQ83*(1+(CQ30-CP30)/CP30)</f>
        <v>317.80376559204</v>
      </c>
      <c r="CS83" s="51" t="n">
        <f aca="false">CR83*(1+(CR30-CQ30)/CQ30)</f>
        <v>317.982029623061</v>
      </c>
      <c r="CT83" s="51" t="n">
        <f aca="false">CS83*(1+(CS30-CR30)/CR30)</f>
        <v>318.160393646809</v>
      </c>
      <c r="CU83" s="51" t="n">
        <f aca="false">CT83*(1+(CT30-CS30)/CS30)</f>
        <v>318.338857719371</v>
      </c>
      <c r="CV83" s="51" t="n">
        <f aca="false">CU83*(1+(CU30-CT30)/CT30)</f>
        <v>318.517421896867</v>
      </c>
      <c r="CW83" s="51" t="n">
        <f aca="false">CV83*(1+(CV30-CU30)/CU30)</f>
        <v>318.696086235448</v>
      </c>
      <c r="CX83" s="51" t="n">
        <f aca="false">CW83*(1+(CW30-CV30)/CV30)</f>
        <v>318.874850791297</v>
      </c>
      <c r="CY83" s="51" t="n">
        <f aca="false">CX83*(1+(CX30-CW30)/CW30)</f>
        <v>319.053715620629</v>
      </c>
      <c r="CZ83" s="51" t="n">
        <f aca="false">CY83*(1+(CY30-CX30)/CX30)</f>
        <v>319.232680779689</v>
      </c>
      <c r="DA83" s="51" t="n">
        <f aca="false">CZ83*(1+(CZ30-CY30)/CY30)</f>
        <v>319.411746324754</v>
      </c>
      <c r="DB83" s="51" t="n">
        <f aca="false">DA83*(1+(DA30-CZ30)/CZ30)</f>
        <v>319.590912312135</v>
      </c>
      <c r="DC83" s="51" t="n">
        <f aca="false">DB83*(1+(DB30-DA30)/DA30)</f>
        <v>319.770178798171</v>
      </c>
      <c r="DD83" s="51" t="n">
        <f aca="false">DC83*(1+(DC30-DB30)/DB30)</f>
        <v>319.949545839235</v>
      </c>
      <c r="DE83" s="51" t="n">
        <f aca="false">DD83*(1+(DD30-DC30)/DC30)</f>
        <v>320.12901349173</v>
      </c>
      <c r="DF83" s="51" t="n">
        <f aca="false">DE83*(1+(DE30-DD30)/DD30)</f>
        <v>320.308581812093</v>
      </c>
      <c r="DG83" s="51" t="n">
        <f aca="false">DF83*(1+(DF30-DE30)/DE30)</f>
        <v>320.488250856789</v>
      </c>
      <c r="DH83" s="51" t="n">
        <f aca="false">DG83*(1+(DG30-DF30)/DF30)</f>
        <v>320.668020682318</v>
      </c>
      <c r="DI83" s="51" t="n">
        <f aca="false">DH83*(1+(DH30-DG30)/DG30)</f>
        <v>320.84789134521</v>
      </c>
      <c r="DJ83" s="51" t="n">
        <f aca="false">DI83*(1+(DI30-DH30)/DH30)</f>
        <v>321.027862902027</v>
      </c>
      <c r="DK83" s="51" t="n">
        <f aca="false">DJ83*(1+(DJ30-DI30)/DI30)</f>
        <v>321.207935409364</v>
      </c>
      <c r="DL83" s="51" t="n">
        <f aca="false">DK83*(1+(DK30-DJ30)/DJ30)</f>
        <v>321.388108923846</v>
      </c>
      <c r="DM83" s="51" t="n">
        <f aca="false">DL83*(1+(DL30-DK30)/DK30)</f>
        <v>321.568383502131</v>
      </c>
      <c r="DN83" s="51" t="n">
        <f aca="false">DM83*(1+(DM30-DL30)/DL30)</f>
        <v>321.748759200907</v>
      </c>
      <c r="DO83" s="51" t="n">
        <f aca="false">DN83*(1+(DN30-DM30)/DM30)</f>
        <v>321.929236076895</v>
      </c>
      <c r="DP83" s="51" t="n">
        <f aca="false">DO83*(1+(DO30-DN30)/DN30)</f>
        <v>322.109814186849</v>
      </c>
      <c r="DQ83" s="51" t="n">
        <f aca="false">DP83*(1+(DP30-DO30)/DO30)</f>
        <v>322.290493587554</v>
      </c>
      <c r="DR83" s="51" t="n">
        <f aca="false">DQ83*(1+(DQ30-DP30)/DP30)</f>
        <v>322.471274335824</v>
      </c>
      <c r="DS83" s="51" t="n">
        <f aca="false">DR83*(1+(DR30-DQ30)/DQ30)</f>
        <v>322.65215648851</v>
      </c>
      <c r="DT83" s="51" t="n">
        <f aca="false">DS83*(1+(DS30-DR30)/DR30)</f>
        <v>322.833140102491</v>
      </c>
      <c r="DU83" s="51" t="n">
        <f aca="false">DT83*(1+(DT30-DS30)/DS30)</f>
        <v>323.014225234679</v>
      </c>
      <c r="DV83" s="51" t="n">
        <f aca="false">DU83*(1+(DU30-DT30)/DT30)</f>
        <v>323.195411942019</v>
      </c>
      <c r="DW83" s="51" t="n">
        <f aca="false">DV83*(1+(DV30-DU30)/DU30)</f>
        <v>323.376700281486</v>
      </c>
      <c r="DX83" s="51" t="n">
        <f aca="false">DW83*(1+(DW30-DV30)/DV30)</f>
        <v>323.558090310088</v>
      </c>
      <c r="DY83" s="51" t="n">
        <f aca="false">DX83*(1+(DX30-DW30)/DW30)</f>
        <v>323.739582084866</v>
      </c>
      <c r="DZ83" s="51" t="n">
        <f aca="false">DY83*(1+(DY30-DX30)/DX30)</f>
        <v>323.921175662892</v>
      </c>
      <c r="EA83" s="51" t="n">
        <f aca="false">DZ83*(1+(DZ30-DY30)/DY30)</f>
        <v>324.102871101269</v>
      </c>
      <c r="EB83" s="51" t="n">
        <f aca="false">EA83*(1+(EA30-DZ30)/DZ30)</f>
        <v>324.284668457133</v>
      </c>
      <c r="EC83" s="51" t="n">
        <f aca="false">EB83*(1+(EB30-EA30)/EA30)</f>
        <v>324.466567787652</v>
      </c>
      <c r="ED83" s="51" t="n">
        <f aca="false">EC83*(1+(EC30-EB30)/EB30)</f>
        <v>324.648569150027</v>
      </c>
      <c r="EE83" s="51" t="n">
        <f aca="false">ED83*(1+(ED30-EC30)/EC30)</f>
        <v>324.83067260149</v>
      </c>
      <c r="EF83" s="51" t="n">
        <f aca="false">EE83*(1+(EE30-ED30)/ED30)</f>
        <v>325.012878199305</v>
      </c>
      <c r="EG83" s="51" t="n">
        <f aca="false">EF83*(1+(EF30-EE30)/EE30)</f>
        <v>325.195186000769</v>
      </c>
      <c r="EH83" s="51" t="n">
        <f aca="false">EG83*(1+(EG30-EF30)/EF30)</f>
        <v>325.377596063209</v>
      </c>
      <c r="EI83" s="51" t="n">
        <f aca="false">EH83*(1+(EH30-EG30)/EG30)</f>
        <v>325.560108443987</v>
      </c>
      <c r="EJ83" s="51" t="n">
        <f aca="false">EI83*(1+(EI30-EH30)/EH30)</f>
        <v>325.742723200496</v>
      </c>
      <c r="EK83" s="51" t="n">
        <f aca="false">EJ83*(1+(EJ30-EI30)/EI30)</f>
        <v>325.925440390161</v>
      </c>
      <c r="EL83" s="51" t="n">
        <f aca="false">EK83*(1+(EK30-EJ30)/EJ30)</f>
        <v>326.108260070438</v>
      </c>
      <c r="EM83" s="51" t="n">
        <f aca="false">EL83*(1+(EL30-EK30)/EK30)</f>
        <v>326.291182298818</v>
      </c>
      <c r="EN83" s="51" t="n">
        <f aca="false">EM83*(1+(EM30-EL30)/EL30)</f>
        <v>326.474207132823</v>
      </c>
      <c r="EO83" s="51" t="n">
        <f aca="false">EN83*(1+(EN30-EM30)/EM30)</f>
        <v>326.657334630006</v>
      </c>
      <c r="EP83" s="51" t="n">
        <f aca="false">EO83*(1+(EO30-EN30)/EN30)</f>
        <v>326.840564847954</v>
      </c>
      <c r="EQ83" s="51" t="n">
        <f aca="false">EP83*(1+(EP30-EO30)/EO30)</f>
        <v>327.023897844285</v>
      </c>
      <c r="ER83" s="51" t="n">
        <f aca="false">EQ83*(1+(EQ30-EP30)/EP30)</f>
        <v>327.20733367665</v>
      </c>
      <c r="ES83" s="51" t="n">
        <f aca="false">ER83*(1+(ER30-EQ30)/EQ30)</f>
        <v>327.390872402733</v>
      </c>
      <c r="ET83" s="51" t="n">
        <f aca="false">ES83*(1+(ES30-ER30)/ER30)</f>
        <v>327.57451408025</v>
      </c>
      <c r="EU83" s="51" t="n">
        <f aca="false">ET83*(1+(ET30-ES30)/ES30)</f>
        <v>327.758258766947</v>
      </c>
      <c r="EV83" s="51" t="n">
        <f aca="false">EU83*(1+(EU30-ET30)/ET30)</f>
        <v>327.942106520606</v>
      </c>
      <c r="EW83" s="152"/>
      <c r="EX83" s="152"/>
    </row>
    <row r="84" customFormat="false" ht="12.8" hidden="false" customHeight="false" outlineLevel="0" collapsed="false">
      <c r="A84" s="162" t="s">
        <v>230</v>
      </c>
      <c r="B84" s="162" t="n">
        <v>0</v>
      </c>
      <c r="C84" s="162" t="n">
        <v>0</v>
      </c>
      <c r="D84" s="162" t="n">
        <v>0</v>
      </c>
      <c r="E84" s="162" t="n">
        <v>0</v>
      </c>
      <c r="F84" s="162" t="n">
        <v>0</v>
      </c>
      <c r="G84" s="162" t="n">
        <v>0</v>
      </c>
      <c r="H84" s="162" t="n">
        <v>0</v>
      </c>
      <c r="I84" s="162" t="n">
        <v>0</v>
      </c>
      <c r="J84" s="162" t="n">
        <v>0</v>
      </c>
      <c r="K84" s="162" t="n">
        <v>0</v>
      </c>
      <c r="L84" s="162" t="n">
        <v>0</v>
      </c>
      <c r="M84" s="162" t="n">
        <v>0</v>
      </c>
      <c r="N84" s="162" t="n">
        <v>0</v>
      </c>
      <c r="O84" s="162" t="n">
        <v>0</v>
      </c>
      <c r="P84" s="162" t="n">
        <v>0</v>
      </c>
      <c r="Q84" s="162" t="n">
        <v>0</v>
      </c>
      <c r="R84" s="162" t="n">
        <v>0</v>
      </c>
      <c r="S84" s="162" t="n">
        <v>0</v>
      </c>
      <c r="T84" s="162" t="n">
        <v>0</v>
      </c>
      <c r="U84" s="162" t="n">
        <v>0</v>
      </c>
      <c r="V84" s="162" t="n">
        <v>0</v>
      </c>
      <c r="W84" s="162" t="n">
        <v>0</v>
      </c>
      <c r="X84" s="163" t="n">
        <v>0</v>
      </c>
      <c r="Y84" s="162" t="n">
        <v>0</v>
      </c>
      <c r="Z84" s="162" t="n">
        <v>0</v>
      </c>
      <c r="AA84" s="162" t="n">
        <v>0</v>
      </c>
      <c r="AB84" s="162" t="n">
        <v>0</v>
      </c>
      <c r="AC84" s="162" t="n">
        <v>0</v>
      </c>
      <c r="AD84" s="162" t="n">
        <v>0</v>
      </c>
      <c r="AE84" s="162" t="n">
        <v>0</v>
      </c>
      <c r="AF84" s="162" t="n">
        <v>0</v>
      </c>
      <c r="AG84" s="162" t="n">
        <v>0</v>
      </c>
      <c r="AH84" s="162" t="n">
        <v>0</v>
      </c>
      <c r="AI84" s="162" t="n">
        <v>0</v>
      </c>
      <c r="AJ84" s="162" t="n">
        <v>0</v>
      </c>
      <c r="AK84" s="162" t="n">
        <v>0</v>
      </c>
      <c r="AL84" s="162" t="n">
        <v>0</v>
      </c>
      <c r="AM84" s="162" t="n">
        <v>0</v>
      </c>
      <c r="AN84" s="162" t="n">
        <v>0</v>
      </c>
      <c r="AO84" s="162" t="n">
        <v>0</v>
      </c>
      <c r="AP84" s="162" t="n">
        <v>0</v>
      </c>
      <c r="AQ84" s="162" t="n">
        <v>0</v>
      </c>
      <c r="AR84" s="147"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48" t="n">
        <v>242.645838905788</v>
      </c>
      <c r="BJ84" s="51" t="n">
        <v>227.241166506435</v>
      </c>
      <c r="BK84" s="51" t="n">
        <v>212.814478863803</v>
      </c>
      <c r="BL84" s="51" t="n">
        <f aca="false">BK84*(1+(BK30-BJ30)/BJ30)</f>
        <v>196.022177345603</v>
      </c>
      <c r="BM84" s="149" t="n">
        <f aca="false">BL84*(1+(BL30-BK30)/BK30)</f>
        <v>192.915187183574</v>
      </c>
      <c r="BN84" s="51" t="n">
        <f aca="false">BM84*(1+(BM30-BL30)/BL30)</f>
        <v>193.299549261893</v>
      </c>
      <c r="BO84" s="51" t="n">
        <f aca="false">BN84*(1+(BN30-BM30)/BM30)</f>
        <v>196.157840203065</v>
      </c>
      <c r="BP84" s="51" t="n">
        <f aca="false">BO84*(1+(BO30-BN30)/BN30)</f>
        <v>191.463660744897</v>
      </c>
      <c r="BQ84" s="51" t="n">
        <f aca="false">BP84*(1+(BP30-BO30)/BO30)</f>
        <v>185.940509444851</v>
      </c>
      <c r="BR84" s="51" t="n">
        <f aca="false">BQ84*(1+(BQ30-BP30)/BP30)</f>
        <v>187.756780392067</v>
      </c>
      <c r="BS84" s="51" t="n">
        <f aca="false">BR84*(1+(BR30-BQ30)/BQ30)</f>
        <v>193.055357257729</v>
      </c>
      <c r="BT84" s="51" t="n">
        <f aca="false">BS84*(1+(BS30-BR30)/BR30)</f>
        <v>197.124809360183</v>
      </c>
      <c r="BU84" s="51" t="n">
        <f aca="false">BT84*(1+(BT30-BS30)/BS30)</f>
        <v>199.161265052461</v>
      </c>
      <c r="BV84" s="51" t="n">
        <f aca="false">BU84*(1+(BU30-BT30)/BT30)</f>
        <v>200.55747751048</v>
      </c>
      <c r="BW84" s="51" t="n">
        <f aca="false">BV84*(1+(BV30-BU30)/BU30)</f>
        <v>202.053872455398</v>
      </c>
      <c r="BX84" s="51" t="n">
        <f aca="false">BW84*(1+(BW30-BV30)/BV30)</f>
        <v>203.949822458449</v>
      </c>
      <c r="BY84" s="51" t="n">
        <f aca="false">BX84*(1+(BX30-BW30)/BW30)</f>
        <v>206.916624343729</v>
      </c>
      <c r="BZ84" s="51" t="n">
        <f aca="false">BY84*(1+(BY30-BX30)/BX30)</f>
        <v>204.976847926636</v>
      </c>
      <c r="CA84" s="51" t="n">
        <f aca="false">BZ84*(1+(BZ30-BY30)/BY30)</f>
        <v>204.981756440151</v>
      </c>
      <c r="CB84" s="51" t="n">
        <f aca="false">CA84*(1+(CA30-BZ30)/BZ30)</f>
        <v>208.836174426202</v>
      </c>
      <c r="CC84" s="51" t="n">
        <f aca="false">CB84*(1+(CB30-CA30)/CA30)</f>
        <v>212.725847341718</v>
      </c>
      <c r="CD84" s="51" t="n">
        <f aca="false">CC84*(1+(CC30-CB30)/CB30)</f>
        <v>215.134986145454</v>
      </c>
      <c r="CE84" s="51" t="n">
        <f aca="false">CD84*(1+(CD30-CC30)/CC30)</f>
        <v>215.255660706288</v>
      </c>
      <c r="CF84" s="51" t="n">
        <f aca="false">CE84*(1+(CE30-CD30)/CD30)</f>
        <v>215.376402956481</v>
      </c>
      <c r="CG84" s="51" t="n">
        <f aca="false">CF84*(1+(CF30-CE30)/CE30)</f>
        <v>215.497212934005</v>
      </c>
      <c r="CH84" s="51" t="n">
        <f aca="false">CG84*(1+(CG30-CF30)/CF30)</f>
        <v>217.153082712006</v>
      </c>
      <c r="CI84" s="51" t="n">
        <f aca="false">CH84*(1+(CH30-CG30)/CG30)</f>
        <v>219.589331258629</v>
      </c>
      <c r="CJ84" s="51" t="n">
        <f aca="false">CI84*(1+(CI30-CH30)/CH30)</f>
        <v>219.712504372347</v>
      </c>
      <c r="CK84" s="51" t="n">
        <f aca="false">CJ84*(1+(CJ30-CI30)/CI30)</f>
        <v>219.835746576927</v>
      </c>
      <c r="CL84" s="51" t="n">
        <f aca="false">CK84*(1+(CK30-CJ30)/CJ30)</f>
        <v>221.509468749483</v>
      </c>
      <c r="CM84" s="51" t="n">
        <f aca="false">CL84*(1+(CL30-CK30)/CK30)</f>
        <v>223.971216967102</v>
      </c>
      <c r="CN84" s="51" t="n">
        <f aca="false">CM84*(1+(CM30-CL30)/CL30)</f>
        <v>224.096847989425</v>
      </c>
      <c r="CO84" s="51" t="n">
        <f aca="false">CN84*(1+(CN30-CM30)/CM30)</f>
        <v>224.22254948131</v>
      </c>
      <c r="CP84" s="51" t="n">
        <f aca="false">CO84*(1+(CO30-CN30)/CN30)</f>
        <v>224.348321482287</v>
      </c>
      <c r="CQ84" s="51" t="n">
        <f aca="false">CP84*(1+(CP30-CO30)/CO30)</f>
        <v>224.474164031905</v>
      </c>
      <c r="CR84" s="51" t="n">
        <f aca="false">CQ84*(1+(CQ30-CP30)/CP30)</f>
        <v>224.600077169737</v>
      </c>
      <c r="CS84" s="51" t="n">
        <f aca="false">CR84*(1+(CR30-CQ30)/CQ30)</f>
        <v>224.726060935378</v>
      </c>
      <c r="CT84" s="51" t="n">
        <f aca="false">CS84*(1+(CS30-CR30)/CR30)</f>
        <v>224.852115368444</v>
      </c>
      <c r="CU84" s="51" t="n">
        <f aca="false">CT84*(1+(CT30-CS30)/CS30)</f>
        <v>224.978240508575</v>
      </c>
      <c r="CV84" s="51" t="n">
        <f aca="false">CU84*(1+(CU30-CT30)/CT30)</f>
        <v>225.104436395432</v>
      </c>
      <c r="CW84" s="51" t="n">
        <f aca="false">CV84*(1+(CV30-CU30)/CU30)</f>
        <v>225.230703068698</v>
      </c>
      <c r="CX84" s="51" t="n">
        <f aca="false">CW84*(1+(CW30-CV30)/CV30)</f>
        <v>225.35704056808</v>
      </c>
      <c r="CY84" s="51" t="n">
        <f aca="false">CX84*(1+(CX30-CW30)/CW30)</f>
        <v>225.483448933305</v>
      </c>
      <c r="CZ84" s="51" t="n">
        <f aca="false">CY84*(1+(CY30-CX30)/CX30)</f>
        <v>225.609928204124</v>
      </c>
      <c r="DA84" s="51" t="n">
        <f aca="false">CZ84*(1+(CZ30-CY30)/CY30)</f>
        <v>225.736478420309</v>
      </c>
      <c r="DB84" s="51" t="n">
        <f aca="false">DA84*(1+(DA30-CZ30)/CZ30)</f>
        <v>225.863099621656</v>
      </c>
      <c r="DC84" s="51" t="n">
        <f aca="false">DB84*(1+(DB30-DA30)/DA30)</f>
        <v>225.989791847982</v>
      </c>
      <c r="DD84" s="51" t="n">
        <f aca="false">DC84*(1+(DC30-DB30)/DB30)</f>
        <v>226.116555139127</v>
      </c>
      <c r="DE84" s="51" t="n">
        <f aca="false">DD84*(1+(DD30-DC30)/DC30)</f>
        <v>226.243389534952</v>
      </c>
      <c r="DF84" s="51" t="n">
        <f aca="false">DE84*(1+(DE30-DD30)/DD30)</f>
        <v>226.370295075343</v>
      </c>
      <c r="DG84" s="51" t="n">
        <f aca="false">DF84*(1+(DF30-DE30)/DE30)</f>
        <v>226.497271800205</v>
      </c>
      <c r="DH84" s="51" t="n">
        <f aca="false">DG84*(1+(DG30-DF30)/DF30)</f>
        <v>226.624319749468</v>
      </c>
      <c r="DI84" s="51" t="n">
        <f aca="false">DH84*(1+(DH30-DG30)/DG30)</f>
        <v>226.751438963084</v>
      </c>
      <c r="DJ84" s="51" t="n">
        <f aca="false">DI84*(1+(DI30-DH30)/DH30)</f>
        <v>226.878629481026</v>
      </c>
      <c r="DK84" s="51" t="n">
        <f aca="false">DJ84*(1+(DJ30-DI30)/DI30)</f>
        <v>227.005891343291</v>
      </c>
      <c r="DL84" s="51" t="n">
        <f aca="false">DK84*(1+(DK30-DJ30)/DJ30)</f>
        <v>227.133224589897</v>
      </c>
      <c r="DM84" s="51" t="n">
        <f aca="false">DL84*(1+(DL30-DK30)/DK30)</f>
        <v>227.260629260887</v>
      </c>
      <c r="DN84" s="51" t="n">
        <f aca="false">DM84*(1+(DM30-DL30)/DL30)</f>
        <v>227.388105396322</v>
      </c>
      <c r="DO84" s="51" t="n">
        <f aca="false">DN84*(1+(DN30-DM30)/DM30)</f>
        <v>227.515653036291</v>
      </c>
      <c r="DP84" s="51" t="n">
        <f aca="false">DO84*(1+(DO30-DN30)/DN30)</f>
        <v>227.643272220901</v>
      </c>
      <c r="DQ84" s="51" t="n">
        <f aca="false">DP84*(1+(DP30-DO30)/DO30)</f>
        <v>227.770962990284</v>
      </c>
      <c r="DR84" s="51" t="n">
        <f aca="false">DQ84*(1+(DQ30-DP30)/DP30)</f>
        <v>227.898725384592</v>
      </c>
      <c r="DS84" s="51" t="n">
        <f aca="false">DR84*(1+(DR30-DQ30)/DQ30)</f>
        <v>228.026559444004</v>
      </c>
      <c r="DT84" s="51" t="n">
        <f aca="false">DS84*(1+(DS30-DR30)/DR30)</f>
        <v>228.154465208716</v>
      </c>
      <c r="DU84" s="51" t="n">
        <f aca="false">DT84*(1+(DT30-DS30)/DS30)</f>
        <v>228.282442718951</v>
      </c>
      <c r="DV84" s="51" t="n">
        <f aca="false">DU84*(1+(DU30-DT30)/DT30)</f>
        <v>228.410492014953</v>
      </c>
      <c r="DW84" s="51" t="n">
        <f aca="false">DV84*(1+(DV30-DU30)/DU30)</f>
        <v>228.538613136987</v>
      </c>
      <c r="DX84" s="51" t="n">
        <f aca="false">DW84*(1+(DW30-DV30)/DV30)</f>
        <v>228.666806125342</v>
      </c>
      <c r="DY84" s="51" t="n">
        <f aca="false">DX84*(1+(DX30-DW30)/DW30)</f>
        <v>228.795071020332</v>
      </c>
      <c r="DZ84" s="51" t="n">
        <f aca="false">DY84*(1+(DY30-DX30)/DX30)</f>
        <v>228.923407862288</v>
      </c>
      <c r="EA84" s="51" t="n">
        <f aca="false">DZ84*(1+(DZ30-DY30)/DY30)</f>
        <v>229.051816691569</v>
      </c>
      <c r="EB84" s="51" t="n">
        <f aca="false">EA84*(1+(EA30-DZ30)/DZ30)</f>
        <v>229.180297548554</v>
      </c>
      <c r="EC84" s="51" t="n">
        <f aca="false">EB84*(1+(EB30-EA30)/EA30)</f>
        <v>229.308850473646</v>
      </c>
      <c r="ED84" s="51" t="n">
        <f aca="false">EC84*(1+(EC30-EB30)/EB30)</f>
        <v>229.437475507268</v>
      </c>
      <c r="EE84" s="51" t="n">
        <f aca="false">ED84*(1+(ED30-EC30)/EC30)</f>
        <v>229.566172689868</v>
      </c>
      <c r="EF84" s="51" t="n">
        <f aca="false">EE84*(1+(EE30-ED30)/ED30)</f>
        <v>229.694942061916</v>
      </c>
      <c r="EG84" s="51" t="n">
        <f aca="false">EF84*(1+(EF30-EE30)/EE30)</f>
        <v>229.823783663906</v>
      </c>
      <c r="EH84" s="51" t="n">
        <f aca="false">EG84*(1+(EG30-EF30)/EF30)</f>
        <v>229.952697536353</v>
      </c>
      <c r="EI84" s="51" t="n">
        <f aca="false">EH84*(1+(EH30-EG30)/EG30)</f>
        <v>230.081683719795</v>
      </c>
      <c r="EJ84" s="51" t="n">
        <f aca="false">EI84*(1+(EI30-EH30)/EH30)</f>
        <v>230.210742254793</v>
      </c>
      <c r="EK84" s="51" t="n">
        <f aca="false">EJ84*(1+(EJ30-EI30)/EI30)</f>
        <v>230.339873181931</v>
      </c>
      <c r="EL84" s="51" t="n">
        <f aca="false">EK84*(1+(EK30-EJ30)/EJ30)</f>
        <v>230.469076541816</v>
      </c>
      <c r="EM84" s="51" t="n">
        <f aca="false">EL84*(1+(EL30-EK30)/EK30)</f>
        <v>230.598352375077</v>
      </c>
      <c r="EN84" s="51" t="n">
        <f aca="false">EM84*(1+(EM30-EL30)/EL30)</f>
        <v>230.727700722365</v>
      </c>
      <c r="EO84" s="51" t="n">
        <f aca="false">EN84*(1+(EN30-EM30)/EM30)</f>
        <v>230.857121624357</v>
      </c>
      <c r="EP84" s="51" t="n">
        <f aca="false">EO84*(1+(EO30-EN30)/EN30)</f>
        <v>230.986615121749</v>
      </c>
      <c r="EQ84" s="51" t="n">
        <f aca="false">EP84*(1+(EP30-EO30)/EO30)</f>
        <v>231.116181255262</v>
      </c>
      <c r="ER84" s="51" t="n">
        <f aca="false">EQ84*(1+(EQ30-EP30)/EP30)</f>
        <v>231.24582006564</v>
      </c>
      <c r="ES84" s="51" t="n">
        <f aca="false">ER84*(1+(ER30-EQ30)/EQ30)</f>
        <v>231.375531593649</v>
      </c>
      <c r="ET84" s="51" t="n">
        <f aca="false">ES84*(1+(ES30-ER30)/ER30)</f>
        <v>231.505315880077</v>
      </c>
      <c r="EU84" s="51" t="n">
        <f aca="false">ET84*(1+(ET30-ES30)/ES30)</f>
        <v>231.635172965738</v>
      </c>
      <c r="EV84" s="51" t="n">
        <f aca="false">EU84*(1+(EU30-ET30)/ET30)</f>
        <v>231.765102891466</v>
      </c>
      <c r="EW84" s="152"/>
      <c r="EX84" s="152"/>
    </row>
    <row r="85" customFormat="false" ht="12.8" hidden="false" customHeight="false" outlineLevel="0" collapsed="false">
      <c r="A85" s="162" t="s">
        <v>231</v>
      </c>
      <c r="B85" s="162" t="n">
        <v>0</v>
      </c>
      <c r="C85" s="162" t="n">
        <v>0</v>
      </c>
      <c r="D85" s="162" t="n">
        <v>0</v>
      </c>
      <c r="E85" s="162" t="n">
        <v>0</v>
      </c>
      <c r="F85" s="162" t="n">
        <v>0</v>
      </c>
      <c r="G85" s="162" t="n">
        <v>0</v>
      </c>
      <c r="H85" s="162" t="n">
        <v>0</v>
      </c>
      <c r="I85" s="162" t="n">
        <v>0</v>
      </c>
      <c r="J85" s="162" t="n">
        <v>0</v>
      </c>
      <c r="K85" s="162" t="n">
        <v>0</v>
      </c>
      <c r="L85" s="162" t="n">
        <v>0</v>
      </c>
      <c r="M85" s="162" t="n">
        <v>0</v>
      </c>
      <c r="N85" s="162" t="n">
        <v>0</v>
      </c>
      <c r="O85" s="162" t="n">
        <v>0</v>
      </c>
      <c r="P85" s="162" t="n">
        <v>0</v>
      </c>
      <c r="Q85" s="162" t="n">
        <v>0</v>
      </c>
      <c r="R85" s="162" t="n">
        <v>0</v>
      </c>
      <c r="S85" s="162" t="n">
        <v>0</v>
      </c>
      <c r="T85" s="162" t="n">
        <v>0</v>
      </c>
      <c r="U85" s="162" t="n">
        <v>0</v>
      </c>
      <c r="V85" s="162" t="n">
        <v>0</v>
      </c>
      <c r="W85" s="162" t="n">
        <v>0</v>
      </c>
      <c r="X85" s="163" t="n">
        <v>0</v>
      </c>
      <c r="Y85" s="162" t="n">
        <v>0</v>
      </c>
      <c r="Z85" s="162" t="n">
        <v>0</v>
      </c>
      <c r="AA85" s="162" t="n">
        <v>0</v>
      </c>
      <c r="AB85" s="162" t="n">
        <v>0</v>
      </c>
      <c r="AC85" s="162" t="n">
        <v>0</v>
      </c>
      <c r="AD85" s="162" t="n">
        <v>0</v>
      </c>
      <c r="AE85" s="162" t="n">
        <v>0</v>
      </c>
      <c r="AF85" s="162" t="n">
        <v>0</v>
      </c>
      <c r="AG85" s="162" t="n">
        <v>0</v>
      </c>
      <c r="AH85" s="162" t="n">
        <v>0</v>
      </c>
      <c r="AI85" s="162" t="n">
        <v>0</v>
      </c>
      <c r="AJ85" s="162" t="n">
        <v>0</v>
      </c>
      <c r="AK85" s="162" t="n">
        <v>0</v>
      </c>
      <c r="AL85" s="162" t="n">
        <v>0</v>
      </c>
      <c r="AM85" s="162" t="n">
        <v>0</v>
      </c>
      <c r="AN85" s="162" t="n">
        <v>0</v>
      </c>
      <c r="AO85" s="162" t="n">
        <v>0</v>
      </c>
      <c r="AP85" s="162" t="n">
        <v>0</v>
      </c>
      <c r="AQ85" s="162" t="n">
        <v>0</v>
      </c>
      <c r="AR85" s="147"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48" t="n">
        <v>231.470087429195</v>
      </c>
      <c r="BJ85" s="51" t="n">
        <v>216.774921490327</v>
      </c>
      <c r="BK85" s="51" t="n">
        <v>203.012696409474</v>
      </c>
      <c r="BL85" s="51" t="n">
        <f aca="false">BK85*(1+(BK30-BJ30)/BJ30)</f>
        <v>186.993812598883</v>
      </c>
      <c r="BM85" s="149" t="n">
        <f aca="false">BL85*(1+(BL30-BK30)/BK30)</f>
        <v>184.029923798277</v>
      </c>
      <c r="BN85" s="51" t="n">
        <f aca="false">BM85*(1+(BM30-BL30)/BL30)</f>
        <v>184.39658297642</v>
      </c>
      <c r="BO85" s="51" t="n">
        <f aca="false">BN85*(1+(BN30-BM30)/BM30)</f>
        <v>187.123227113548</v>
      </c>
      <c r="BP85" s="51" t="n">
        <f aca="false">BO85*(1+(BO30-BN30)/BN30)</f>
        <v>182.64525158143</v>
      </c>
      <c r="BQ85" s="51" t="n">
        <f aca="false">BP85*(1+(BP30-BO30)/BO30)</f>
        <v>177.376484888081</v>
      </c>
      <c r="BR85" s="51" t="n">
        <f aca="false">BQ85*(1+(BQ30-BP30)/BP30)</f>
        <v>179.109102256849</v>
      </c>
      <c r="BS85" s="51" t="n">
        <f aca="false">BR85*(1+(BR30-BQ30)/BQ30)</f>
        <v>184.163637936817</v>
      </c>
      <c r="BT85" s="51" t="n">
        <f aca="false">BS85*(1+(BS30-BR30)/BR30)</f>
        <v>188.045659727059</v>
      </c>
      <c r="BU85" s="51" t="n">
        <f aca="false">BT85*(1+(BT30-BS30)/BS30)</f>
        <v>189.988320599642</v>
      </c>
      <c r="BV85" s="51" t="n">
        <f aca="false">BU85*(1+(BU30-BT30)/BT30)</f>
        <v>191.320226480183</v>
      </c>
      <c r="BW85" s="51" t="n">
        <f aca="false">BV85*(1+(BV30-BU30)/BU30)</f>
        <v>192.747700655263</v>
      </c>
      <c r="BX85" s="51" t="n">
        <f aca="false">BW85*(1+(BW30-BV30)/BV30)</f>
        <v>194.556327231951</v>
      </c>
      <c r="BY85" s="51" t="n">
        <f aca="false">BX85*(1+(BX30-BW30)/BW30)</f>
        <v>197.386484529795</v>
      </c>
      <c r="BZ85" s="51" t="n">
        <f aca="false">BY85*(1+(BY30-BX30)/BX30)</f>
        <v>195.536050090522</v>
      </c>
      <c r="CA85" s="51" t="n">
        <f aca="false">BZ85*(1+(BZ30-BY30)/BY30)</f>
        <v>195.54073252834</v>
      </c>
      <c r="CB85" s="51" t="n">
        <f aca="false">CA85*(1+(CA30-BZ30)/BZ30)</f>
        <v>199.21762421642</v>
      </c>
      <c r="CC85" s="51" t="n">
        <f aca="false">CB85*(1+(CB30-CA30)/CA30)</f>
        <v>202.928147066865</v>
      </c>
      <c r="CD85" s="51" t="n">
        <f aca="false">CC85*(1+(CC30-CB30)/CB30)</f>
        <v>205.226326059114</v>
      </c>
      <c r="CE85" s="51" t="n">
        <f aca="false">CD85*(1+(CD30-CC30)/CC30)</f>
        <v>205.341442606229</v>
      </c>
      <c r="CF85" s="51" t="n">
        <f aca="false">CE85*(1+(CE30-CD30)/CD30)</f>
        <v>205.456623725076</v>
      </c>
      <c r="CG85" s="51" t="n">
        <f aca="false">CF85*(1+(CF30-CE30)/CE30)</f>
        <v>205.571869451876</v>
      </c>
      <c r="CH85" s="51" t="n">
        <f aca="false">CG85*(1+(CG30-CF30)/CF30)</f>
        <v>207.15147338827</v>
      </c>
      <c r="CI85" s="51" t="n">
        <f aca="false">CH85*(1+(CH30-CG30)/CG30)</f>
        <v>209.475513506283</v>
      </c>
      <c r="CJ85" s="51" t="n">
        <f aca="false">CI85*(1+(CI30-CH30)/CH30)</f>
        <v>209.593013528249</v>
      </c>
      <c r="CK85" s="51" t="n">
        <f aca="false">CJ85*(1+(CJ30-CI30)/CI30)</f>
        <v>209.710579458898</v>
      </c>
      <c r="CL85" s="51" t="n">
        <f aca="false">CK85*(1+(CK30-CJ30)/CJ30)</f>
        <v>211.307213546508</v>
      </c>
      <c r="CM85" s="51" t="n">
        <f aca="false">CL85*(1+(CL30-CK30)/CK30)</f>
        <v>213.655578874884</v>
      </c>
      <c r="CN85" s="51" t="n">
        <f aca="false">CM85*(1+(CM30-CL30)/CL30)</f>
        <v>213.775423599409</v>
      </c>
      <c r="CO85" s="51" t="n">
        <f aca="false">CN85*(1+(CN30-CM30)/CM30)</f>
        <v>213.895335547819</v>
      </c>
      <c r="CP85" s="51" t="n">
        <f aca="false">CO85*(1+(CO30-CN30)/CN30)</f>
        <v>214.015314757821</v>
      </c>
      <c r="CQ85" s="51" t="n">
        <f aca="false">CP85*(1+(CP30-CO30)/CO30)</f>
        <v>214.135361267144</v>
      </c>
      <c r="CR85" s="51" t="n">
        <f aca="false">CQ85*(1+(CQ30-CP30)/CP30)</f>
        <v>214.255475113538</v>
      </c>
      <c r="CS85" s="51" t="n">
        <f aca="false">CR85*(1+(CR30-CQ30)/CQ30)</f>
        <v>214.375656334774</v>
      </c>
      <c r="CT85" s="51" t="n">
        <f aca="false">CS85*(1+(CS30-CR30)/CR30)</f>
        <v>214.495904968644</v>
      </c>
      <c r="CU85" s="51" t="n">
        <f aca="false">CT85*(1+(CT30-CS30)/CS30)</f>
        <v>214.616221052962</v>
      </c>
      <c r="CV85" s="51" t="n">
        <f aca="false">CU85*(1+(CU30-CT30)/CT30)</f>
        <v>214.736604625562</v>
      </c>
      <c r="CW85" s="51" t="n">
        <f aca="false">CV85*(1+(CV30-CU30)/CU30)</f>
        <v>214.857055724299</v>
      </c>
      <c r="CX85" s="51" t="n">
        <f aca="false">CW85*(1+(CW30-CV30)/CV30)</f>
        <v>214.977574387052</v>
      </c>
      <c r="CY85" s="51" t="n">
        <f aca="false">CX85*(1+(CX30-CW30)/CW30)</f>
        <v>215.098160651718</v>
      </c>
      <c r="CZ85" s="51" t="n">
        <f aca="false">CY85*(1+(CY30-CX30)/CX30)</f>
        <v>215.218814556217</v>
      </c>
      <c r="DA85" s="51" t="n">
        <f aca="false">CZ85*(1+(CZ30-CY30)/CY30)</f>
        <v>215.33953613849</v>
      </c>
      <c r="DB85" s="51" t="n">
        <f aca="false">DA85*(1+(DA30-CZ30)/CZ30)</f>
        <v>215.460325436499</v>
      </c>
      <c r="DC85" s="51" t="n">
        <f aca="false">DB85*(1+(DB30-DA30)/DA30)</f>
        <v>215.581182488227</v>
      </c>
      <c r="DD85" s="51" t="n">
        <f aca="false">DC85*(1+(DC30-DB30)/DB30)</f>
        <v>215.70210733168</v>
      </c>
      <c r="DE85" s="51" t="n">
        <f aca="false">DD85*(1+(DD30-DC30)/DC30)</f>
        <v>215.823100004882</v>
      </c>
      <c r="DF85" s="51" t="n">
        <f aca="false">DE85*(1+(DE30-DD30)/DD30)</f>
        <v>215.944160545883</v>
      </c>
      <c r="DG85" s="51" t="n">
        <f aca="false">DF85*(1+(DF30-DE30)/DE30)</f>
        <v>216.06528899275</v>
      </c>
      <c r="DH85" s="51" t="n">
        <f aca="false">DG85*(1+(DG30-DF30)/DF30)</f>
        <v>216.186485383573</v>
      </c>
      <c r="DI85" s="51" t="n">
        <f aca="false">DH85*(1+(DH30-DG30)/DG30)</f>
        <v>216.307749756464</v>
      </c>
      <c r="DJ85" s="51" t="n">
        <f aca="false">DI85*(1+(DI30-DH30)/DH30)</f>
        <v>216.429082149556</v>
      </c>
      <c r="DK85" s="51" t="n">
        <f aca="false">DJ85*(1+(DJ30-DI30)/DI30)</f>
        <v>216.550482601003</v>
      </c>
      <c r="DL85" s="51" t="n">
        <f aca="false">DK85*(1+(DK30-DJ30)/DJ30)</f>
        <v>216.67195114898</v>
      </c>
      <c r="DM85" s="51" t="n">
        <f aca="false">DL85*(1+(DL30-DK30)/DK30)</f>
        <v>216.793487831685</v>
      </c>
      <c r="DN85" s="51" t="n">
        <f aca="false">DM85*(1+(DM30-DL30)/DL30)</f>
        <v>216.915092687336</v>
      </c>
      <c r="DO85" s="51" t="n">
        <f aca="false">DN85*(1+(DN30-DM30)/DM30)</f>
        <v>217.036765754173</v>
      </c>
      <c r="DP85" s="51" t="n">
        <f aca="false">DO85*(1+(DO30-DN30)/DN30)</f>
        <v>217.158507070457</v>
      </c>
      <c r="DQ85" s="51" t="n">
        <f aca="false">DP85*(1+(DP30-DO30)/DO30)</f>
        <v>217.280316674472</v>
      </c>
      <c r="DR85" s="51" t="n">
        <f aca="false">DQ85*(1+(DQ30-DP30)/DP30)</f>
        <v>217.402194604521</v>
      </c>
      <c r="DS85" s="51" t="n">
        <f aca="false">DR85*(1+(DR30-DQ30)/DQ30)</f>
        <v>217.52414089893</v>
      </c>
      <c r="DT85" s="51" t="n">
        <f aca="false">DS85*(1+(DS30-DR30)/DR30)</f>
        <v>217.646155596047</v>
      </c>
      <c r="DU85" s="51" t="n">
        <f aca="false">DT85*(1+(DT30-DS30)/DS30)</f>
        <v>217.768238734239</v>
      </c>
      <c r="DV85" s="51" t="n">
        <f aca="false">DU85*(1+(DU30-DT30)/DT30)</f>
        <v>217.890390351899</v>
      </c>
      <c r="DW85" s="51" t="n">
        <f aca="false">DV85*(1+(DV30-DU30)/DU30)</f>
        <v>218.012610487437</v>
      </c>
      <c r="DX85" s="51" t="n">
        <f aca="false">DW85*(1+(DW30-DV30)/DV30)</f>
        <v>218.134899179286</v>
      </c>
      <c r="DY85" s="51" t="n">
        <f aca="false">DX85*(1+(DX30-DW30)/DW30)</f>
        <v>218.257256465902</v>
      </c>
      <c r="DZ85" s="51" t="n">
        <f aca="false">DY85*(1+(DY30-DX30)/DX30)</f>
        <v>218.379682385762</v>
      </c>
      <c r="EA85" s="51" t="n">
        <f aca="false">DZ85*(1+(DZ30-DY30)/DY30)</f>
        <v>218.502176977363</v>
      </c>
      <c r="EB85" s="51" t="n">
        <f aca="false">EA85*(1+(EA30-DZ30)/DZ30)</f>
        <v>218.624740279224</v>
      </c>
      <c r="EC85" s="51" t="n">
        <f aca="false">EB85*(1+(EB30-EA30)/EA30)</f>
        <v>218.747372329888</v>
      </c>
      <c r="ED85" s="51" t="n">
        <f aca="false">EC85*(1+(EC30-EB30)/EB30)</f>
        <v>218.870073167918</v>
      </c>
      <c r="EE85" s="51" t="n">
        <f aca="false">ED85*(1+(ED30-EC30)/EC30)</f>
        <v>218.992842831897</v>
      </c>
      <c r="EF85" s="51" t="n">
        <f aca="false">EE85*(1+(EE30-ED30)/ED30)</f>
        <v>219.115681360432</v>
      </c>
      <c r="EG85" s="51" t="n">
        <f aca="false">EF85*(1+(EF30-EE30)/EE30)</f>
        <v>219.23858879215</v>
      </c>
      <c r="EH85" s="51" t="n">
        <f aca="false">EG85*(1+(EG30-EF30)/EF30)</f>
        <v>219.361565165702</v>
      </c>
      <c r="EI85" s="51" t="n">
        <f aca="false">EH85*(1+(EH30-EG30)/EG30)</f>
        <v>219.484610519759</v>
      </c>
      <c r="EJ85" s="51" t="n">
        <f aca="false">EI85*(1+(EI30-EH30)/EH30)</f>
        <v>219.607724893012</v>
      </c>
      <c r="EK85" s="51" t="n">
        <f aca="false">EJ85*(1+(EJ30-EI30)/EI30)</f>
        <v>219.730908324178</v>
      </c>
      <c r="EL85" s="51" t="n">
        <f aca="false">EK85*(1+(EK30-EJ30)/EJ30)</f>
        <v>219.854160851992</v>
      </c>
      <c r="EM85" s="51" t="n">
        <f aca="false">EL85*(1+(EL30-EK30)/EK30)</f>
        <v>219.977482515212</v>
      </c>
      <c r="EN85" s="51" t="n">
        <f aca="false">EM85*(1+(EM30-EL30)/EL30)</f>
        <v>220.100873352618</v>
      </c>
      <c r="EO85" s="51" t="n">
        <f aca="false">EN85*(1+(EN30-EM30)/EM30)</f>
        <v>220.224333403012</v>
      </c>
      <c r="EP85" s="51" t="n">
        <f aca="false">EO85*(1+(EO30-EN30)/EN30)</f>
        <v>220.347862705216</v>
      </c>
      <c r="EQ85" s="51" t="n">
        <f aca="false">EP85*(1+(EP30-EO30)/EO30)</f>
        <v>220.471461298077</v>
      </c>
      <c r="ER85" s="51" t="n">
        <f aca="false">EQ85*(1+(EQ30-EP30)/EP30)</f>
        <v>220.59512922046</v>
      </c>
      <c r="ES85" s="51" t="n">
        <f aca="false">ER85*(1+(ER30-EQ30)/EQ30)</f>
        <v>220.718866511254</v>
      </c>
      <c r="ET85" s="51" t="n">
        <f aca="false">ES85*(1+(ES30-ER30)/ER30)</f>
        <v>220.842673209371</v>
      </c>
      <c r="EU85" s="51" t="n">
        <f aca="false">ET85*(1+(ET30-ES30)/ES30)</f>
        <v>220.966549353741</v>
      </c>
      <c r="EV85" s="51" t="n">
        <f aca="false">EU85*(1+(EU30-ET30)/ET30)</f>
        <v>221.09049498332</v>
      </c>
      <c r="EW85" s="152"/>
      <c r="EX85" s="152"/>
    </row>
    <row r="86" customFormat="false" ht="12.8" hidden="false" customHeight="false" outlineLevel="0" collapsed="false">
      <c r="A86" s="162" t="s">
        <v>232</v>
      </c>
      <c r="B86" s="162" t="n">
        <v>0</v>
      </c>
      <c r="C86" s="162" t="n">
        <v>0</v>
      </c>
      <c r="D86" s="162" t="n">
        <v>0</v>
      </c>
      <c r="E86" s="162" t="n">
        <v>0</v>
      </c>
      <c r="F86" s="162" t="n">
        <v>0</v>
      </c>
      <c r="G86" s="162" t="n">
        <v>0</v>
      </c>
      <c r="H86" s="162" t="n">
        <v>0</v>
      </c>
      <c r="I86" s="162" t="n">
        <v>0</v>
      </c>
      <c r="J86" s="162" t="n">
        <v>0</v>
      </c>
      <c r="K86" s="162" t="n">
        <v>0</v>
      </c>
      <c r="L86" s="162" t="n">
        <v>0</v>
      </c>
      <c r="M86" s="162" t="n">
        <v>0</v>
      </c>
      <c r="N86" s="162" t="n">
        <v>0</v>
      </c>
      <c r="O86" s="162" t="n">
        <v>0</v>
      </c>
      <c r="P86" s="162" t="n">
        <v>0</v>
      </c>
      <c r="Q86" s="162" t="n">
        <v>0</v>
      </c>
      <c r="R86" s="162" t="n">
        <v>0</v>
      </c>
      <c r="S86" s="162" t="n">
        <v>0</v>
      </c>
      <c r="T86" s="162" t="n">
        <v>0</v>
      </c>
      <c r="U86" s="162" t="n">
        <v>0</v>
      </c>
      <c r="V86" s="162" t="n">
        <v>0</v>
      </c>
      <c r="W86" s="162" t="n">
        <v>0</v>
      </c>
      <c r="X86" s="163" t="n">
        <v>0</v>
      </c>
      <c r="Y86" s="162" t="n">
        <v>0</v>
      </c>
      <c r="Z86" s="162" t="n">
        <v>0</v>
      </c>
      <c r="AA86" s="162" t="n">
        <v>0</v>
      </c>
      <c r="AB86" s="162" t="n">
        <v>0</v>
      </c>
      <c r="AC86" s="162" t="n">
        <v>0</v>
      </c>
      <c r="AD86" s="162" t="n">
        <v>0</v>
      </c>
      <c r="AE86" s="162" t="n">
        <v>0</v>
      </c>
      <c r="AF86" s="162" t="n">
        <v>0</v>
      </c>
      <c r="AG86" s="162" t="n">
        <v>0</v>
      </c>
      <c r="AH86" s="162" t="n">
        <v>0</v>
      </c>
      <c r="AI86" s="162" t="n">
        <v>0</v>
      </c>
      <c r="AJ86" s="162" t="n">
        <v>0</v>
      </c>
      <c r="AK86" s="162" t="n">
        <v>0</v>
      </c>
      <c r="AL86" s="162" t="n">
        <v>0</v>
      </c>
      <c r="AM86" s="162" t="n">
        <v>0</v>
      </c>
      <c r="AN86" s="162" t="n">
        <v>0</v>
      </c>
      <c r="AO86" s="162" t="n">
        <v>0</v>
      </c>
      <c r="AP86" s="162" t="n">
        <v>0</v>
      </c>
      <c r="AQ86" s="162" t="n">
        <v>0</v>
      </c>
      <c r="AR86" s="147"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48" t="n">
        <v>19335.2100808028</v>
      </c>
      <c r="BJ86" s="51" t="n">
        <v>18107.6902584535</v>
      </c>
      <c r="BK86" s="51" t="n">
        <v>16958.1010563542</v>
      </c>
      <c r="BL86" s="51" t="n">
        <f aca="false">BK86*(1+(BK30-BJ30)/BJ30)</f>
        <v>15620.0081425885</v>
      </c>
      <c r="BM86" s="149" t="n">
        <f aca="false">BL86*(1+(BL30-BK30)/BK30)</f>
        <v>15372.4279336192</v>
      </c>
      <c r="BN86" s="51" t="n">
        <f aca="false">BM86*(1+(BM30-BL30)/BL30)</f>
        <v>15403.0557884586</v>
      </c>
      <c r="BO86" s="51" t="n">
        <f aca="false">BN86*(1+(BN30-BM30)/BM30)</f>
        <v>15630.8184241949</v>
      </c>
      <c r="BP86" s="51" t="n">
        <f aca="false">BO86*(1+(BO30-BN30)/BN30)</f>
        <v>15256.7631904849</v>
      </c>
      <c r="BQ86" s="51" t="n">
        <f aca="false">BP86*(1+(BP30-BO30)/BO30)</f>
        <v>14816.6514161555</v>
      </c>
      <c r="BR86" s="51" t="n">
        <f aca="false">BQ86*(1+(BQ30-BP30)/BP30)</f>
        <v>14961.3807899888</v>
      </c>
      <c r="BS86" s="51" t="n">
        <f aca="false">BR86*(1+(BR30-BQ30)/BQ30)</f>
        <v>15383.5973723496</v>
      </c>
      <c r="BT86" s="51" t="n">
        <f aca="false">BS86*(1+(BS30-BR30)/BR30)</f>
        <v>15707.8712674617</v>
      </c>
      <c r="BU86" s="51" t="n">
        <f aca="false">BT86*(1+(BT30-BS30)/BS30)</f>
        <v>15870.1460412966</v>
      </c>
      <c r="BV86" s="51" t="n">
        <f aca="false">BU86*(1+(BU30-BT30)/BT30)</f>
        <v>15981.4030952605</v>
      </c>
      <c r="BW86" s="51" t="n">
        <f aca="false">BV86*(1+(BV30-BU30)/BU30)</f>
        <v>16100.643180952</v>
      </c>
      <c r="BX86" s="51" t="n">
        <f aca="false">BW86*(1+(BW30-BV30)/BV30)</f>
        <v>16251.7217726024</v>
      </c>
      <c r="BY86" s="51" t="n">
        <f aca="false">BX86*(1+(BX30-BW30)/BW30)</f>
        <v>16488.1310923693</v>
      </c>
      <c r="BZ86" s="51" t="n">
        <f aca="false">BY86*(1+(BY30-BX30)/BX30)</f>
        <v>16333.5601971773</v>
      </c>
      <c r="CA86" s="51" t="n">
        <f aca="false">BZ86*(1+(BZ30-BY30)/BY30)</f>
        <v>16333.9513315995</v>
      </c>
      <c r="CB86" s="51" t="n">
        <f aca="false">CA86*(1+(CA30-BZ30)/BZ30)</f>
        <v>16641.0902540538</v>
      </c>
      <c r="CC86" s="51" t="n">
        <f aca="false">CB86*(1+(CB30-CA30)/CA30)</f>
        <v>16951.0384621345</v>
      </c>
      <c r="CD86" s="51" t="n">
        <f aca="false">CC86*(1+(CC30-CB30)/CB30)</f>
        <v>17143.0104534702</v>
      </c>
      <c r="CE86" s="51" t="n">
        <f aca="false">CD86*(1+(CD30-CC30)/CC30)</f>
        <v>17152.6263941171</v>
      </c>
      <c r="CF86" s="51" t="n">
        <f aca="false">CE86*(1+(CE30-CD30)/CD30)</f>
        <v>17162.247728584</v>
      </c>
      <c r="CG86" s="51" t="n">
        <f aca="false">CF86*(1+(CF30-CE30)/CE30)</f>
        <v>17171.8744598966</v>
      </c>
      <c r="CH86" s="51" t="n">
        <f aca="false">CG86*(1+(CG30-CF30)/CF30)</f>
        <v>17303.8222821567</v>
      </c>
      <c r="CI86" s="51" t="n">
        <f aca="false">CH86*(1+(CH30-CG30)/CG30)</f>
        <v>17497.9545107184</v>
      </c>
      <c r="CJ86" s="51" t="n">
        <f aca="false">CI86*(1+(CI30-CH30)/CH30)</f>
        <v>17507.769548309</v>
      </c>
      <c r="CK86" s="51" t="n">
        <f aca="false">CJ86*(1+(CJ30-CI30)/CI30)</f>
        <v>17517.5900913981</v>
      </c>
      <c r="CL86" s="51" t="n">
        <f aca="false">CK86*(1+(CK30-CJ30)/CJ30)</f>
        <v>17650.9604799826</v>
      </c>
      <c r="CM86" s="51" t="n">
        <f aca="false">CL86*(1+(CL30-CK30)/CK30)</f>
        <v>17847.1246473483</v>
      </c>
      <c r="CN86" s="51" t="n">
        <f aca="false">CM86*(1+(CM30-CL30)/CL30)</f>
        <v>17857.135543147</v>
      </c>
      <c r="CO86" s="51" t="n">
        <f aca="false">CN86*(1+(CN30-CM30)/CM30)</f>
        <v>17867.152054306</v>
      </c>
      <c r="CP86" s="51" t="n">
        <f aca="false">CO86*(1+(CO30-CN30)/CN30)</f>
        <v>17877.174183975</v>
      </c>
      <c r="CQ86" s="51" t="n">
        <f aca="false">CP86*(1+(CP30-CO30)/CO30)</f>
        <v>17887.2019353057</v>
      </c>
      <c r="CR86" s="51" t="n">
        <f aca="false">CQ86*(1+(CQ30-CP30)/CP30)</f>
        <v>17897.2353114514</v>
      </c>
      <c r="CS86" s="51" t="n">
        <f aca="false">CR86*(1+(CR30-CQ30)/CQ30)</f>
        <v>17907.2743155671</v>
      </c>
      <c r="CT86" s="51" t="n">
        <f aca="false">CS86*(1+(CS30-CR30)/CR30)</f>
        <v>17917.3189508097</v>
      </c>
      <c r="CU86" s="51" t="n">
        <f aca="false">CT86*(1+(CT30-CS30)/CS30)</f>
        <v>17927.3692203379</v>
      </c>
      <c r="CV86" s="51" t="n">
        <f aca="false">CU86*(1+(CU30-CT30)/CT30)</f>
        <v>17937.4251273121</v>
      </c>
      <c r="CW86" s="51" t="n">
        <f aca="false">CV86*(1+(CV30-CU30)/CU30)</f>
        <v>17947.4866748944</v>
      </c>
      <c r="CX86" s="51" t="n">
        <f aca="false">CW86*(1+(CW30-CV30)/CV30)</f>
        <v>17957.5538662489</v>
      </c>
      <c r="CY86" s="51" t="n">
        <f aca="false">CX86*(1+(CX30-CW30)/CW30)</f>
        <v>17967.6267045412</v>
      </c>
      <c r="CZ86" s="51" t="n">
        <f aca="false">CY86*(1+(CY30-CX30)/CX30)</f>
        <v>17977.7051929388</v>
      </c>
      <c r="DA86" s="51" t="n">
        <f aca="false">CZ86*(1+(CZ30-CY30)/CY30)</f>
        <v>17987.7893346111</v>
      </c>
      <c r="DB86" s="51" t="n">
        <f aca="false">DA86*(1+(DA30-CZ30)/CZ30)</f>
        <v>17997.8791327291</v>
      </c>
      <c r="DC86" s="51" t="n">
        <f aca="false">DB86*(1+(DB30-DA30)/DA30)</f>
        <v>18007.9745904656</v>
      </c>
      <c r="DD86" s="51" t="n">
        <f aca="false">DC86*(1+(DC30-DB30)/DB30)</f>
        <v>18018.0757109953</v>
      </c>
      <c r="DE86" s="51" t="n">
        <f aca="false">DD86*(1+(DD30-DC30)/DC30)</f>
        <v>18028.1824974946</v>
      </c>
      <c r="DF86" s="51" t="n">
        <f aca="false">DE86*(1+(DE30-DD30)/DD30)</f>
        <v>18038.2949531416</v>
      </c>
      <c r="DG86" s="51" t="n">
        <f aca="false">DF86*(1+(DF30-DE30)/DE30)</f>
        <v>18048.4130811163</v>
      </c>
      <c r="DH86" s="51" t="n">
        <f aca="false">DG86*(1+(DG30-DF30)/DF30)</f>
        <v>18058.5368846005</v>
      </c>
      <c r="DI86" s="51" t="n">
        <f aca="false">DH86*(1+(DH30-DG30)/DG30)</f>
        <v>18068.6663667777</v>
      </c>
      <c r="DJ86" s="51" t="n">
        <f aca="false">DI86*(1+(DI30-DH30)/DH30)</f>
        <v>18078.8015308332</v>
      </c>
      <c r="DK86" s="51" t="n">
        <f aca="false">DJ86*(1+(DJ30-DI30)/DI30)</f>
        <v>18088.9423799542</v>
      </c>
      <c r="DL86" s="51" t="n">
        <f aca="false">DK86*(1+(DK30-DJ30)/DJ30)</f>
        <v>18099.0889173294</v>
      </c>
      <c r="DM86" s="51" t="n">
        <f aca="false">DL86*(1+(DL30-DK30)/DK30)</f>
        <v>18109.2411461497</v>
      </c>
      <c r="DN86" s="51" t="n">
        <f aca="false">DM86*(1+(DM30-DL30)/DL30)</f>
        <v>18119.3990696074</v>
      </c>
      <c r="DO86" s="51" t="n">
        <f aca="false">DN86*(1+(DN30-DM30)/DM30)</f>
        <v>18129.5626908969</v>
      </c>
      <c r="DP86" s="51" t="n">
        <f aca="false">DO86*(1+(DO30-DN30)/DN30)</f>
        <v>18139.7320132141</v>
      </c>
      <c r="DQ86" s="51" t="n">
        <f aca="false">DP86*(1+(DP30-DO30)/DO30)</f>
        <v>18149.907039757</v>
      </c>
      <c r="DR86" s="51" t="n">
        <f aca="false">DQ86*(1+(DQ30-DP30)/DP30)</f>
        <v>18160.0877737252</v>
      </c>
      <c r="DS86" s="51" t="n">
        <f aca="false">DR86*(1+(DR30-DQ30)/DQ30)</f>
        <v>18170.2742183201</v>
      </c>
      <c r="DT86" s="51" t="n">
        <f aca="false">DS86*(1+(DS30-DR30)/DR30)</f>
        <v>18180.466376745</v>
      </c>
      <c r="DU86" s="51" t="n">
        <f aca="false">DT86*(1+(DT30-DS30)/DS30)</f>
        <v>18190.6642522048</v>
      </c>
      <c r="DV86" s="51" t="n">
        <f aca="false">DU86*(1+(DU30-DT30)/DT30)</f>
        <v>18200.8678479065</v>
      </c>
      <c r="DW86" s="51" t="n">
        <f aca="false">DV86*(1+(DV30-DU30)/DU30)</f>
        <v>18211.0771670586</v>
      </c>
      <c r="DX86" s="51" t="n">
        <f aca="false">DW86*(1+(DW30-DV30)/DV30)</f>
        <v>18221.2922128715</v>
      </c>
      <c r="DY86" s="51" t="n">
        <f aca="false">DX86*(1+(DX30-DW30)/DW30)</f>
        <v>18231.5129885576</v>
      </c>
      <c r="DZ86" s="51" t="n">
        <f aca="false">DY86*(1+(DY30-DX30)/DX30)</f>
        <v>18241.7394973307</v>
      </c>
      <c r="EA86" s="51" t="n">
        <f aca="false">DZ86*(1+(DZ30-DY30)/DY30)</f>
        <v>18251.9717424068</v>
      </c>
      <c r="EB86" s="51" t="n">
        <f aca="false">EA86*(1+(EA30-DZ30)/DZ30)</f>
        <v>18262.2097270035</v>
      </c>
      <c r="EC86" s="51" t="n">
        <f aca="false">EB86*(1+(EB30-EA30)/EA30)</f>
        <v>18272.4534543402</v>
      </c>
      <c r="ED86" s="51" t="n">
        <f aca="false">EC86*(1+(EC30-EB30)/EB30)</f>
        <v>18282.7029276382</v>
      </c>
      <c r="EE86" s="51" t="n">
        <f aca="false">ED86*(1+(ED30-EC30)/EC30)</f>
        <v>18292.9581501205</v>
      </c>
      <c r="EF86" s="51" t="n">
        <f aca="false">EE86*(1+(EE30-ED30)/ED30)</f>
        <v>18303.219125012</v>
      </c>
      <c r="EG86" s="51" t="n">
        <f aca="false">EF86*(1+(EF30-EE30)/EE30)</f>
        <v>18313.4858555393</v>
      </c>
      <c r="EH86" s="51" t="n">
        <f aca="false">EG86*(1+(EG30-EF30)/EF30)</f>
        <v>18323.758344931</v>
      </c>
      <c r="EI86" s="51" t="n">
        <f aca="false">EH86*(1+(EH30-EG30)/EG30)</f>
        <v>18334.0365964172</v>
      </c>
      <c r="EJ86" s="51" t="n">
        <f aca="false">EI86*(1+(EI30-EH30)/EH30)</f>
        <v>18344.3206132302</v>
      </c>
      <c r="EK86" s="51" t="n">
        <f aca="false">EJ86*(1+(EJ30-EI30)/EI30)</f>
        <v>18354.6103986039</v>
      </c>
      <c r="EL86" s="51" t="n">
        <f aca="false">EK86*(1+(EK30-EJ30)/EJ30)</f>
        <v>18364.9059557739</v>
      </c>
      <c r="EM86" s="51" t="n">
        <f aca="false">EL86*(1+(EL30-EK30)/EK30)</f>
        <v>18375.2072879778</v>
      </c>
      <c r="EN86" s="51" t="n">
        <f aca="false">EM86*(1+(EM30-EL30)/EL30)</f>
        <v>18385.5143984549</v>
      </c>
      <c r="EO86" s="51" t="n">
        <f aca="false">EN86*(1+(EN30-EM30)/EM30)</f>
        <v>18395.8272904466</v>
      </c>
      <c r="EP86" s="51" t="n">
        <f aca="false">EO86*(1+(EO30-EN30)/EN30)</f>
        <v>18406.1459671956</v>
      </c>
      <c r="EQ86" s="51" t="n">
        <f aca="false">EP86*(1+(EP30-EO30)/EO30)</f>
        <v>18416.4704319469</v>
      </c>
      <c r="ER86" s="51" t="n">
        <f aca="false">EQ86*(1+(EQ30-EP30)/EP30)</f>
        <v>18426.8006879471</v>
      </c>
      <c r="ES86" s="51" t="n">
        <f aca="false">ER86*(1+(ER30-EQ30)/EQ30)</f>
        <v>18437.1367384447</v>
      </c>
      <c r="ET86" s="51" t="n">
        <f aca="false">ES86*(1+(ES30-ER30)/ER30)</f>
        <v>18447.4785866899</v>
      </c>
      <c r="EU86" s="51" t="n">
        <f aca="false">ET86*(1+(ET30-ES30)/ES30)</f>
        <v>18457.8262359348</v>
      </c>
      <c r="EV86" s="51" t="n">
        <f aca="false">EU86*(1+(EU30-ET30)/ET30)</f>
        <v>18468.1796894333</v>
      </c>
      <c r="EW86" s="152"/>
      <c r="EX86" s="152"/>
    </row>
    <row r="87" customFormat="false" ht="12.8" hidden="false" customHeight="false" outlineLevel="0" collapsed="false">
      <c r="A87" s="162" t="s">
        <v>233</v>
      </c>
      <c r="B87" s="162" t="n">
        <v>0</v>
      </c>
      <c r="C87" s="162" t="n">
        <v>0</v>
      </c>
      <c r="D87" s="162" t="n">
        <v>0</v>
      </c>
      <c r="E87" s="162" t="n">
        <v>0</v>
      </c>
      <c r="F87" s="162" t="n">
        <v>0</v>
      </c>
      <c r="G87" s="162" t="n">
        <v>0</v>
      </c>
      <c r="H87" s="162" t="n">
        <v>0</v>
      </c>
      <c r="I87" s="162" t="n">
        <v>0</v>
      </c>
      <c r="J87" s="162" t="n">
        <v>0</v>
      </c>
      <c r="K87" s="162" t="n">
        <v>0</v>
      </c>
      <c r="L87" s="162" t="n">
        <v>0</v>
      </c>
      <c r="M87" s="162" t="n">
        <v>0</v>
      </c>
      <c r="N87" s="162" t="n">
        <v>0</v>
      </c>
      <c r="O87" s="162" t="n">
        <v>0</v>
      </c>
      <c r="P87" s="162" t="n">
        <v>0</v>
      </c>
      <c r="Q87" s="162" t="n">
        <v>0</v>
      </c>
      <c r="R87" s="162" t="n">
        <v>0</v>
      </c>
      <c r="S87" s="162" t="n">
        <v>0</v>
      </c>
      <c r="T87" s="162" t="n">
        <v>0</v>
      </c>
      <c r="U87" s="162" t="n">
        <v>0</v>
      </c>
      <c r="V87" s="162" t="n">
        <v>0</v>
      </c>
      <c r="W87" s="162" t="n">
        <v>0</v>
      </c>
      <c r="X87" s="163" t="n">
        <v>0</v>
      </c>
      <c r="Y87" s="162" t="n">
        <v>0</v>
      </c>
      <c r="Z87" s="162" t="n">
        <v>0</v>
      </c>
      <c r="AA87" s="162" t="n">
        <v>0</v>
      </c>
      <c r="AB87" s="162" t="n">
        <v>0</v>
      </c>
      <c r="AC87" s="162" t="n">
        <v>0</v>
      </c>
      <c r="AD87" s="162" t="n">
        <v>0</v>
      </c>
      <c r="AE87" s="162" t="n">
        <v>0</v>
      </c>
      <c r="AF87" s="162" t="n">
        <v>0</v>
      </c>
      <c r="AG87" s="162" t="n">
        <v>0</v>
      </c>
      <c r="AH87" s="162" t="n">
        <v>0</v>
      </c>
      <c r="AI87" s="162" t="n">
        <v>0</v>
      </c>
      <c r="AJ87" s="162" t="n">
        <v>0</v>
      </c>
      <c r="AK87" s="162" t="n">
        <v>0</v>
      </c>
      <c r="AL87" s="162" t="n">
        <v>0</v>
      </c>
      <c r="AM87" s="162" t="n">
        <v>0</v>
      </c>
      <c r="AN87" s="162" t="n">
        <v>0</v>
      </c>
      <c r="AO87" s="162" t="n">
        <v>0</v>
      </c>
      <c r="AP87" s="162" t="n">
        <v>0</v>
      </c>
      <c r="AQ87" s="162" t="n">
        <v>0</v>
      </c>
      <c r="AR87" s="147"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48" t="n">
        <v>461.835305705983</v>
      </c>
      <c r="BJ87" s="51" t="n">
        <v>432.515117818409</v>
      </c>
      <c r="BK87" s="51" t="n">
        <v>405.056358468546</v>
      </c>
      <c r="BL87" s="51" t="n">
        <f aca="false">BK87*(1+(BK30-BJ30)/BJ30)</f>
        <v>373.095053299921</v>
      </c>
      <c r="BM87" s="149" t="n">
        <f aca="false">BL87*(1+(BL30-BK30)/BK30)</f>
        <v>367.181423139285</v>
      </c>
      <c r="BN87" s="51" t="n">
        <f aca="false">BM87*(1+(BM30-BL30)/BL30)</f>
        <v>367.912991332428</v>
      </c>
      <c r="BO87" s="51" t="n">
        <f aca="false">BN87*(1+(BN30-BM30)/BM30)</f>
        <v>373.353264598871</v>
      </c>
      <c r="BP87" s="51" t="n">
        <f aca="false">BO87*(1+(BO30-BN30)/BN30)</f>
        <v>364.418688119513</v>
      </c>
      <c r="BQ87" s="51" t="n">
        <f aca="false">BP87*(1+(BP30-BO30)/BO30)</f>
        <v>353.906303977176</v>
      </c>
      <c r="BR87" s="51" t="n">
        <f aca="false">BQ87*(1+(BQ30-BP30)/BP30)</f>
        <v>357.36326846474</v>
      </c>
      <c r="BS87" s="51" t="n">
        <f aca="false">BR87*(1+(BR30-BQ30)/BQ30)</f>
        <v>367.44821316272</v>
      </c>
      <c r="BT87" s="51" t="n">
        <f aca="false">BS87*(1+(BS30-BR30)/BR30)</f>
        <v>375.193726806259</v>
      </c>
      <c r="BU87" s="51" t="n">
        <f aca="false">BT87*(1+(BT30-BS30)/BS30)</f>
        <v>379.069775707163</v>
      </c>
      <c r="BV87" s="51" t="n">
        <f aca="false">BU87*(1+(BU30-BT30)/BT30)</f>
        <v>381.727229922276</v>
      </c>
      <c r="BW87" s="51" t="n">
        <f aca="false">BV87*(1+(BV30-BU30)/BU30)</f>
        <v>384.575364553223</v>
      </c>
      <c r="BX87" s="51" t="n">
        <f aca="false">BW87*(1+(BW30-BV30)/BV30)</f>
        <v>388.183984644181</v>
      </c>
      <c r="BY87" s="51" t="n">
        <f aca="false">BX87*(1+(BX30-BW30)/BW30)</f>
        <v>393.830790135821</v>
      </c>
      <c r="BZ87" s="51" t="n">
        <f aca="false">BY87*(1+(BY30-BX30)/BX30)</f>
        <v>390.138753879898</v>
      </c>
      <c r="CA87" s="51" t="n">
        <f aca="false">BZ87*(1+(BZ30-BY30)/BY30)</f>
        <v>390.148096404995</v>
      </c>
      <c r="CB87" s="51" t="n">
        <f aca="false">CA87*(1+(CA30-BZ30)/BZ30)</f>
        <v>397.484328985508</v>
      </c>
      <c r="CC87" s="51" t="n">
        <f aca="false">CB87*(1+(CB30-CA30)/CA30)</f>
        <v>404.887663360144</v>
      </c>
      <c r="CD87" s="51" t="n">
        <f aca="false">CC87*(1+(CC30-CB30)/CB30)</f>
        <v>409.473051516517</v>
      </c>
      <c r="CE87" s="51" t="n">
        <f aca="false">CD87*(1+(CD30-CC30)/CC30)</f>
        <v>409.702735128422</v>
      </c>
      <c r="CF87" s="51" t="n">
        <f aca="false">CE87*(1+(CE30-CD30)/CD30)</f>
        <v>409.932547575571</v>
      </c>
      <c r="CG87" s="51" t="n">
        <f aca="false">CF87*(1+(CF30-CE30)/CE30)</f>
        <v>410.162488930236</v>
      </c>
      <c r="CH87" s="51" t="n">
        <f aca="false">CG87*(1+(CG30-CF30)/CF30)</f>
        <v>413.314156927433</v>
      </c>
      <c r="CI87" s="51" t="n">
        <f aca="false">CH87*(1+(CH30-CG30)/CG30)</f>
        <v>417.951143893207</v>
      </c>
      <c r="CJ87" s="51" t="n">
        <f aca="false">CI87*(1+(CI30-CH30)/CH30)</f>
        <v>418.185583077846</v>
      </c>
      <c r="CK87" s="51" t="n">
        <f aca="false">CJ87*(1+(CJ30-CI30)/CI30)</f>
        <v>418.42015376525</v>
      </c>
      <c r="CL87" s="51" t="n">
        <f aca="false">CK87*(1+(CK30-CJ30)/CJ30)</f>
        <v>421.605800775374</v>
      </c>
      <c r="CM87" s="51" t="n">
        <f aca="false">CL87*(1+(CL30-CK30)/CK30)</f>
        <v>426.291322051083</v>
      </c>
      <c r="CN87" s="51" t="n">
        <f aca="false">CM87*(1+(CM30-CL30)/CL30)</f>
        <v>426.530439448942</v>
      </c>
      <c r="CO87" s="51" t="n">
        <f aca="false">CN87*(1+(CN30-CM30)/CM30)</f>
        <v>426.769690973693</v>
      </c>
      <c r="CP87" s="51" t="n">
        <f aca="false">CO87*(1+(CO30-CN30)/CN30)</f>
        <v>427.00907670057</v>
      </c>
      <c r="CQ87" s="51" t="n">
        <f aca="false">CP87*(1+(CP30-CO30)/CO30)</f>
        <v>427.248596704853</v>
      </c>
      <c r="CR87" s="51" t="n">
        <f aca="false">CQ87*(1+(CQ30-CP30)/CP30)</f>
        <v>427.488251061859</v>
      </c>
      <c r="CS87" s="51" t="n">
        <f aca="false">CR87*(1+(CR30-CQ30)/CQ30)</f>
        <v>427.72803984695</v>
      </c>
      <c r="CT87" s="51" t="n">
        <f aca="false">CS87*(1+(CS30-CR30)/CR30)</f>
        <v>427.967963135531</v>
      </c>
      <c r="CU87" s="51" t="n">
        <f aca="false">CT87*(1+(CT30-CS30)/CS30)</f>
        <v>428.208021003048</v>
      </c>
      <c r="CV87" s="51" t="n">
        <f aca="false">CU87*(1+(CU30-CT30)/CT30)</f>
        <v>428.448213524989</v>
      </c>
      <c r="CW87" s="51" t="n">
        <f aca="false">CV87*(1+(CV30-CU30)/CU30)</f>
        <v>428.688540776886</v>
      </c>
      <c r="CX87" s="51" t="n">
        <f aca="false">CW87*(1+(CW30-CV30)/CV30)</f>
        <v>428.929002834311</v>
      </c>
      <c r="CY87" s="51" t="n">
        <f aca="false">CX87*(1+(CX30-CW30)/CW30)</f>
        <v>429.169599772881</v>
      </c>
      <c r="CZ87" s="51" t="n">
        <f aca="false">CY87*(1+(CY30-CX30)/CX30)</f>
        <v>429.410331668254</v>
      </c>
      <c r="DA87" s="51" t="n">
        <f aca="false">CZ87*(1+(CZ30-CY30)/CY30)</f>
        <v>429.65119859613</v>
      </c>
      <c r="DB87" s="51" t="n">
        <f aca="false">DA87*(1+(DA30-CZ30)/CZ30)</f>
        <v>429.892200632253</v>
      </c>
      <c r="DC87" s="51" t="n">
        <f aca="false">DB87*(1+(DB30-DA30)/DA30)</f>
        <v>430.133337852408</v>
      </c>
      <c r="DD87" s="51" t="n">
        <f aca="false">DC87*(1+(DC30-DB30)/DB30)</f>
        <v>430.374610332423</v>
      </c>
      <c r="DE87" s="51" t="n">
        <f aca="false">DD87*(1+(DD30-DC30)/DC30)</f>
        <v>430.616018148169</v>
      </c>
      <c r="DF87" s="51" t="n">
        <f aca="false">DE87*(1+(DE30-DD30)/DD30)</f>
        <v>430.857561375558</v>
      </c>
      <c r="DG87" s="51" t="n">
        <f aca="false">DF87*(1+(DF30-DE30)/DE30)</f>
        <v>431.099240090548</v>
      </c>
      <c r="DH87" s="51" t="n">
        <f aca="false">DG87*(1+(DG30-DF30)/DF30)</f>
        <v>431.341054369135</v>
      </c>
      <c r="DI87" s="51" t="n">
        <f aca="false">DH87*(1+(DH30-DG30)/DG30)</f>
        <v>431.583004287362</v>
      </c>
      <c r="DJ87" s="51" t="n">
        <f aca="false">DI87*(1+(DI30-DH30)/DH30)</f>
        <v>431.825089921311</v>
      </c>
      <c r="DK87" s="51" t="n">
        <f aca="false">DJ87*(1+(DJ30-DI30)/DI30)</f>
        <v>432.06731134711</v>
      </c>
      <c r="DL87" s="51" t="n">
        <f aca="false">DK87*(1+(DK30-DJ30)/DJ30)</f>
        <v>432.309668640926</v>
      </c>
      <c r="DM87" s="51" t="n">
        <f aca="false">DL87*(1+(DL30-DK30)/DK30)</f>
        <v>432.552161878972</v>
      </c>
      <c r="DN87" s="51" t="n">
        <f aca="false">DM87*(1+(DM30-DL30)/DL30)</f>
        <v>432.794791137503</v>
      </c>
      <c r="DO87" s="51" t="n">
        <f aca="false">DN87*(1+(DN30-DM30)/DM30)</f>
        <v>433.037556492815</v>
      </c>
      <c r="DP87" s="51" t="n">
        <f aca="false">DO87*(1+(DO30-DN30)/DN30)</f>
        <v>433.280458021249</v>
      </c>
      <c r="DQ87" s="51" t="n">
        <f aca="false">DP87*(1+(DP30-DO30)/DO30)</f>
        <v>433.523495799187</v>
      </c>
      <c r="DR87" s="51" t="n">
        <f aca="false">DQ87*(1+(DQ30-DP30)/DP30)</f>
        <v>433.766669903056</v>
      </c>
      <c r="DS87" s="51" t="n">
        <f aca="false">DR87*(1+(DR30-DQ30)/DQ30)</f>
        <v>434.009980409323</v>
      </c>
      <c r="DT87" s="51" t="n">
        <f aca="false">DS87*(1+(DS30-DR30)/DR30)</f>
        <v>434.253427394501</v>
      </c>
      <c r="DU87" s="51" t="n">
        <f aca="false">DT87*(1+(DT30-DS30)/DS30)</f>
        <v>434.497010935144</v>
      </c>
      <c r="DV87" s="51" t="n">
        <f aca="false">DU87*(1+(DU30-DT30)/DT30)</f>
        <v>434.740731107848</v>
      </c>
      <c r="DW87" s="51" t="n">
        <f aca="false">DV87*(1+(DV30-DU30)/DU30)</f>
        <v>434.984587989255</v>
      </c>
      <c r="DX87" s="51" t="n">
        <f aca="false">DW87*(1+(DW30-DV30)/DV30)</f>
        <v>435.228581656048</v>
      </c>
      <c r="DY87" s="51" t="n">
        <f aca="false">DX87*(1+(DX30-DW30)/DW30)</f>
        <v>435.472712184953</v>
      </c>
      <c r="DZ87" s="51" t="n">
        <f aca="false">DY87*(1+(DY30-DX30)/DX30)</f>
        <v>435.71697965274</v>
      </c>
      <c r="EA87" s="51" t="n">
        <f aca="false">DZ87*(1+(DZ30-DY30)/DY30)</f>
        <v>435.96138413622</v>
      </c>
      <c r="EB87" s="51" t="n">
        <f aca="false">EA87*(1+(EA30-DZ30)/DZ30)</f>
        <v>436.20592571225</v>
      </c>
      <c r="EC87" s="51" t="n">
        <f aca="false">EB87*(1+(EB30-EA30)/EA30)</f>
        <v>436.450604457727</v>
      </c>
      <c r="ED87" s="51" t="n">
        <f aca="false">EC87*(1+(EC30-EB30)/EB30)</f>
        <v>436.695420449595</v>
      </c>
      <c r="EE87" s="51" t="n">
        <f aca="false">ED87*(1+(ED30-EC30)/EC30)</f>
        <v>436.940373764837</v>
      </c>
      <c r="EF87" s="51" t="n">
        <f aca="false">EE87*(1+(EE30-ED30)/ED30)</f>
        <v>437.185464480482</v>
      </c>
      <c r="EG87" s="51" t="n">
        <f aca="false">EF87*(1+(EF30-EE30)/EE30)</f>
        <v>437.4306926736</v>
      </c>
      <c r="EH87" s="51" t="n">
        <f aca="false">EG87*(1+(EG30-EF30)/EF30)</f>
        <v>437.676058421308</v>
      </c>
      <c r="EI87" s="51" t="n">
        <f aca="false">EH87*(1+(EH30-EG30)/EG30)</f>
        <v>437.921561800762</v>
      </c>
      <c r="EJ87" s="51" t="n">
        <f aca="false">EI87*(1+(EI30-EH30)/EH30)</f>
        <v>438.167202889163</v>
      </c>
      <c r="EK87" s="51" t="n">
        <f aca="false">EJ87*(1+(EJ30-EI30)/EI30)</f>
        <v>438.412981763756</v>
      </c>
      <c r="EL87" s="51" t="n">
        <f aca="false">EK87*(1+(EK30-EJ30)/EJ30)</f>
        <v>438.658898501828</v>
      </c>
      <c r="EM87" s="51" t="n">
        <f aca="false">EL87*(1+(EL30-EK30)/EK30)</f>
        <v>438.904953180712</v>
      </c>
      <c r="EN87" s="51" t="n">
        <f aca="false">EM87*(1+(EM30-EL30)/EL30)</f>
        <v>439.15114587778</v>
      </c>
      <c r="EO87" s="51" t="n">
        <f aca="false">EN87*(1+(EN30-EM30)/EM30)</f>
        <v>439.397476670451</v>
      </c>
      <c r="EP87" s="51" t="n">
        <f aca="false">EO87*(1+(EO30-EN30)/EN30)</f>
        <v>439.643945636186</v>
      </c>
      <c r="EQ87" s="51" t="n">
        <f aca="false">EP87*(1+(EP30-EO30)/EO30)</f>
        <v>439.890552852489</v>
      </c>
      <c r="ER87" s="51" t="n">
        <f aca="false">EQ87*(1+(EQ30-EP30)/EP30)</f>
        <v>440.13729839691</v>
      </c>
      <c r="ES87" s="51" t="n">
        <f aca="false">ER87*(1+(ER30-EQ30)/EQ30)</f>
        <v>440.384182347039</v>
      </c>
      <c r="ET87" s="51" t="n">
        <f aca="false">ES87*(1+(ES30-ER30)/ER30)</f>
        <v>440.631204780513</v>
      </c>
      <c r="EU87" s="51" t="n">
        <f aca="false">ET87*(1+(ET30-ES30)/ES30)</f>
        <v>440.878365775008</v>
      </c>
      <c r="EV87" s="51" t="n">
        <f aca="false">EU87*(1+(EU30-ET30)/ET30)</f>
        <v>441.125665408249</v>
      </c>
      <c r="EW87" s="152"/>
      <c r="EX87" s="152"/>
    </row>
    <row r="88" customFormat="false" ht="12.8" hidden="false" customHeight="false" outlineLevel="0" collapsed="false">
      <c r="A88" s="162" t="s">
        <v>234</v>
      </c>
      <c r="B88" s="162" t="n">
        <v>0</v>
      </c>
      <c r="C88" s="162" t="n">
        <v>0</v>
      </c>
      <c r="D88" s="162" t="n">
        <v>0</v>
      </c>
      <c r="E88" s="162" t="n">
        <v>0</v>
      </c>
      <c r="F88" s="162" t="n">
        <v>0</v>
      </c>
      <c r="G88" s="162" t="n">
        <v>0</v>
      </c>
      <c r="H88" s="162" t="n">
        <v>0</v>
      </c>
      <c r="I88" s="162" t="n">
        <v>0</v>
      </c>
      <c r="J88" s="162" t="n">
        <v>0</v>
      </c>
      <c r="K88" s="162" t="n">
        <v>0</v>
      </c>
      <c r="L88" s="162" t="n">
        <v>0</v>
      </c>
      <c r="M88" s="162" t="n">
        <v>0</v>
      </c>
      <c r="N88" s="162" t="n">
        <v>0</v>
      </c>
      <c r="O88" s="162" t="n">
        <v>0</v>
      </c>
      <c r="P88" s="162" t="n">
        <v>0</v>
      </c>
      <c r="Q88" s="162" t="n">
        <v>0</v>
      </c>
      <c r="R88" s="162" t="n">
        <v>0</v>
      </c>
      <c r="S88" s="162" t="n">
        <v>0</v>
      </c>
      <c r="T88" s="162" t="n">
        <v>0</v>
      </c>
      <c r="U88" s="162" t="n">
        <v>0</v>
      </c>
      <c r="V88" s="162" t="n">
        <v>0</v>
      </c>
      <c r="W88" s="162" t="n">
        <v>0</v>
      </c>
      <c r="X88" s="163" t="n">
        <v>0</v>
      </c>
      <c r="Y88" s="162" t="n">
        <v>0</v>
      </c>
      <c r="Z88" s="162" t="n">
        <v>0</v>
      </c>
      <c r="AA88" s="162" t="n">
        <v>0</v>
      </c>
      <c r="AB88" s="162" t="n">
        <v>0</v>
      </c>
      <c r="AC88" s="162" t="n">
        <v>0</v>
      </c>
      <c r="AD88" s="162" t="n">
        <v>0</v>
      </c>
      <c r="AE88" s="162" t="n">
        <v>0</v>
      </c>
      <c r="AF88" s="162" t="n">
        <v>0</v>
      </c>
      <c r="AG88" s="162" t="n">
        <v>0</v>
      </c>
      <c r="AH88" s="162" t="n">
        <v>0</v>
      </c>
      <c r="AI88" s="162" t="n">
        <v>0</v>
      </c>
      <c r="AJ88" s="162" t="n">
        <v>0</v>
      </c>
      <c r="AK88" s="162" t="n">
        <v>0</v>
      </c>
      <c r="AL88" s="162" t="n">
        <v>0</v>
      </c>
      <c r="AM88" s="162" t="n">
        <v>0</v>
      </c>
      <c r="AN88" s="162" t="n">
        <v>0</v>
      </c>
      <c r="AO88" s="162" t="n">
        <v>0</v>
      </c>
      <c r="AP88" s="162" t="n">
        <v>0</v>
      </c>
      <c r="AQ88" s="162" t="n">
        <v>0</v>
      </c>
      <c r="AR88" s="147"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48" t="n">
        <v>266.908765492638</v>
      </c>
      <c r="BJ88" s="51" t="n">
        <v>249.963731069335</v>
      </c>
      <c r="BK88" s="51" t="n">
        <v>234.094473198658</v>
      </c>
      <c r="BL88" s="51" t="n">
        <f aca="false">BK88*(1+(BK30-BJ30)/BJ30)</f>
        <v>215.623056222317</v>
      </c>
      <c r="BM88" s="149" t="n">
        <f aca="false">BL88*(1+(BL30-BK30)/BK30)</f>
        <v>212.205388265246</v>
      </c>
      <c r="BN88" s="51" t="n">
        <f aca="false">BM88*(1+(BM30-BL30)/BL30)</f>
        <v>212.628183926152</v>
      </c>
      <c r="BO88" s="51" t="n">
        <f aca="false">BN88*(1+(BN30-BM30)/BM30)</f>
        <v>215.772284438929</v>
      </c>
      <c r="BP88" s="51" t="n">
        <f aca="false">BO88*(1+(BO30-BN30)/BN30)</f>
        <v>210.608719096822</v>
      </c>
      <c r="BQ88" s="51" t="n">
        <f aca="false">BP88*(1+(BP30-BO30)/BO30)</f>
        <v>204.533290390637</v>
      </c>
      <c r="BR88" s="51" t="n">
        <f aca="false">BQ88*(1+(BQ30-BP30)/BP30)</f>
        <v>206.5311760272</v>
      </c>
      <c r="BS88" s="51" t="n">
        <f aca="false">BR88*(1+(BR30-BQ30)/BQ30)</f>
        <v>212.359574389436</v>
      </c>
      <c r="BT88" s="51" t="n">
        <f aca="false">BS88*(1+(BS30-BR30)/BR30)</f>
        <v>216.83594390723</v>
      </c>
      <c r="BU88" s="51" t="n">
        <f aca="false">BT88*(1+(BT30-BS30)/BS30)</f>
        <v>219.076031259469</v>
      </c>
      <c r="BV88" s="51" t="n">
        <f aca="false">BU88*(1+(BU30-BT30)/BT30)</f>
        <v>220.611855426971</v>
      </c>
      <c r="BW88" s="51" t="n">
        <f aca="false">BV88*(1+(BV30-BU30)/BU30)</f>
        <v>222.257879645801</v>
      </c>
      <c r="BX88" s="51" t="n">
        <f aca="false">BW88*(1+(BW30-BV30)/BV30)</f>
        <v>224.343411699565</v>
      </c>
      <c r="BY88" s="51" t="n">
        <f aca="false">BX88*(1+(BX30-BW30)/BW30)</f>
        <v>227.606873509716</v>
      </c>
      <c r="BZ88" s="51" t="n">
        <f aca="false">BY88*(1+(BY30-BX30)/BX30)</f>
        <v>225.473132699848</v>
      </c>
      <c r="CA88" s="51" t="n">
        <f aca="false">BZ88*(1+(BZ30-BY30)/BY30)</f>
        <v>225.478532031188</v>
      </c>
      <c r="CB88" s="51" t="n">
        <f aca="false">CA88*(1+(CA30-BZ30)/BZ30)</f>
        <v>229.718365489651</v>
      </c>
      <c r="CC88" s="51" t="n">
        <f aca="false">CB88*(1+(CB30-CA30)/CA30)</f>
        <v>233.996979129729</v>
      </c>
      <c r="CD88" s="51" t="n">
        <f aca="false">CC88*(1+(CC30-CB30)/CB30)</f>
        <v>236.647015359097</v>
      </c>
      <c r="CE88" s="51" t="n">
        <f aca="false">CD88*(1+(CD30-CC30)/CC30)</f>
        <v>236.779756551791</v>
      </c>
      <c r="CF88" s="51" t="n">
        <f aca="false">CE88*(1+(CE30-CD30)/CD30)</f>
        <v>236.912572202318</v>
      </c>
      <c r="CG88" s="51" t="n">
        <f aca="false">CF88*(1+(CF30-CE30)/CE30)</f>
        <v>237.045462352445</v>
      </c>
      <c r="CH88" s="51" t="n">
        <f aca="false">CG88*(1+(CG30-CF30)/CF30)</f>
        <v>238.866907798433</v>
      </c>
      <c r="CI88" s="51" t="n">
        <f aca="false">CH88*(1+(CH30-CG30)/CG30)</f>
        <v>241.546764559812</v>
      </c>
      <c r="CJ88" s="51" t="n">
        <f aca="false">CI88*(1+(CI30-CH30)/CH30)</f>
        <v>241.682254143614</v>
      </c>
      <c r="CK88" s="51" t="n">
        <f aca="false">CJ88*(1+(CJ30-CI30)/CI30)</f>
        <v>241.817819726891</v>
      </c>
      <c r="CL88" s="51" t="n">
        <f aca="false">CK88*(1+(CK30-CJ30)/CJ30)</f>
        <v>243.658902684955</v>
      </c>
      <c r="CM88" s="51" t="n">
        <f aca="false">CL88*(1+(CL30-CK30)/CK30)</f>
        <v>246.366808910264</v>
      </c>
      <c r="CN88" s="51" t="n">
        <f aca="false">CM88*(1+(CM30-CL30)/CL30)</f>
        <v>246.505002176742</v>
      </c>
      <c r="CO88" s="51" t="n">
        <f aca="false">CN88*(1+(CN30-CM30)/CM30)</f>
        <v>246.643272959259</v>
      </c>
      <c r="CP88" s="51" t="n">
        <f aca="false">CO88*(1+(CO30-CN30)/CN30)</f>
        <v>246.781621301293</v>
      </c>
      <c r="CQ88" s="51" t="n">
        <f aca="false">CP88*(1+(CP30-CO30)/CO30)</f>
        <v>246.920047246351</v>
      </c>
      <c r="CR88" s="51" t="n">
        <f aca="false">CQ88*(1+(CQ30-CP30)/CP30)</f>
        <v>247.058550837963</v>
      </c>
      <c r="CS88" s="51" t="n">
        <f aca="false">CR88*(1+(CR30-CQ30)/CQ30)</f>
        <v>247.197132119682</v>
      </c>
      <c r="CT88" s="51" t="n">
        <f aca="false">CS88*(1+(CS30-CR30)/CR30)</f>
        <v>247.335791135086</v>
      </c>
      <c r="CU88" s="51" t="n">
        <f aca="false">CT88*(1+(CT30-CS30)/CS30)</f>
        <v>247.474527927778</v>
      </c>
      <c r="CV88" s="51" t="n">
        <f aca="false">CU88*(1+(CU30-CT30)/CT30)</f>
        <v>247.613342541386</v>
      </c>
      <c r="CW88" s="51" t="n">
        <f aca="false">CV88*(1+(CV30-CU30)/CU30)</f>
        <v>247.75223501956</v>
      </c>
      <c r="CX88" s="51" t="n">
        <f aca="false">CW88*(1+(CW30-CV30)/CV30)</f>
        <v>247.891205405978</v>
      </c>
      <c r="CY88" s="51" t="n">
        <f aca="false">CX88*(1+(CX30-CW30)/CW30)</f>
        <v>248.030253744339</v>
      </c>
      <c r="CZ88" s="51" t="n">
        <f aca="false">CY88*(1+(CY30-CX30)/CX30)</f>
        <v>248.16938007837</v>
      </c>
      <c r="DA88" s="51" t="n">
        <f aca="false">CZ88*(1+(CZ30-CY30)/CY30)</f>
        <v>248.308584451819</v>
      </c>
      <c r="DB88" s="51" t="n">
        <f aca="false">DA88*(1+(DA30-CZ30)/CZ30)</f>
        <v>248.447866908461</v>
      </c>
      <c r="DC88" s="51" t="n">
        <f aca="false">DB88*(1+(DB30-DA30)/DA30)</f>
        <v>248.587227492095</v>
      </c>
      <c r="DD88" s="51" t="n">
        <f aca="false">DC88*(1+(DC30-DB30)/DB30)</f>
        <v>248.726666246543</v>
      </c>
      <c r="DE88" s="51" t="n">
        <f aca="false">DD88*(1+(DD30-DC30)/DC30)</f>
        <v>248.866183215655</v>
      </c>
      <c r="DF88" s="51" t="n">
        <f aca="false">DE88*(1+(DE30-DD30)/DD30)</f>
        <v>249.005778443303</v>
      </c>
      <c r="DG88" s="51" t="n">
        <f aca="false">DF88*(1+(DF30-DE30)/DE30)</f>
        <v>249.145451973383</v>
      </c>
      <c r="DH88" s="51" t="n">
        <f aca="false">DG88*(1+(DG30-DF30)/DF30)</f>
        <v>249.285203849818</v>
      </c>
      <c r="DI88" s="51" t="n">
        <f aca="false">DH88*(1+(DH30-DG30)/DG30)</f>
        <v>249.425034116554</v>
      </c>
      <c r="DJ88" s="51" t="n">
        <f aca="false">DI88*(1+(DI30-DH30)/DH30)</f>
        <v>249.564942817562</v>
      </c>
      <c r="DK88" s="51" t="n">
        <f aca="false">DJ88*(1+(DJ30-DI30)/DI30)</f>
        <v>249.704929996838</v>
      </c>
      <c r="DL88" s="51" t="n">
        <f aca="false">DK88*(1+(DK30-DJ30)/DJ30)</f>
        <v>249.844995698401</v>
      </c>
      <c r="DM88" s="51" t="n">
        <f aca="false">DL88*(1+(DL30-DK30)/DK30)</f>
        <v>249.985139966299</v>
      </c>
      <c r="DN88" s="51" t="n">
        <f aca="false">DM88*(1+(DM30-DL30)/DL30)</f>
        <v>250.125362844599</v>
      </c>
      <c r="DO88" s="51" t="n">
        <f aca="false">DN88*(1+(DN30-DM30)/DM30)</f>
        <v>250.265664377397</v>
      </c>
      <c r="DP88" s="51" t="n">
        <f aca="false">DO88*(1+(DO30-DN30)/DN30)</f>
        <v>250.406044608812</v>
      </c>
      <c r="DQ88" s="51" t="n">
        <f aca="false">DP88*(1+(DP30-DO30)/DO30)</f>
        <v>250.546503582987</v>
      </c>
      <c r="DR88" s="51" t="n">
        <f aca="false">DQ88*(1+(DQ30-DP30)/DP30)</f>
        <v>250.687041344093</v>
      </c>
      <c r="DS88" s="51" t="n">
        <f aca="false">DR88*(1+(DR30-DQ30)/DQ30)</f>
        <v>250.827657936321</v>
      </c>
      <c r="DT88" s="51" t="n">
        <f aca="false">DS88*(1+(DS30-DR30)/DR30)</f>
        <v>250.968353403892</v>
      </c>
      <c r="DU88" s="51" t="n">
        <f aca="false">DT88*(1+(DT30-DS30)/DS30)</f>
        <v>251.109127791046</v>
      </c>
      <c r="DV88" s="51" t="n">
        <f aca="false">DU88*(1+(DU30-DT30)/DT30)</f>
        <v>251.249981142054</v>
      </c>
      <c r="DW88" s="51" t="n">
        <f aca="false">DV88*(1+(DV30-DU30)/DU30)</f>
        <v>251.390913501207</v>
      </c>
      <c r="DX88" s="51" t="n">
        <f aca="false">DW88*(1+(DW30-DV30)/DV30)</f>
        <v>251.531924912823</v>
      </c>
      <c r="DY88" s="51" t="n">
        <f aca="false">DX88*(1+(DX30-DW30)/DW30)</f>
        <v>251.673015421244</v>
      </c>
      <c r="DZ88" s="51" t="n">
        <f aca="false">DY88*(1+(DY30-DX30)/DX30)</f>
        <v>251.814185070839</v>
      </c>
      <c r="EA88" s="51" t="n">
        <f aca="false">DZ88*(1+(DZ30-DY30)/DY30)</f>
        <v>251.955433905999</v>
      </c>
      <c r="EB88" s="51" t="n">
        <f aca="false">EA88*(1+(EA30-DZ30)/DZ30)</f>
        <v>252.096761971141</v>
      </c>
      <c r="EC88" s="51" t="n">
        <f aca="false">EB88*(1+(EB30-EA30)/EA30)</f>
        <v>252.238169310707</v>
      </c>
      <c r="ED88" s="51" t="n">
        <f aca="false">EC88*(1+(EC30-EB30)/EB30)</f>
        <v>252.379655969165</v>
      </c>
      <c r="EE88" s="51" t="n">
        <f aca="false">ED88*(1+(ED30-EC30)/EC30)</f>
        <v>252.521221991006</v>
      </c>
      <c r="EF88" s="51" t="n">
        <f aca="false">EE88*(1+(EE30-ED30)/ED30)</f>
        <v>252.662867420747</v>
      </c>
      <c r="EG88" s="51" t="n">
        <f aca="false">EF88*(1+(EF30-EE30)/EE30)</f>
        <v>252.804592302931</v>
      </c>
      <c r="EH88" s="51" t="n">
        <f aca="false">EG88*(1+(EG30-EF30)/EF30)</f>
        <v>252.946396682123</v>
      </c>
      <c r="EI88" s="51" t="n">
        <f aca="false">EH88*(1+(EH30-EG30)/EG30)</f>
        <v>253.088280602916</v>
      </c>
      <c r="EJ88" s="51" t="n">
        <f aca="false">EI88*(1+(EI30-EH30)/EH30)</f>
        <v>253.230244109927</v>
      </c>
      <c r="EK88" s="51" t="n">
        <f aca="false">EJ88*(1+(EJ30-EI30)/EI30)</f>
        <v>253.372287247798</v>
      </c>
      <c r="EL88" s="51" t="n">
        <f aca="false">EK88*(1+(EK30-EJ30)/EJ30)</f>
        <v>253.514410061194</v>
      </c>
      <c r="EM88" s="51" t="n">
        <f aca="false">EL88*(1+(EL30-EK30)/EK30)</f>
        <v>253.65661259481</v>
      </c>
      <c r="EN88" s="51" t="n">
        <f aca="false">EM88*(1+(EM30-EL30)/EL30)</f>
        <v>253.798894893361</v>
      </c>
      <c r="EO88" s="51" t="n">
        <f aca="false">EN88*(1+(EN30-EM30)/EM30)</f>
        <v>253.941257001589</v>
      </c>
      <c r="EP88" s="51" t="n">
        <f aca="false">EO88*(1+(EO30-EN30)/EN30)</f>
        <v>254.083698964262</v>
      </c>
      <c r="EQ88" s="51" t="n">
        <f aca="false">EP88*(1+(EP30-EO30)/EO30)</f>
        <v>254.226220826173</v>
      </c>
      <c r="ER88" s="51" t="n">
        <f aca="false">EQ88*(1+(EQ30-EP30)/EP30)</f>
        <v>254.368822632138</v>
      </c>
      <c r="ES88" s="51" t="n">
        <f aca="false">ER88*(1+(ER30-EQ30)/EQ30)</f>
        <v>254.511504427</v>
      </c>
      <c r="ET88" s="51" t="n">
        <f aca="false">ES88*(1+(ES30-ER30)/ER30)</f>
        <v>254.654266255628</v>
      </c>
      <c r="EU88" s="51" t="n">
        <f aca="false">ET88*(1+(ET30-ES30)/ES30)</f>
        <v>254.797108162913</v>
      </c>
      <c r="EV88" s="51" t="n">
        <f aca="false">EU88*(1+(EU30-ET30)/ET30)</f>
        <v>254.940030193775</v>
      </c>
      <c r="EW88" s="152"/>
      <c r="EX88" s="152"/>
    </row>
    <row r="89" customFormat="false" ht="12.8" hidden="false" customHeight="false" outlineLevel="0" collapsed="false">
      <c r="A89" s="162" t="s">
        <v>235</v>
      </c>
      <c r="B89" s="162" t="n">
        <v>0</v>
      </c>
      <c r="C89" s="162" t="n">
        <v>0</v>
      </c>
      <c r="D89" s="162" t="n">
        <v>0</v>
      </c>
      <c r="E89" s="162" t="n">
        <v>0</v>
      </c>
      <c r="F89" s="162" t="n">
        <v>0</v>
      </c>
      <c r="G89" s="162" t="n">
        <v>0</v>
      </c>
      <c r="H89" s="162" t="n">
        <v>0</v>
      </c>
      <c r="I89" s="162" t="n">
        <v>0</v>
      </c>
      <c r="J89" s="162" t="n">
        <v>0</v>
      </c>
      <c r="K89" s="162" t="n">
        <v>0</v>
      </c>
      <c r="L89" s="162" t="n">
        <v>0</v>
      </c>
      <c r="M89" s="162" t="n">
        <v>0</v>
      </c>
      <c r="N89" s="162" t="n">
        <v>0</v>
      </c>
      <c r="O89" s="162" t="n">
        <v>0</v>
      </c>
      <c r="P89" s="162" t="n">
        <v>0</v>
      </c>
      <c r="Q89" s="162" t="n">
        <v>0</v>
      </c>
      <c r="R89" s="162" t="n">
        <v>0</v>
      </c>
      <c r="S89" s="162" t="n">
        <v>0</v>
      </c>
      <c r="T89" s="162" t="n">
        <v>0</v>
      </c>
      <c r="U89" s="162" t="n">
        <v>0</v>
      </c>
      <c r="V89" s="162" t="n">
        <v>0</v>
      </c>
      <c r="W89" s="162" t="n">
        <v>0</v>
      </c>
      <c r="X89" s="163" t="n">
        <v>0</v>
      </c>
      <c r="Y89" s="162" t="n">
        <v>0</v>
      </c>
      <c r="Z89" s="162" t="n">
        <v>0</v>
      </c>
      <c r="AA89" s="162" t="n">
        <v>0</v>
      </c>
      <c r="AB89" s="162" t="n">
        <v>0</v>
      </c>
      <c r="AC89" s="162" t="n">
        <v>0</v>
      </c>
      <c r="AD89" s="162" t="n">
        <v>0</v>
      </c>
      <c r="AE89" s="162" t="n">
        <v>0</v>
      </c>
      <c r="AF89" s="162" t="n">
        <v>0</v>
      </c>
      <c r="AG89" s="162" t="n">
        <v>0</v>
      </c>
      <c r="AH89" s="162" t="n">
        <v>0</v>
      </c>
      <c r="AI89" s="162" t="n">
        <v>0</v>
      </c>
      <c r="AJ89" s="162" t="n">
        <v>0</v>
      </c>
      <c r="AK89" s="162" t="n">
        <v>0</v>
      </c>
      <c r="AL89" s="162" t="n">
        <v>0</v>
      </c>
      <c r="AM89" s="162" t="n">
        <v>0</v>
      </c>
      <c r="AN89" s="162" t="n">
        <v>0</v>
      </c>
      <c r="AO89" s="162" t="n">
        <v>0</v>
      </c>
      <c r="AP89" s="162" t="n">
        <v>0</v>
      </c>
      <c r="AQ89" s="162" t="n">
        <v>0</v>
      </c>
      <c r="AR89" s="147"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48" t="n">
        <v>231.470087429195</v>
      </c>
      <c r="BJ89" s="51" t="n">
        <v>216.774921490327</v>
      </c>
      <c r="BK89" s="51" t="n">
        <v>203.012696409474</v>
      </c>
      <c r="BL89" s="51" t="n">
        <f aca="false">BK89*(1+(BK30-BJ30)/BJ30)</f>
        <v>186.993812598883</v>
      </c>
      <c r="BM89" s="149" t="n">
        <f aca="false">BL89*(1+(BL30-BK30)/BK30)</f>
        <v>184.029923798277</v>
      </c>
      <c r="BN89" s="51" t="n">
        <f aca="false">BM89*(1+(BM30-BL30)/BL30)</f>
        <v>184.39658297642</v>
      </c>
      <c r="BO89" s="51" t="n">
        <f aca="false">BN89*(1+(BN30-BM30)/BM30)</f>
        <v>187.123227113548</v>
      </c>
      <c r="BP89" s="51" t="n">
        <f aca="false">BO89*(1+(BO30-BN30)/BN30)</f>
        <v>182.64525158143</v>
      </c>
      <c r="BQ89" s="51" t="n">
        <f aca="false">BP89*(1+(BP30-BO30)/BO30)</f>
        <v>177.376484888081</v>
      </c>
      <c r="BR89" s="51" t="n">
        <f aca="false">BQ89*(1+(BQ30-BP30)/BP30)</f>
        <v>179.109102256849</v>
      </c>
      <c r="BS89" s="51" t="n">
        <f aca="false">BR89*(1+(BR30-BQ30)/BQ30)</f>
        <v>184.163637936817</v>
      </c>
      <c r="BT89" s="51" t="n">
        <f aca="false">BS89*(1+(BS30-BR30)/BR30)</f>
        <v>188.045659727059</v>
      </c>
      <c r="BU89" s="51" t="n">
        <f aca="false">BT89*(1+(BT30-BS30)/BS30)</f>
        <v>189.988320599642</v>
      </c>
      <c r="BV89" s="51" t="n">
        <f aca="false">BU89*(1+(BU30-BT30)/BT30)</f>
        <v>191.320226480183</v>
      </c>
      <c r="BW89" s="51" t="n">
        <f aca="false">BV89*(1+(BV30-BU30)/BU30)</f>
        <v>192.747700655263</v>
      </c>
      <c r="BX89" s="51" t="n">
        <f aca="false">BW89*(1+(BW30-BV30)/BV30)</f>
        <v>194.556327231951</v>
      </c>
      <c r="BY89" s="51" t="n">
        <f aca="false">BX89*(1+(BX30-BW30)/BW30)</f>
        <v>197.386484529795</v>
      </c>
      <c r="BZ89" s="51" t="n">
        <f aca="false">BY89*(1+(BY30-BX30)/BX30)</f>
        <v>195.536050090522</v>
      </c>
      <c r="CA89" s="51" t="n">
        <f aca="false">BZ89*(1+(BZ30-BY30)/BY30)</f>
        <v>195.54073252834</v>
      </c>
      <c r="CB89" s="51" t="n">
        <f aca="false">CA89*(1+(CA30-BZ30)/BZ30)</f>
        <v>199.21762421642</v>
      </c>
      <c r="CC89" s="51" t="n">
        <f aca="false">CB89*(1+(CB30-CA30)/CA30)</f>
        <v>202.928147066865</v>
      </c>
      <c r="CD89" s="51" t="n">
        <f aca="false">CC89*(1+(CC30-CB30)/CB30)</f>
        <v>205.226326059114</v>
      </c>
      <c r="CE89" s="51" t="n">
        <f aca="false">CD89*(1+(CD30-CC30)/CC30)</f>
        <v>205.341442606229</v>
      </c>
      <c r="CF89" s="51" t="n">
        <f aca="false">CE89*(1+(CE30-CD30)/CD30)</f>
        <v>205.456623725076</v>
      </c>
      <c r="CG89" s="51" t="n">
        <f aca="false">CF89*(1+(CF30-CE30)/CE30)</f>
        <v>205.571869451876</v>
      </c>
      <c r="CH89" s="51" t="n">
        <f aca="false">CG89*(1+(CG30-CF30)/CF30)</f>
        <v>207.15147338827</v>
      </c>
      <c r="CI89" s="51" t="n">
        <f aca="false">CH89*(1+(CH30-CG30)/CG30)</f>
        <v>209.475513506283</v>
      </c>
      <c r="CJ89" s="51" t="n">
        <f aca="false">CI89*(1+(CI30-CH30)/CH30)</f>
        <v>209.593013528249</v>
      </c>
      <c r="CK89" s="51" t="n">
        <f aca="false">CJ89*(1+(CJ30-CI30)/CI30)</f>
        <v>209.710579458898</v>
      </c>
      <c r="CL89" s="51" t="n">
        <f aca="false">CK89*(1+(CK30-CJ30)/CJ30)</f>
        <v>211.307213546508</v>
      </c>
      <c r="CM89" s="51" t="n">
        <f aca="false">CL89*(1+(CL30-CK30)/CK30)</f>
        <v>213.655578874884</v>
      </c>
      <c r="CN89" s="51" t="n">
        <f aca="false">CM89*(1+(CM30-CL30)/CL30)</f>
        <v>213.775423599409</v>
      </c>
      <c r="CO89" s="51" t="n">
        <f aca="false">CN89*(1+(CN30-CM30)/CM30)</f>
        <v>213.895335547819</v>
      </c>
      <c r="CP89" s="51" t="n">
        <f aca="false">CO89*(1+(CO30-CN30)/CN30)</f>
        <v>214.015314757821</v>
      </c>
      <c r="CQ89" s="51" t="n">
        <f aca="false">CP89*(1+(CP30-CO30)/CO30)</f>
        <v>214.135361267144</v>
      </c>
      <c r="CR89" s="51" t="n">
        <f aca="false">CQ89*(1+(CQ30-CP30)/CP30)</f>
        <v>214.255475113538</v>
      </c>
      <c r="CS89" s="51" t="n">
        <f aca="false">CR89*(1+(CR30-CQ30)/CQ30)</f>
        <v>214.375656334774</v>
      </c>
      <c r="CT89" s="51" t="n">
        <f aca="false">CS89*(1+(CS30-CR30)/CR30)</f>
        <v>214.495904968644</v>
      </c>
      <c r="CU89" s="51" t="n">
        <f aca="false">CT89*(1+(CT30-CS30)/CS30)</f>
        <v>214.616221052962</v>
      </c>
      <c r="CV89" s="51" t="n">
        <f aca="false">CU89*(1+(CU30-CT30)/CT30)</f>
        <v>214.736604625562</v>
      </c>
      <c r="CW89" s="51" t="n">
        <f aca="false">CV89*(1+(CV30-CU30)/CU30)</f>
        <v>214.857055724299</v>
      </c>
      <c r="CX89" s="51" t="n">
        <f aca="false">CW89*(1+(CW30-CV30)/CV30)</f>
        <v>214.977574387052</v>
      </c>
      <c r="CY89" s="51" t="n">
        <f aca="false">CX89*(1+(CX30-CW30)/CW30)</f>
        <v>215.098160651718</v>
      </c>
      <c r="CZ89" s="51" t="n">
        <f aca="false">CY89*(1+(CY30-CX30)/CX30)</f>
        <v>215.218814556217</v>
      </c>
      <c r="DA89" s="51" t="n">
        <f aca="false">CZ89*(1+(CZ30-CY30)/CY30)</f>
        <v>215.33953613849</v>
      </c>
      <c r="DB89" s="51" t="n">
        <f aca="false">DA89*(1+(DA30-CZ30)/CZ30)</f>
        <v>215.460325436499</v>
      </c>
      <c r="DC89" s="51" t="n">
        <f aca="false">DB89*(1+(DB30-DA30)/DA30)</f>
        <v>215.581182488227</v>
      </c>
      <c r="DD89" s="51" t="n">
        <f aca="false">DC89*(1+(DC30-DB30)/DB30)</f>
        <v>215.70210733168</v>
      </c>
      <c r="DE89" s="51" t="n">
        <f aca="false">DD89*(1+(DD30-DC30)/DC30)</f>
        <v>215.823100004882</v>
      </c>
      <c r="DF89" s="51" t="n">
        <f aca="false">DE89*(1+(DE30-DD30)/DD30)</f>
        <v>215.944160545883</v>
      </c>
      <c r="DG89" s="51" t="n">
        <f aca="false">DF89*(1+(DF30-DE30)/DE30)</f>
        <v>216.06528899275</v>
      </c>
      <c r="DH89" s="51" t="n">
        <f aca="false">DG89*(1+(DG30-DF30)/DF30)</f>
        <v>216.186485383573</v>
      </c>
      <c r="DI89" s="51" t="n">
        <f aca="false">DH89*(1+(DH30-DG30)/DG30)</f>
        <v>216.307749756464</v>
      </c>
      <c r="DJ89" s="51" t="n">
        <f aca="false">DI89*(1+(DI30-DH30)/DH30)</f>
        <v>216.429082149556</v>
      </c>
      <c r="DK89" s="51" t="n">
        <f aca="false">DJ89*(1+(DJ30-DI30)/DI30)</f>
        <v>216.550482601003</v>
      </c>
      <c r="DL89" s="51" t="n">
        <f aca="false">DK89*(1+(DK30-DJ30)/DJ30)</f>
        <v>216.67195114898</v>
      </c>
      <c r="DM89" s="51" t="n">
        <f aca="false">DL89*(1+(DL30-DK30)/DK30)</f>
        <v>216.793487831685</v>
      </c>
      <c r="DN89" s="51" t="n">
        <f aca="false">DM89*(1+(DM30-DL30)/DL30)</f>
        <v>216.915092687336</v>
      </c>
      <c r="DO89" s="51" t="n">
        <f aca="false">DN89*(1+(DN30-DM30)/DM30)</f>
        <v>217.036765754173</v>
      </c>
      <c r="DP89" s="51" t="n">
        <f aca="false">DO89*(1+(DO30-DN30)/DN30)</f>
        <v>217.158507070457</v>
      </c>
      <c r="DQ89" s="51" t="n">
        <f aca="false">DP89*(1+(DP30-DO30)/DO30)</f>
        <v>217.280316674472</v>
      </c>
      <c r="DR89" s="51" t="n">
        <f aca="false">DQ89*(1+(DQ30-DP30)/DP30)</f>
        <v>217.402194604521</v>
      </c>
      <c r="DS89" s="51" t="n">
        <f aca="false">DR89*(1+(DR30-DQ30)/DQ30)</f>
        <v>217.52414089893</v>
      </c>
      <c r="DT89" s="51" t="n">
        <f aca="false">DS89*(1+(DS30-DR30)/DR30)</f>
        <v>217.646155596047</v>
      </c>
      <c r="DU89" s="51" t="n">
        <f aca="false">DT89*(1+(DT30-DS30)/DS30)</f>
        <v>217.768238734239</v>
      </c>
      <c r="DV89" s="51" t="n">
        <f aca="false">DU89*(1+(DU30-DT30)/DT30)</f>
        <v>217.890390351899</v>
      </c>
      <c r="DW89" s="51" t="n">
        <f aca="false">DV89*(1+(DV30-DU30)/DU30)</f>
        <v>218.012610487437</v>
      </c>
      <c r="DX89" s="51" t="n">
        <f aca="false">DW89*(1+(DW30-DV30)/DV30)</f>
        <v>218.134899179286</v>
      </c>
      <c r="DY89" s="51" t="n">
        <f aca="false">DX89*(1+(DX30-DW30)/DW30)</f>
        <v>218.257256465902</v>
      </c>
      <c r="DZ89" s="51" t="n">
        <f aca="false">DY89*(1+(DY30-DX30)/DX30)</f>
        <v>218.379682385762</v>
      </c>
      <c r="EA89" s="51" t="n">
        <f aca="false">DZ89*(1+(DZ30-DY30)/DY30)</f>
        <v>218.502176977363</v>
      </c>
      <c r="EB89" s="51" t="n">
        <f aca="false">EA89*(1+(EA30-DZ30)/DZ30)</f>
        <v>218.624740279224</v>
      </c>
      <c r="EC89" s="51" t="n">
        <f aca="false">EB89*(1+(EB30-EA30)/EA30)</f>
        <v>218.747372329888</v>
      </c>
      <c r="ED89" s="51" t="n">
        <f aca="false">EC89*(1+(EC30-EB30)/EB30)</f>
        <v>218.870073167918</v>
      </c>
      <c r="EE89" s="51" t="n">
        <f aca="false">ED89*(1+(ED30-EC30)/EC30)</f>
        <v>218.992842831897</v>
      </c>
      <c r="EF89" s="51" t="n">
        <f aca="false">EE89*(1+(EE30-ED30)/ED30)</f>
        <v>219.115681360432</v>
      </c>
      <c r="EG89" s="51" t="n">
        <f aca="false">EF89*(1+(EF30-EE30)/EE30)</f>
        <v>219.23858879215</v>
      </c>
      <c r="EH89" s="51" t="n">
        <f aca="false">EG89*(1+(EG30-EF30)/EF30)</f>
        <v>219.361565165702</v>
      </c>
      <c r="EI89" s="51" t="n">
        <f aca="false">EH89*(1+(EH30-EG30)/EG30)</f>
        <v>219.484610519759</v>
      </c>
      <c r="EJ89" s="51" t="n">
        <f aca="false">EI89*(1+(EI30-EH30)/EH30)</f>
        <v>219.607724893012</v>
      </c>
      <c r="EK89" s="51" t="n">
        <f aca="false">EJ89*(1+(EJ30-EI30)/EI30)</f>
        <v>219.730908324178</v>
      </c>
      <c r="EL89" s="51" t="n">
        <f aca="false">EK89*(1+(EK30-EJ30)/EJ30)</f>
        <v>219.854160851992</v>
      </c>
      <c r="EM89" s="51" t="n">
        <f aca="false">EL89*(1+(EL30-EK30)/EK30)</f>
        <v>219.977482515212</v>
      </c>
      <c r="EN89" s="51" t="n">
        <f aca="false">EM89*(1+(EM30-EL30)/EL30)</f>
        <v>220.100873352618</v>
      </c>
      <c r="EO89" s="51" t="n">
        <f aca="false">EN89*(1+(EN30-EM30)/EM30)</f>
        <v>220.224333403012</v>
      </c>
      <c r="EP89" s="51" t="n">
        <f aca="false">EO89*(1+(EO30-EN30)/EN30)</f>
        <v>220.347862705216</v>
      </c>
      <c r="EQ89" s="51" t="n">
        <f aca="false">EP89*(1+(EP30-EO30)/EO30)</f>
        <v>220.471461298077</v>
      </c>
      <c r="ER89" s="51" t="n">
        <f aca="false">EQ89*(1+(EQ30-EP30)/EP30)</f>
        <v>220.59512922046</v>
      </c>
      <c r="ES89" s="51" t="n">
        <f aca="false">ER89*(1+(ER30-EQ30)/EQ30)</f>
        <v>220.718866511254</v>
      </c>
      <c r="ET89" s="51" t="n">
        <f aca="false">ES89*(1+(ES30-ER30)/ER30)</f>
        <v>220.842673209371</v>
      </c>
      <c r="EU89" s="51" t="n">
        <f aca="false">ET89*(1+(ET30-ES30)/ES30)</f>
        <v>220.966549353741</v>
      </c>
      <c r="EV89" s="51" t="n">
        <f aca="false">EU89*(1+(EU30-ET30)/ET30)</f>
        <v>221.09049498332</v>
      </c>
      <c r="EW89" s="152"/>
      <c r="EX89" s="152"/>
    </row>
    <row r="90" customFormat="false" ht="12.8" hidden="false" customHeight="false" outlineLevel="0" collapsed="false">
      <c r="A90" s="162" t="s">
        <v>236</v>
      </c>
      <c r="B90" s="162" t="n">
        <v>0</v>
      </c>
      <c r="C90" s="162" t="n">
        <v>0</v>
      </c>
      <c r="D90" s="162" t="n">
        <v>0</v>
      </c>
      <c r="E90" s="162" t="n">
        <v>0</v>
      </c>
      <c r="F90" s="162" t="n">
        <v>0</v>
      </c>
      <c r="G90" s="162" t="n">
        <v>0</v>
      </c>
      <c r="H90" s="162" t="n">
        <v>0</v>
      </c>
      <c r="I90" s="162" t="n">
        <v>0</v>
      </c>
      <c r="J90" s="162" t="n">
        <v>0</v>
      </c>
      <c r="K90" s="162" t="n">
        <v>0</v>
      </c>
      <c r="L90" s="162" t="n">
        <v>0</v>
      </c>
      <c r="M90" s="162" t="n">
        <v>0</v>
      </c>
      <c r="N90" s="162" t="n">
        <v>0</v>
      </c>
      <c r="O90" s="162" t="n">
        <v>0</v>
      </c>
      <c r="P90" s="162" t="n">
        <v>0</v>
      </c>
      <c r="Q90" s="162" t="n">
        <v>0</v>
      </c>
      <c r="R90" s="162" t="n">
        <v>0</v>
      </c>
      <c r="S90" s="162" t="n">
        <v>0</v>
      </c>
      <c r="T90" s="162" t="n">
        <v>0</v>
      </c>
      <c r="U90" s="162" t="n">
        <v>0</v>
      </c>
      <c r="V90" s="162" t="n">
        <v>0</v>
      </c>
      <c r="W90" s="162" t="n">
        <v>0</v>
      </c>
      <c r="X90" s="163" t="n">
        <v>0</v>
      </c>
      <c r="Y90" s="162" t="n">
        <v>0</v>
      </c>
      <c r="Z90" s="162" t="n">
        <v>0</v>
      </c>
      <c r="AA90" s="162" t="n">
        <v>0</v>
      </c>
      <c r="AB90" s="162" t="n">
        <v>0</v>
      </c>
      <c r="AC90" s="162" t="n">
        <v>0</v>
      </c>
      <c r="AD90" s="162" t="n">
        <v>0</v>
      </c>
      <c r="AE90" s="162" t="n">
        <v>0</v>
      </c>
      <c r="AF90" s="162" t="n">
        <v>0</v>
      </c>
      <c r="AG90" s="162" t="n">
        <v>0</v>
      </c>
      <c r="AH90" s="162" t="n">
        <v>0</v>
      </c>
      <c r="AI90" s="162" t="n">
        <v>0</v>
      </c>
      <c r="AJ90" s="162" t="n">
        <v>0</v>
      </c>
      <c r="AK90" s="162" t="n">
        <v>0</v>
      </c>
      <c r="AL90" s="162" t="n">
        <v>0</v>
      </c>
      <c r="AM90" s="162" t="n">
        <v>0</v>
      </c>
      <c r="AN90" s="162" t="n">
        <v>0</v>
      </c>
      <c r="AO90" s="162" t="n">
        <v>0</v>
      </c>
      <c r="AP90" s="162" t="n">
        <v>0</v>
      </c>
      <c r="AQ90" s="162" t="n">
        <v>0</v>
      </c>
      <c r="AR90" s="147"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48" t="n">
        <v>23202.2521688914</v>
      </c>
      <c r="BJ90" s="51" t="n">
        <v>21729.2283775058</v>
      </c>
      <c r="BK90" s="51" t="n">
        <v>20349.7213307102</v>
      </c>
      <c r="BL90" s="51" t="n">
        <f aca="false">BK90*(1+(BK30-BJ30)/BJ30)</f>
        <v>18744.0098292135</v>
      </c>
      <c r="BM90" s="149" t="n">
        <f aca="false">BL90*(1+(BL30-BK30)/BK30)</f>
        <v>18446.9135775294</v>
      </c>
      <c r="BN90" s="51" t="n">
        <f aca="false">BM90*(1+(BM30-BL30)/BL30)</f>
        <v>18483.6670034506</v>
      </c>
      <c r="BO90" s="51" t="n">
        <f aca="false">BN90*(1+(BN30-BM30)/BM30)</f>
        <v>18756.9821671813</v>
      </c>
      <c r="BP90" s="51" t="n">
        <f aca="false">BO90*(1+(BO30-BN30)/BN30)</f>
        <v>18308.1158853378</v>
      </c>
      <c r="BQ90" s="51" t="n">
        <f aca="false">BP90*(1+(BP30-BO30)/BO30)</f>
        <v>17779.9817545053</v>
      </c>
      <c r="BR90" s="51" t="n">
        <f aca="false">BQ90*(1+(BQ30-BP30)/BP30)</f>
        <v>17953.6570036437</v>
      </c>
      <c r="BS90" s="51" t="n">
        <f aca="false">BR90*(1+(BR30-BQ30)/BQ30)</f>
        <v>18460.3169040473</v>
      </c>
      <c r="BT90" s="51" t="n">
        <f aca="false">BS90*(1+(BS30-BR30)/BR30)</f>
        <v>18849.4455793881</v>
      </c>
      <c r="BU90" s="51" t="n">
        <f aca="false">BT90*(1+(BT30-BS30)/BS30)</f>
        <v>19044.1753085937</v>
      </c>
      <c r="BV90" s="51" t="n">
        <f aca="false">BU90*(1+(BU30-BT30)/BT30)</f>
        <v>19177.6837737642</v>
      </c>
      <c r="BW90" s="51" t="n">
        <f aca="false">BV90*(1+(BV30-BU30)/BU30)</f>
        <v>19320.7718770376</v>
      </c>
      <c r="BX90" s="51" t="n">
        <f aca="false">BW90*(1+(BW30-BV30)/BV30)</f>
        <v>19502.0661875801</v>
      </c>
      <c r="BY90" s="51" t="n">
        <f aca="false">BX90*(1+(BX30-BW30)/BW30)</f>
        <v>19785.7573721798</v>
      </c>
      <c r="BZ90" s="51" t="n">
        <f aca="false">BY90*(1+(BY30-BX30)/BX30)</f>
        <v>19600.2722973745</v>
      </c>
      <c r="CA90" s="51" t="n">
        <f aca="false">BZ90*(1+(BZ30-BY30)/BY30)</f>
        <v>19600.7416586825</v>
      </c>
      <c r="CB90" s="51" t="n">
        <f aca="false">CA90*(1+(CA30-BZ30)/BZ30)</f>
        <v>19969.3083667702</v>
      </c>
      <c r="CC90" s="51" t="n">
        <f aca="false">CB90*(1+(CB30-CA30)/CA30)</f>
        <v>20341.2462176201</v>
      </c>
      <c r="CD90" s="51" t="n">
        <f aca="false">CC90*(1+(CC30-CB30)/CB30)</f>
        <v>20571.6126079371</v>
      </c>
      <c r="CE90" s="51" t="n">
        <f aca="false">CD90*(1+(CD30-CC30)/CC30)</f>
        <v>20583.1517367491</v>
      </c>
      <c r="CF90" s="51" t="n">
        <f aca="false">CE90*(1+(CE30-CD30)/CD30)</f>
        <v>20594.6973381452</v>
      </c>
      <c r="CG90" s="51" t="n">
        <f aca="false">CF90*(1+(CF30-CE30)/CE30)</f>
        <v>20606.2494157561</v>
      </c>
      <c r="CH90" s="51" t="n">
        <f aca="false">CG90*(1+(CG30-CF30)/CF30)</f>
        <v>20764.5868029592</v>
      </c>
      <c r="CI90" s="51" t="n">
        <f aca="false">CH90*(1+(CH30-CG30)/CG30)</f>
        <v>20997.5454779554</v>
      </c>
      <c r="CJ90" s="51" t="n">
        <f aca="false">CI90*(1+(CI30-CH30)/CH30)</f>
        <v>21009.3235231006</v>
      </c>
      <c r="CK90" s="51" t="n">
        <f aca="false">CJ90*(1+(CJ30-CI30)/CI30)</f>
        <v>21021.1081748441</v>
      </c>
      <c r="CL90" s="51" t="n">
        <f aca="false">CK90*(1+(CK30-CJ30)/CJ30)</f>
        <v>21181.1526416416</v>
      </c>
      <c r="CM90" s="51" t="n">
        <f aca="false">CL90*(1+(CL30-CK30)/CK30)</f>
        <v>21416.5496432101</v>
      </c>
      <c r="CN90" s="51" t="n">
        <f aca="false">CM90*(1+(CM30-CL30)/CL30)</f>
        <v>21428.5627182059</v>
      </c>
      <c r="CO90" s="51" t="n">
        <f aca="false">CN90*(1+(CN30-CM30)/CM30)</f>
        <v>21440.5825316339</v>
      </c>
      <c r="CP90" s="51" t="n">
        <f aca="false">CO90*(1+(CO30-CN30)/CN30)</f>
        <v>21452.609087274</v>
      </c>
      <c r="CQ90" s="51" t="n">
        <f aca="false">CP90*(1+(CP30-CO30)/CO30)</f>
        <v>21464.6423889081</v>
      </c>
      <c r="CR90" s="51" t="n">
        <f aca="false">CQ90*(1+(CQ30-CP30)/CP30)</f>
        <v>21476.6824403202</v>
      </c>
      <c r="CS90" s="51" t="n">
        <f aca="false">CR90*(1+(CR30-CQ30)/CQ30)</f>
        <v>21488.7292452964</v>
      </c>
      <c r="CT90" s="51" t="n">
        <f aca="false">CS90*(1+(CS30-CR30)/CR30)</f>
        <v>21500.782807625</v>
      </c>
      <c r="CU90" s="51" t="n">
        <f aca="false">CT90*(1+(CT30-CS30)/CS30)</f>
        <v>21512.8431310962</v>
      </c>
      <c r="CV90" s="51" t="n">
        <f aca="false">CU90*(1+(CU30-CT30)/CT30)</f>
        <v>21524.9102195026</v>
      </c>
      <c r="CW90" s="51" t="n">
        <f aca="false">CV90*(1+(CV30-CU30)/CU30)</f>
        <v>21536.9840766388</v>
      </c>
      <c r="CX90" s="51" t="n">
        <f aca="false">CW90*(1+(CW30-CV30)/CV30)</f>
        <v>21549.0647063016</v>
      </c>
      <c r="CY90" s="51" t="n">
        <f aca="false">CX90*(1+(CX30-CW30)/CW30)</f>
        <v>21561.1521122899</v>
      </c>
      <c r="CZ90" s="51" t="n">
        <f aca="false">CY90*(1+(CY30-CX30)/CX30)</f>
        <v>21573.2462984045</v>
      </c>
      <c r="DA90" s="51" t="n">
        <f aca="false">CZ90*(1+(CZ30-CY30)/CY30)</f>
        <v>21585.3472684488</v>
      </c>
      <c r="DB90" s="51" t="n">
        <f aca="false">DA90*(1+(DA30-CZ30)/CZ30)</f>
        <v>21597.4550262279</v>
      </c>
      <c r="DC90" s="51" t="n">
        <f aca="false">DB90*(1+(DB30-DA30)/DA30)</f>
        <v>21609.5695755493</v>
      </c>
      <c r="DD90" s="51" t="n">
        <f aca="false">DC90*(1+(DC30-DB30)/DB30)</f>
        <v>21621.6909202225</v>
      </c>
      <c r="DE90" s="51" t="n">
        <f aca="false">DD90*(1+(DD30-DC30)/DC30)</f>
        <v>21633.8190640593</v>
      </c>
      <c r="DF90" s="51" t="n">
        <f aca="false">DE90*(1+(DE30-DD30)/DD30)</f>
        <v>21645.9540108733</v>
      </c>
      <c r="DG90" s="51" t="n">
        <f aca="false">DF90*(1+(DF30-DE30)/DE30)</f>
        <v>21658.0957644806</v>
      </c>
      <c r="DH90" s="51" t="n">
        <f aca="false">DG90*(1+(DG30-DF30)/DF30)</f>
        <v>21670.2443286993</v>
      </c>
      <c r="DI90" s="51" t="n">
        <f aca="false">DH90*(1+(DH30-DG30)/DG30)</f>
        <v>21682.3997073496</v>
      </c>
      <c r="DJ90" s="51" t="n">
        <f aca="false">DI90*(1+(DI30-DH30)/DH30)</f>
        <v>21694.5619042539</v>
      </c>
      <c r="DK90" s="51" t="n">
        <f aca="false">DJ90*(1+(DJ30-DI30)/DI30)</f>
        <v>21706.7309232367</v>
      </c>
      <c r="DL90" s="51" t="n">
        <f aca="false">DK90*(1+(DK30-DJ30)/DJ30)</f>
        <v>21718.9067681248</v>
      </c>
      <c r="DM90" s="51" t="n">
        <f aca="false">DL90*(1+(DL30-DK30)/DK30)</f>
        <v>21731.0894427469</v>
      </c>
      <c r="DN90" s="51" t="n">
        <f aca="false">DM90*(1+(DM30-DL30)/DL30)</f>
        <v>21743.2789509339</v>
      </c>
      <c r="DO90" s="51" t="n">
        <f aca="false">DN90*(1+(DN30-DM30)/DM30)</f>
        <v>21755.4752965191</v>
      </c>
      <c r="DP90" s="51" t="n">
        <f aca="false">DO90*(1+(DO30-DN30)/DN30)</f>
        <v>21767.6784833376</v>
      </c>
      <c r="DQ90" s="51" t="n">
        <f aca="false">DP90*(1+(DP30-DO30)/DO30)</f>
        <v>21779.888515227</v>
      </c>
      <c r="DR90" s="51" t="n">
        <f aca="false">DQ90*(1+(DQ30-DP30)/DP30)</f>
        <v>21792.1053960267</v>
      </c>
      <c r="DS90" s="51" t="n">
        <f aca="false">DR90*(1+(DR30-DQ30)/DQ30)</f>
        <v>21804.3291295785</v>
      </c>
      <c r="DT90" s="51" t="n">
        <f aca="false">DS90*(1+(DS30-DR30)/DR30)</f>
        <v>21816.5597197262</v>
      </c>
      <c r="DU90" s="51" t="n">
        <f aca="false">DT90*(1+(DT30-DS30)/DS30)</f>
        <v>21828.797170316</v>
      </c>
      <c r="DV90" s="51" t="n">
        <f aca="false">DU90*(1+(DU30-DT30)/DT30)</f>
        <v>21841.0414851959</v>
      </c>
      <c r="DW90" s="51" t="n">
        <f aca="false">DV90*(1+(DV30-DU30)/DU30)</f>
        <v>21853.2926682164</v>
      </c>
      <c r="DX90" s="51" t="n">
        <f aca="false">DW90*(1+(DW30-DV30)/DV30)</f>
        <v>21865.5507232299</v>
      </c>
      <c r="DY90" s="51" t="n">
        <f aca="false">DX90*(1+(DX30-DW30)/DW30)</f>
        <v>21877.8156540912</v>
      </c>
      <c r="DZ90" s="51" t="n">
        <f aca="false">DY90*(1+(DY30-DX30)/DX30)</f>
        <v>21890.087464657</v>
      </c>
      <c r="EA90" s="51" t="n">
        <f aca="false">DZ90*(1+(DZ30-DY30)/DY30)</f>
        <v>21902.3661587864</v>
      </c>
      <c r="EB90" s="51" t="n">
        <f aca="false">EA90*(1+(EA30-DZ30)/DZ30)</f>
        <v>21914.6517403405</v>
      </c>
      <c r="EC90" s="51" t="n">
        <f aca="false">EB90*(1+(EB30-EA30)/EA30)</f>
        <v>21926.9442131827</v>
      </c>
      <c r="ED90" s="51" t="n">
        <f aca="false">EC90*(1+(EC30-EB30)/EB30)</f>
        <v>21939.2435811784</v>
      </c>
      <c r="EE90" s="51" t="n">
        <f aca="false">ED90*(1+(ED30-EC30)/EC30)</f>
        <v>21951.5498481953</v>
      </c>
      <c r="EF90" s="51" t="n">
        <f aca="false">EE90*(1+(EE30-ED30)/ED30)</f>
        <v>21963.8630181033</v>
      </c>
      <c r="EG90" s="51" t="n">
        <f aca="false">EF90*(1+(EF30-EE30)/EE30)</f>
        <v>21976.1830947742</v>
      </c>
      <c r="EH90" s="51" t="n">
        <f aca="false">EG90*(1+(EG30-EF30)/EF30)</f>
        <v>21988.5100820824</v>
      </c>
      <c r="EI90" s="51" t="n">
        <f aca="false">EH90*(1+(EH30-EG30)/EG30)</f>
        <v>22000.8439839042</v>
      </c>
      <c r="EJ90" s="51" t="n">
        <f aca="false">EI90*(1+(EI30-EH30)/EH30)</f>
        <v>22013.184804118</v>
      </c>
      <c r="EK90" s="51" t="n">
        <f aca="false">EJ90*(1+(EJ30-EI30)/EI30)</f>
        <v>22025.5325466047</v>
      </c>
      <c r="EL90" s="51" t="n">
        <f aca="false">EK90*(1+(EK30-EJ30)/EJ30)</f>
        <v>22037.887215247</v>
      </c>
      <c r="EM90" s="51" t="n">
        <f aca="false">EL90*(1+(EL30-EK30)/EK30)</f>
        <v>22050.24881393</v>
      </c>
      <c r="EN90" s="51" t="n">
        <f aca="false">EM90*(1+(EM30-EL30)/EL30)</f>
        <v>22062.6173465409</v>
      </c>
      <c r="EO90" s="51" t="n">
        <f aca="false">EN90*(1+(EN30-EM30)/EM30)</f>
        <v>22074.9928169693</v>
      </c>
      <c r="EP90" s="51" t="n">
        <f aca="false">EO90*(1+(EO30-EN30)/EN30)</f>
        <v>22087.3752291065</v>
      </c>
      <c r="EQ90" s="51" t="n">
        <f aca="false">EP90*(1+(EP30-EO30)/EO30)</f>
        <v>22099.7645868465</v>
      </c>
      <c r="ER90" s="51" t="n">
        <f aca="false">EQ90*(1+(EQ30-EP30)/EP30)</f>
        <v>22112.1608940852</v>
      </c>
      <c r="ES90" s="51" t="n">
        <f aca="false">ER90*(1+(ER30-EQ30)/EQ30)</f>
        <v>22124.5641547207</v>
      </c>
      <c r="ET90" s="51" t="n">
        <f aca="false">ES90*(1+(ES30-ER30)/ER30)</f>
        <v>22136.9743726534</v>
      </c>
      <c r="EU90" s="51" t="n">
        <f aca="false">ET90*(1+(ET30-ES30)/ES30)</f>
        <v>22149.3915517857</v>
      </c>
      <c r="EV90" s="51" t="n">
        <f aca="false">EU90*(1+(EU30-ET30)/ET30)</f>
        <v>22161.8156960225</v>
      </c>
      <c r="EW90" s="152"/>
      <c r="EX90" s="152"/>
    </row>
    <row r="91" customFormat="false" ht="12.8" hidden="false" customHeight="false" outlineLevel="0" collapsed="false">
      <c r="A91" s="162" t="s">
        <v>237</v>
      </c>
      <c r="B91" s="162" t="n">
        <v>0</v>
      </c>
      <c r="C91" s="162" t="n">
        <v>0</v>
      </c>
      <c r="D91" s="162" t="n">
        <v>0</v>
      </c>
      <c r="E91" s="162" t="n">
        <v>0</v>
      </c>
      <c r="F91" s="162" t="n">
        <v>0</v>
      </c>
      <c r="G91" s="162" t="n">
        <v>0</v>
      </c>
      <c r="H91" s="162" t="n">
        <v>0</v>
      </c>
      <c r="I91" s="162" t="n">
        <v>0</v>
      </c>
      <c r="J91" s="162" t="n">
        <v>0</v>
      </c>
      <c r="K91" s="162" t="n">
        <v>0</v>
      </c>
      <c r="L91" s="162" t="n">
        <v>0</v>
      </c>
      <c r="M91" s="162" t="n">
        <v>0</v>
      </c>
      <c r="N91" s="162" t="n">
        <v>0</v>
      </c>
      <c r="O91" s="162" t="n">
        <v>0</v>
      </c>
      <c r="P91" s="162" t="n">
        <v>0</v>
      </c>
      <c r="Q91" s="162" t="n">
        <v>0</v>
      </c>
      <c r="R91" s="162" t="n">
        <v>0</v>
      </c>
      <c r="S91" s="162" t="n">
        <v>0</v>
      </c>
      <c r="T91" s="162" t="n">
        <v>0</v>
      </c>
      <c r="U91" s="162" t="n">
        <v>0</v>
      </c>
      <c r="V91" s="162" t="n">
        <v>0</v>
      </c>
      <c r="W91" s="162" t="n">
        <v>0</v>
      </c>
      <c r="X91" s="163" t="n">
        <v>0</v>
      </c>
      <c r="Y91" s="162" t="n">
        <v>0</v>
      </c>
      <c r="Z91" s="162" t="n">
        <v>0</v>
      </c>
      <c r="AA91" s="162" t="n">
        <v>0</v>
      </c>
      <c r="AB91" s="162" t="n">
        <v>0</v>
      </c>
      <c r="AC91" s="162" t="n">
        <v>0</v>
      </c>
      <c r="AD91" s="162" t="n">
        <v>0</v>
      </c>
      <c r="AE91" s="162" t="n">
        <v>0</v>
      </c>
      <c r="AF91" s="162" t="n">
        <v>0</v>
      </c>
      <c r="AG91" s="162" t="n">
        <v>0</v>
      </c>
      <c r="AH91" s="162" t="n">
        <v>0</v>
      </c>
      <c r="AI91" s="162" t="n">
        <v>0</v>
      </c>
      <c r="AJ91" s="162" t="n">
        <v>0</v>
      </c>
      <c r="AK91" s="162" t="n">
        <v>0</v>
      </c>
      <c r="AL91" s="162" t="n">
        <v>0</v>
      </c>
      <c r="AM91" s="162" t="n">
        <v>0</v>
      </c>
      <c r="AN91" s="162" t="n">
        <v>0</v>
      </c>
      <c r="AO91" s="162" t="n">
        <v>0</v>
      </c>
      <c r="AP91" s="162" t="n">
        <v>0</v>
      </c>
      <c r="AQ91" s="162" t="n">
        <v>0</v>
      </c>
      <c r="AR91" s="147"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48" t="n">
        <v>582.54226060641</v>
      </c>
      <c r="BJ91" s="51" t="n">
        <v>545.558841793675</v>
      </c>
      <c r="BK91" s="51" t="n">
        <v>510.923361250098</v>
      </c>
      <c r="BL91" s="51" t="n">
        <f aca="false">BK91*(1+(BK30-BJ30)/BJ30)</f>
        <v>470.608533139673</v>
      </c>
      <c r="BM91" s="149" t="n">
        <f aca="false">BL91*(1+(BL30-BK30)/BK30)</f>
        <v>463.149295096143</v>
      </c>
      <c r="BN91" s="51" t="n">
        <f aca="false">BM91*(1+(BM30-BL30)/BL30)</f>
        <v>464.072068612495</v>
      </c>
      <c r="BO91" s="51" t="n">
        <f aca="false">BN91*(1+(BN30-BM30)/BM30)</f>
        <v>470.934231482667</v>
      </c>
      <c r="BP91" s="51" t="n">
        <f aca="false">BO91*(1+(BO30-BN30)/BN30)</f>
        <v>459.664481605295</v>
      </c>
      <c r="BQ91" s="51" t="n">
        <f aca="false">BP91*(1+(BP30-BO30)/BO30)</f>
        <v>446.404542516665</v>
      </c>
      <c r="BR91" s="51" t="n">
        <f aca="false">BQ91*(1+(BQ30-BP30)/BP30)</f>
        <v>450.765031813479</v>
      </c>
      <c r="BS91" s="51" t="n">
        <f aca="false">BR91*(1+(BR30-BQ30)/BQ30)</f>
        <v>463.48581433025</v>
      </c>
      <c r="BT91" s="51" t="n">
        <f aca="false">BS91*(1+(BS30-BR30)/BR30)</f>
        <v>473.255723585168</v>
      </c>
      <c r="BU91" s="51" t="n">
        <f aca="false">BT91*(1+(BT30-BS30)/BS30)</f>
        <v>478.144830721535</v>
      </c>
      <c r="BV91" s="51" t="n">
        <f aca="false">BU91*(1+(BU30-BT30)/BT30)</f>
        <v>481.49684683378</v>
      </c>
      <c r="BW91" s="51" t="n">
        <f aca="false">BV91*(1+(BV30-BU30)/BU30)</f>
        <v>485.089380288725</v>
      </c>
      <c r="BX91" s="51" t="n">
        <f aca="false">BW91*(1+(BW30-BV30)/BV30)</f>
        <v>489.64116244891</v>
      </c>
      <c r="BY91" s="51" t="n">
        <f aca="false">BX91*(1+(BX30-BW30)/BW30)</f>
        <v>496.763837557684</v>
      </c>
      <c r="BZ91" s="51" t="n">
        <f aca="false">BY91*(1+(BY30-BX30)/BX30)</f>
        <v>492.106837280326</v>
      </c>
      <c r="CA91" s="51" t="n">
        <f aca="false">BZ91*(1+(BZ30-BY30)/BY30)</f>
        <v>492.118621601755</v>
      </c>
      <c r="CB91" s="51" t="n">
        <f aca="false">CA91*(1+(CA30-BZ30)/BZ30)</f>
        <v>501.372278606721</v>
      </c>
      <c r="CC91" s="51" t="n">
        <f aca="false">CB91*(1+(CB30-CA30)/CA30)</f>
        <v>510.710575374727</v>
      </c>
      <c r="CD91" s="51" t="n">
        <f aca="false">CC91*(1+(CC30-CB30)/CB30)</f>
        <v>516.494417253788</v>
      </c>
      <c r="CE91" s="51" t="n">
        <f aca="false">CD91*(1+(CD30-CC30)/CC30)</f>
        <v>516.784131809714</v>
      </c>
      <c r="CF91" s="51" t="n">
        <f aca="false">CE91*(1+(CE30-CD30)/CD30)</f>
        <v>517.074008873732</v>
      </c>
      <c r="CG91" s="51" t="n">
        <f aca="false">CF91*(1+(CF30-CE30)/CE30)</f>
        <v>517.364048537003</v>
      </c>
      <c r="CH91" s="51" t="n">
        <f aca="false">CG91*(1+(CG30-CF30)/CF30)</f>
        <v>521.339447942558</v>
      </c>
      <c r="CI91" s="51" t="n">
        <f aca="false">CH91*(1+(CH30-CG30)/CG30)</f>
        <v>527.188374683477</v>
      </c>
      <c r="CJ91" s="51" t="n">
        <f aca="false">CI91*(1+(CI30-CH30)/CH30)</f>
        <v>527.484087745919</v>
      </c>
      <c r="CK91" s="51" t="n">
        <f aca="false">CJ91*(1+(CJ30-CI30)/CI30)</f>
        <v>527.779966681167</v>
      </c>
      <c r="CL91" s="51" t="n">
        <f aca="false">CK91*(1+(CK30-CJ30)/CJ30)</f>
        <v>531.798225978029</v>
      </c>
      <c r="CM91" s="51" t="n">
        <f aca="false">CL91*(1+(CL30-CK30)/CK30)</f>
        <v>537.708372132616</v>
      </c>
      <c r="CN91" s="51" t="n">
        <f aca="false">CM91*(1+(CM30-CL30)/CL30)</f>
        <v>538.009986123098</v>
      </c>
      <c r="CO91" s="51" t="n">
        <f aca="false">CN91*(1+(CN30-CM30)/CM30)</f>
        <v>538.311769296363</v>
      </c>
      <c r="CP91" s="51" t="n">
        <f aca="false">CO91*(1+(CO30-CN30)/CN30)</f>
        <v>538.61372174731</v>
      </c>
      <c r="CQ91" s="51" t="n">
        <f aca="false">CP91*(1+(CP30-CO30)/CO30)</f>
        <v>538.915843570894</v>
      </c>
      <c r="CR91" s="51" t="n">
        <f aca="false">CQ91*(1+(CQ30-CP30)/CP30)</f>
        <v>539.218134862117</v>
      </c>
      <c r="CS91" s="51" t="n">
        <f aca="false">CR91*(1+(CR30-CQ30)/CQ30)</f>
        <v>539.520595716039</v>
      </c>
      <c r="CT91" s="51" t="n">
        <f aca="false">CS91*(1+(CS30-CR30)/CR30)</f>
        <v>539.823226227772</v>
      </c>
      <c r="CU91" s="51" t="n">
        <f aca="false">CT91*(1+(CT30-CS30)/CS30)</f>
        <v>540.126026492481</v>
      </c>
      <c r="CV91" s="51" t="n">
        <f aca="false">CU91*(1+(CU30-CT30)/CT30)</f>
        <v>540.428996605384</v>
      </c>
      <c r="CW91" s="51" t="n">
        <f aca="false">CV91*(1+(CV30-CU30)/CU30)</f>
        <v>540.732136661753</v>
      </c>
      <c r="CX91" s="51" t="n">
        <f aca="false">CW91*(1+(CW30-CV30)/CV30)</f>
        <v>541.035446756915</v>
      </c>
      <c r="CY91" s="51" t="n">
        <f aca="false">CX91*(1+(CX30-CW30)/CW30)</f>
        <v>541.338926986248</v>
      </c>
      <c r="CZ91" s="51" t="n">
        <f aca="false">CY91*(1+(CY30-CX30)/CX30)</f>
        <v>541.642577445184</v>
      </c>
      <c r="DA91" s="51" t="n">
        <f aca="false">CZ91*(1+(CZ30-CY30)/CY30)</f>
        <v>541.94639822921</v>
      </c>
      <c r="DB91" s="51" t="n">
        <f aca="false">DA91*(1+(DA30-CZ30)/CZ30)</f>
        <v>542.250389433865</v>
      </c>
      <c r="DC91" s="51" t="n">
        <f aca="false">DB91*(1+(DB30-DA30)/DA30)</f>
        <v>542.554551154742</v>
      </c>
      <c r="DD91" s="51" t="n">
        <f aca="false">DC91*(1+(DC30-DB30)/DB30)</f>
        <v>542.858883487488</v>
      </c>
      <c r="DE91" s="51" t="n">
        <f aca="false">DD91*(1+(DD30-DC30)/DC30)</f>
        <v>543.163386527804</v>
      </c>
      <c r="DF91" s="51" t="n">
        <f aca="false">DE91*(1+(DE30-DD30)/DD30)</f>
        <v>543.468060371443</v>
      </c>
      <c r="DG91" s="51" t="n">
        <f aca="false">DF91*(1+(DF30-DE30)/DE30)</f>
        <v>543.772905114214</v>
      </c>
      <c r="DH91" s="51" t="n">
        <f aca="false">DG91*(1+(DG30-DF30)/DF30)</f>
        <v>544.077920851977</v>
      </c>
      <c r="DI91" s="51" t="n">
        <f aca="false">DH91*(1+(DH30-DG30)/DG30)</f>
        <v>544.38310768065</v>
      </c>
      <c r="DJ91" s="51" t="n">
        <f aca="false">DI91*(1+(DI30-DH30)/DH30)</f>
        <v>544.688465696199</v>
      </c>
      <c r="DK91" s="51" t="n">
        <f aca="false">DJ91*(1+(DJ30-DI30)/DI30)</f>
        <v>544.993994994649</v>
      </c>
      <c r="DL91" s="51" t="n">
        <f aca="false">DK91*(1+(DK30-DJ30)/DJ30)</f>
        <v>545.299695672077</v>
      </c>
      <c r="DM91" s="51" t="n">
        <f aca="false">DL91*(1+(DL30-DK30)/DK30)</f>
        <v>545.605567824613</v>
      </c>
      <c r="DN91" s="51" t="n">
        <f aca="false">DM91*(1+(DM30-DL30)/DL30)</f>
        <v>545.911611548441</v>
      </c>
      <c r="DO91" s="51" t="n">
        <f aca="false">DN91*(1+(DN30-DM30)/DM30)</f>
        <v>546.217826939801</v>
      </c>
      <c r="DP91" s="51" t="n">
        <f aca="false">DO91*(1+(DO30-DN30)/DN30)</f>
        <v>546.524214094984</v>
      </c>
      <c r="DQ91" s="51" t="n">
        <f aca="false">DP91*(1+(DP30-DO30)/DO30)</f>
        <v>546.830773110338</v>
      </c>
      <c r="DR91" s="51" t="n">
        <f aca="false">DQ91*(1+(DQ30-DP30)/DP30)</f>
        <v>547.137504082263</v>
      </c>
      <c r="DS91" s="51" t="n">
        <f aca="false">DR91*(1+(DR30-DQ30)/DQ30)</f>
        <v>547.444407107214</v>
      </c>
      <c r="DT91" s="51" t="n">
        <f aca="false">DS91*(1+(DS30-DR30)/DR30)</f>
        <v>547.7514822817</v>
      </c>
      <c r="DU91" s="51" t="n">
        <f aca="false">DT91*(1+(DT30-DS30)/DS30)</f>
        <v>548.058729702283</v>
      </c>
      <c r="DV91" s="51" t="n">
        <f aca="false">DU91*(1+(DU30-DT30)/DT30)</f>
        <v>548.366149465581</v>
      </c>
      <c r="DW91" s="51" t="n">
        <f aca="false">DV91*(1+(DV30-DU30)/DU30)</f>
        <v>548.673741668265</v>
      </c>
      <c r="DX91" s="51" t="n">
        <f aca="false">DW91*(1+(DW30-DV30)/DV30)</f>
        <v>548.981506407061</v>
      </c>
      <c r="DY91" s="51" t="n">
        <f aca="false">DX91*(1+(DX30-DW30)/DW30)</f>
        <v>549.289443778748</v>
      </c>
      <c r="DZ91" s="51" t="n">
        <f aca="false">DY91*(1+(DY30-DX30)/DX30)</f>
        <v>549.59755388016</v>
      </c>
      <c r="EA91" s="51" t="n">
        <f aca="false">DZ91*(1+(DZ30-DY30)/DY30)</f>
        <v>549.905836808186</v>
      </c>
      <c r="EB91" s="51" t="n">
        <f aca="false">EA91*(1+(EA30-DZ30)/DZ30)</f>
        <v>550.214292659769</v>
      </c>
      <c r="EC91" s="51" t="n">
        <f aca="false">EB91*(1+(EB30-EA30)/EA30)</f>
        <v>550.522921531906</v>
      </c>
      <c r="ED91" s="51" t="n">
        <f aca="false">EC91*(1+(EC30-EB30)/EB30)</f>
        <v>550.831723521648</v>
      </c>
      <c r="EE91" s="51" t="n">
        <f aca="false">ED91*(1+(ED30-EC30)/EC30)</f>
        <v>551.140698726101</v>
      </c>
      <c r="EF91" s="51" t="n">
        <f aca="false">EE91*(1+(EE30-ED30)/ED30)</f>
        <v>551.449847242426</v>
      </c>
      <c r="EG91" s="51" t="n">
        <f aca="false">EF91*(1+(EF30-EE30)/EE30)</f>
        <v>551.759169167837</v>
      </c>
      <c r="EH91" s="51" t="n">
        <f aca="false">EG91*(1+(EG30-EF30)/EF30)</f>
        <v>552.068664599604</v>
      </c>
      <c r="EI91" s="51" t="n">
        <f aca="false">EH91*(1+(EH30-EG30)/EG30)</f>
        <v>552.378333635052</v>
      </c>
      <c r="EJ91" s="51" t="n">
        <f aca="false">EI91*(1+(EI30-EH30)/EH30)</f>
        <v>552.688176371558</v>
      </c>
      <c r="EK91" s="51" t="n">
        <f aca="false">EJ91*(1+(EJ30-EI30)/EI30)</f>
        <v>552.998192906556</v>
      </c>
      <c r="EL91" s="51" t="n">
        <f aca="false">EK91*(1+(EK30-EJ30)/EJ30)</f>
        <v>553.308383337534</v>
      </c>
      <c r="EM91" s="51" t="n">
        <f aca="false">EL91*(1+(EL30-EK30)/EK30)</f>
        <v>553.618747762034</v>
      </c>
      <c r="EN91" s="51" t="n">
        <f aca="false">EM91*(1+(EM30-EL30)/EL30)</f>
        <v>553.929286277654</v>
      </c>
      <c r="EO91" s="51" t="n">
        <f aca="false">EN91*(1+(EN30-EM30)/EM30)</f>
        <v>554.239998982046</v>
      </c>
      <c r="EP91" s="51" t="n">
        <f aca="false">EO91*(1+(EO30-EN30)/EN30)</f>
        <v>554.550885972916</v>
      </c>
      <c r="EQ91" s="51" t="n">
        <f aca="false">EP91*(1+(EP30-EO30)/EO30)</f>
        <v>554.861947348026</v>
      </c>
      <c r="ER91" s="51" t="n">
        <f aca="false">EQ91*(1+(EQ30-EP30)/EP30)</f>
        <v>555.173183205193</v>
      </c>
      <c r="ES91" s="51" t="n">
        <f aca="false">ER91*(1+(ER30-EQ30)/EQ30)</f>
        <v>555.484593642288</v>
      </c>
      <c r="ET91" s="51" t="n">
        <f aca="false">ES91*(1+(ES30-ER30)/ER30)</f>
        <v>555.796178757237</v>
      </c>
      <c r="EU91" s="51" t="n">
        <f aca="false">ET91*(1+(ET30-ES30)/ES30)</f>
        <v>556.107938648022</v>
      </c>
      <c r="EV91" s="51" t="n">
        <f aca="false">EU91*(1+(EU30-ET30)/ET30)</f>
        <v>556.419873412678</v>
      </c>
      <c r="EW91" s="152"/>
      <c r="EX91" s="152"/>
    </row>
    <row r="92" customFormat="false" ht="12.8" hidden="false" customHeight="false" outlineLevel="0" collapsed="false">
      <c r="A92" s="162" t="s">
        <v>238</v>
      </c>
      <c r="B92" s="162" t="n">
        <v>0</v>
      </c>
      <c r="C92" s="162" t="n">
        <v>0</v>
      </c>
      <c r="D92" s="162" t="n">
        <v>0</v>
      </c>
      <c r="E92" s="162" t="n">
        <v>0</v>
      </c>
      <c r="F92" s="162" t="n">
        <v>0</v>
      </c>
      <c r="G92" s="162" t="n">
        <v>0</v>
      </c>
      <c r="H92" s="162" t="n">
        <v>0</v>
      </c>
      <c r="I92" s="162" t="n">
        <v>0</v>
      </c>
      <c r="J92" s="162" t="n">
        <v>0</v>
      </c>
      <c r="K92" s="162" t="n">
        <v>0</v>
      </c>
      <c r="L92" s="162" t="n">
        <v>0</v>
      </c>
      <c r="M92" s="162" t="n">
        <v>0</v>
      </c>
      <c r="N92" s="162" t="n">
        <v>0</v>
      </c>
      <c r="O92" s="162" t="n">
        <v>0</v>
      </c>
      <c r="P92" s="162" t="n">
        <v>0</v>
      </c>
      <c r="Q92" s="162" t="n">
        <v>0</v>
      </c>
      <c r="R92" s="162" t="n">
        <v>0</v>
      </c>
      <c r="S92" s="162" t="n">
        <v>0</v>
      </c>
      <c r="T92" s="162" t="n">
        <v>0</v>
      </c>
      <c r="U92" s="162" t="n">
        <v>0</v>
      </c>
      <c r="V92" s="162" t="n">
        <v>0</v>
      </c>
      <c r="W92" s="162" t="n">
        <v>0</v>
      </c>
      <c r="X92" s="163" t="n">
        <v>0</v>
      </c>
      <c r="Y92" s="162" t="n">
        <v>0</v>
      </c>
      <c r="Z92" s="162" t="n">
        <v>0</v>
      </c>
      <c r="AA92" s="162" t="n">
        <v>0</v>
      </c>
      <c r="AB92" s="162" t="n">
        <v>0</v>
      </c>
      <c r="AC92" s="162" t="n">
        <v>0</v>
      </c>
      <c r="AD92" s="162" t="n">
        <v>0</v>
      </c>
      <c r="AE92" s="162" t="n">
        <v>0</v>
      </c>
      <c r="AF92" s="162" t="n">
        <v>0</v>
      </c>
      <c r="AG92" s="162" t="n">
        <v>0</v>
      </c>
      <c r="AH92" s="162" t="n">
        <v>0</v>
      </c>
      <c r="AI92" s="162" t="n">
        <v>0</v>
      </c>
      <c r="AJ92" s="162" t="n">
        <v>0</v>
      </c>
      <c r="AK92" s="162" t="n">
        <v>0</v>
      </c>
      <c r="AL92" s="162" t="n">
        <v>0</v>
      </c>
      <c r="AM92" s="162" t="n">
        <v>0</v>
      </c>
      <c r="AN92" s="162" t="n">
        <v>0</v>
      </c>
      <c r="AO92" s="162" t="n">
        <v>0</v>
      </c>
      <c r="AP92" s="162" t="n">
        <v>0</v>
      </c>
      <c r="AQ92" s="162" t="n">
        <v>0</v>
      </c>
      <c r="AR92" s="147"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48" t="n">
        <v>293.602404214783</v>
      </c>
      <c r="BJ92" s="51" t="n">
        <v>274.962690989175</v>
      </c>
      <c r="BK92" s="51" t="n">
        <v>257.5063431044</v>
      </c>
      <c r="BL92" s="51" t="n">
        <f aca="false">BK92*(1+(BK30-BJ30)/BJ30)</f>
        <v>237.187593274293</v>
      </c>
      <c r="BM92" s="149" t="n">
        <f aca="false">BL92*(1+(BL30-BK30)/BK30)</f>
        <v>233.428123152913</v>
      </c>
      <c r="BN92" s="51" t="n">
        <f aca="false">BM92*(1+(BM30-BL30)/BL30)</f>
        <v>233.893202755318</v>
      </c>
      <c r="BO92" s="51" t="n">
        <f aca="false">BN92*(1+(BN30-BM30)/BM30)</f>
        <v>237.351745856892</v>
      </c>
      <c r="BP92" s="51" t="n">
        <f aca="false">BO92*(1+(BO30-BN30)/BN30)</f>
        <v>231.671770544112</v>
      </c>
      <c r="BQ92" s="51" t="n">
        <f aca="false">BP92*(1+(BP30-BO30)/BO30)</f>
        <v>224.988736094198</v>
      </c>
      <c r="BR92" s="51" t="n">
        <f aca="false">BQ92*(1+(BQ30-BP30)/BP30)</f>
        <v>227.186430970042</v>
      </c>
      <c r="BS92" s="51" t="n">
        <f aca="false">BR92*(1+(BR30-BQ30)/BQ30)</f>
        <v>233.597729485156</v>
      </c>
      <c r="BT92" s="51" t="n">
        <f aca="false">BS92*(1+(BS30-BR30)/BR30)</f>
        <v>238.521782279572</v>
      </c>
      <c r="BU92" s="51" t="n">
        <f aca="false">BT92*(1+(BT30-BS30)/BS30)</f>
        <v>240.985901549145</v>
      </c>
      <c r="BV92" s="51" t="n">
        <f aca="false">BU92*(1+(BU30-BT30)/BT30)</f>
        <v>242.675324027263</v>
      </c>
      <c r="BW92" s="51" t="n">
        <f aca="false">BV92*(1+(BV30-BU30)/BU30)</f>
        <v>244.485967702274</v>
      </c>
      <c r="BX92" s="51" t="n">
        <f aca="false">BW92*(1+(BW30-BV30)/BV30)</f>
        <v>246.78007454407</v>
      </c>
      <c r="BY92" s="51" t="n">
        <f aca="false">BX92*(1+(BX30-BW30)/BW30)</f>
        <v>250.369916307996</v>
      </c>
      <c r="BZ92" s="51" t="n">
        <f aca="false">BY92*(1+(BY30-BX30)/BX30)</f>
        <v>248.022779335585</v>
      </c>
      <c r="CA92" s="51" t="n">
        <f aca="false">BZ92*(1+(BZ30-BY30)/BY30)</f>
        <v>248.028718655936</v>
      </c>
      <c r="CB92" s="51" t="n">
        <f aca="false">CA92*(1+(CA30-BZ30)/BZ30)</f>
        <v>252.692579337234</v>
      </c>
      <c r="CC92" s="51" t="n">
        <f aca="false">CB92*(1+(CB30-CA30)/CA30)</f>
        <v>257.399098619635</v>
      </c>
      <c r="CD92" s="51" t="n">
        <f aca="false">CC92*(1+(CC30-CB30)/CB30)</f>
        <v>260.314165896511</v>
      </c>
      <c r="CE92" s="51" t="n">
        <f aca="false">CD92*(1+(CD30-CC30)/CC30)</f>
        <v>260.460182582179</v>
      </c>
      <c r="CF92" s="51" t="n">
        <f aca="false">CE92*(1+(CE30-CD30)/CD30)</f>
        <v>260.606281172235</v>
      </c>
      <c r="CG92" s="51" t="n">
        <f aca="false">CF92*(1+(CF30-CE30)/CE30)</f>
        <v>260.752461712622</v>
      </c>
      <c r="CH92" s="51" t="n">
        <f aca="false">CG92*(1+(CG30-CF30)/CF30)</f>
        <v>262.756070552898</v>
      </c>
      <c r="CI92" s="51" t="n">
        <f aca="false">CH92*(1+(CH30-CG30)/CG30)</f>
        <v>265.703940723591</v>
      </c>
      <c r="CJ92" s="51" t="n">
        <f aca="false">CI92*(1+(CI30-CH30)/CH30)</f>
        <v>265.852980667921</v>
      </c>
      <c r="CK92" s="51" t="n">
        <f aca="false">CJ92*(1+(CJ30-CI30)/CI30)</f>
        <v>266.00210421246</v>
      </c>
      <c r="CL92" s="51" t="n">
        <f aca="false">CK92*(1+(CK30-CJ30)/CJ30)</f>
        <v>268.027314519244</v>
      </c>
      <c r="CM92" s="51" t="n">
        <f aca="false">CL92*(1+(CL30-CK30)/CK30)</f>
        <v>271.006039390537</v>
      </c>
      <c r="CN92" s="51" t="n">
        <f aca="false">CM92*(1+(CM30-CL30)/CL30)</f>
        <v>271.158053413791</v>
      </c>
      <c r="CO92" s="51" t="n">
        <f aca="false">CN92*(1+(CN30-CM30)/CM30)</f>
        <v>271.310152705489</v>
      </c>
      <c r="CP92" s="51" t="n">
        <f aca="false">CO92*(1+(CO30-CN30)/CN30)</f>
        <v>271.462337313459</v>
      </c>
      <c r="CQ92" s="51" t="n">
        <f aca="false">CP92*(1+(CP30-CO30)/CO30)</f>
        <v>271.61460728556</v>
      </c>
      <c r="CR92" s="51" t="n">
        <f aca="false">CQ92*(1+(CQ30-CP30)/CP30)</f>
        <v>271.766962669672</v>
      </c>
      <c r="CS92" s="51" t="n">
        <f aca="false">CR92*(1+(CR30-CQ30)/CQ30)</f>
        <v>271.919403513706</v>
      </c>
      <c r="CT92" s="51" t="n">
        <f aca="false">CS92*(1+(CS30-CR30)/CR30)</f>
        <v>272.071929865599</v>
      </c>
      <c r="CU92" s="51" t="n">
        <f aca="false">CT92*(1+(CT30-CS30)/CS30)</f>
        <v>272.224541773313</v>
      </c>
      <c r="CV92" s="51" t="n">
        <f aca="false">CU92*(1+(CU30-CT30)/CT30)</f>
        <v>272.377239284839</v>
      </c>
      <c r="CW92" s="51" t="n">
        <f aca="false">CV92*(1+(CV30-CU30)/CU30)</f>
        <v>272.530022448195</v>
      </c>
      <c r="CX92" s="51" t="n">
        <f aca="false">CW92*(1+(CW30-CV30)/CV30)</f>
        <v>272.682891311425</v>
      </c>
      <c r="CY92" s="51" t="n">
        <f aca="false">CX92*(1+(CX30-CW30)/CW30)</f>
        <v>272.835845922599</v>
      </c>
      <c r="CZ92" s="51" t="n">
        <f aca="false">CY92*(1+(CY30-CX30)/CX30)</f>
        <v>272.988886329816</v>
      </c>
      <c r="DA92" s="51" t="n">
        <f aca="false">CZ92*(1+(CZ30-CY30)/CY30)</f>
        <v>273.142012581202</v>
      </c>
      <c r="DB92" s="51" t="n">
        <f aca="false">DA92*(1+(DA30-CZ30)/CZ30)</f>
        <v>273.295224724908</v>
      </c>
      <c r="DC92" s="51" t="n">
        <f aca="false">DB92*(1+(DB30-DA30)/DA30)</f>
        <v>273.448522809113</v>
      </c>
      <c r="DD92" s="51" t="n">
        <f aca="false">DC92*(1+(DC30-DB30)/DB30)</f>
        <v>273.601906882024</v>
      </c>
      <c r="DE92" s="51" t="n">
        <f aca="false">DD92*(1+(DD30-DC30)/DC30)</f>
        <v>273.755376991874</v>
      </c>
      <c r="DF92" s="51" t="n">
        <f aca="false">DE92*(1+(DE30-DD30)/DD30)</f>
        <v>273.908933186923</v>
      </c>
      <c r="DG92" s="51" t="n">
        <f aca="false">DF92*(1+(DF30-DE30)/DE30)</f>
        <v>274.062575515458</v>
      </c>
      <c r="DH92" s="51" t="n">
        <f aca="false">DG92*(1+(DG30-DF30)/DF30)</f>
        <v>274.216304025794</v>
      </c>
      <c r="DI92" s="51" t="n">
        <f aca="false">DH92*(1+(DH30-DG30)/DG30)</f>
        <v>274.370118766273</v>
      </c>
      <c r="DJ92" s="51" t="n">
        <f aca="false">DI92*(1+(DI30-DH30)/DH30)</f>
        <v>274.524019785262</v>
      </c>
      <c r="DK92" s="51" t="n">
        <f aca="false">DJ92*(1+(DJ30-DI30)/DI30)</f>
        <v>274.678007131158</v>
      </c>
      <c r="DL92" s="51" t="n">
        <f aca="false">DK92*(1+(DK30-DJ30)/DJ30)</f>
        <v>274.832080852384</v>
      </c>
      <c r="DM92" s="51" t="n">
        <f aca="false">DL92*(1+(DL30-DK30)/DK30)</f>
        <v>274.986240997389</v>
      </c>
      <c r="DN92" s="51" t="n">
        <f aca="false">DM92*(1+(DM30-DL30)/DL30)</f>
        <v>275.140487614651</v>
      </c>
      <c r="DO92" s="51" t="n">
        <f aca="false">DN92*(1+(DN30-DM30)/DM30)</f>
        <v>275.294820752675</v>
      </c>
      <c r="DP92" s="51" t="n">
        <f aca="false">DO92*(1+(DO30-DN30)/DN30)</f>
        <v>275.449240459991</v>
      </c>
      <c r="DQ92" s="51" t="n">
        <f aca="false">DP92*(1+(DP30-DO30)/DO30)</f>
        <v>275.60374678516</v>
      </c>
      <c r="DR92" s="51" t="n">
        <f aca="false">DQ92*(1+(DQ30-DP30)/DP30)</f>
        <v>275.758339776766</v>
      </c>
      <c r="DS92" s="51" t="n">
        <f aca="false">DR92*(1+(DR30-DQ30)/DQ30)</f>
        <v>275.913019483424</v>
      </c>
      <c r="DT92" s="51" t="n">
        <f aca="false">DS92*(1+(DS30-DR30)/DR30)</f>
        <v>276.067785953774</v>
      </c>
      <c r="DU92" s="51" t="n">
        <f aca="false">DT92*(1+(DT30-DS30)/DS30)</f>
        <v>276.222639236484</v>
      </c>
      <c r="DV92" s="51" t="n">
        <f aca="false">DU92*(1+(DU30-DT30)/DT30)</f>
        <v>276.377579380248</v>
      </c>
      <c r="DW92" s="51" t="n">
        <f aca="false">DV92*(1+(DV30-DU30)/DU30)</f>
        <v>276.532606433791</v>
      </c>
      <c r="DX92" s="51" t="n">
        <f aca="false">DW92*(1+(DW30-DV30)/DV30)</f>
        <v>276.687720445861</v>
      </c>
      <c r="DY92" s="51" t="n">
        <f aca="false">DX92*(1+(DX30-DW30)/DW30)</f>
        <v>276.842921465235</v>
      </c>
      <c r="DZ92" s="51" t="n">
        <f aca="false">DY92*(1+(DY30-DX30)/DX30)</f>
        <v>276.998209540719</v>
      </c>
      <c r="EA92" s="51" t="n">
        <f aca="false">DZ92*(1+(DZ30-DY30)/DY30)</f>
        <v>277.153584721144</v>
      </c>
      <c r="EB92" s="51" t="n">
        <f aca="false">EA92*(1+(EA30-DZ30)/DZ30)</f>
        <v>277.309047055369</v>
      </c>
      <c r="EC92" s="51" t="n">
        <f aca="false">EB92*(1+(EB30-EA30)/EA30)</f>
        <v>277.464596592282</v>
      </c>
      <c r="ED92" s="51" t="n">
        <f aca="false">EC92*(1+(EC30-EB30)/EB30)</f>
        <v>277.620233380796</v>
      </c>
      <c r="EE92" s="51" t="n">
        <f aca="false">ED92*(1+(ED30-EC30)/EC30)</f>
        <v>277.775957469853</v>
      </c>
      <c r="EF92" s="51" t="n">
        <f aca="false">EE92*(1+(EE30-ED30)/ED30)</f>
        <v>277.931768908422</v>
      </c>
      <c r="EG92" s="51" t="n">
        <f aca="false">EF92*(1+(EF30-EE30)/EE30)</f>
        <v>278.0876677455</v>
      </c>
      <c r="EH92" s="51" t="n">
        <f aca="false">EG92*(1+(EG30-EF30)/EF30)</f>
        <v>278.24365403011</v>
      </c>
      <c r="EI92" s="51" t="n">
        <f aca="false">EH92*(1+(EH30-EG30)/EG30)</f>
        <v>278.399727811304</v>
      </c>
      <c r="EJ92" s="51" t="n">
        <f aca="false">EI92*(1+(EI30-EH30)/EH30)</f>
        <v>278.555889138161</v>
      </c>
      <c r="EK92" s="51" t="n">
        <f aca="false">EJ92*(1+(EJ30-EI30)/EI30)</f>
        <v>278.712138059788</v>
      </c>
      <c r="EL92" s="51" t="n">
        <f aca="false">EK92*(1+(EK30-EJ30)/EJ30)</f>
        <v>278.868474625319</v>
      </c>
      <c r="EM92" s="51" t="n">
        <f aca="false">EL92*(1+(EL30-EK30)/EK30)</f>
        <v>279.024898883914</v>
      </c>
      <c r="EN92" s="51" t="n">
        <f aca="false">EM92*(1+(EM30-EL30)/EL30)</f>
        <v>279.181410884764</v>
      </c>
      <c r="EO92" s="51" t="n">
        <f aca="false">EN92*(1+(EN30-EM30)/EM30)</f>
        <v>279.338010677086</v>
      </c>
      <c r="EP92" s="51" t="n">
        <f aca="false">EO92*(1+(EO30-EN30)/EN30)</f>
        <v>279.494698310123</v>
      </c>
      <c r="EQ92" s="51" t="n">
        <f aca="false">EP92*(1+(EP30-EO30)/EO30)</f>
        <v>279.651473833148</v>
      </c>
      <c r="ER92" s="51" t="n">
        <f aca="false">EQ92*(1+(EQ30-EP30)/EP30)</f>
        <v>279.808337295461</v>
      </c>
      <c r="ES92" s="51" t="n">
        <f aca="false">ER92*(1+(ER30-EQ30)/EQ30)</f>
        <v>279.965288746388</v>
      </c>
      <c r="ET92" s="51" t="n">
        <f aca="false">ES92*(1+(ES30-ER30)/ER30)</f>
        <v>280.122328235285</v>
      </c>
      <c r="EU92" s="51" t="n">
        <f aca="false">ET92*(1+(ET30-ES30)/ES30)</f>
        <v>280.279455811535</v>
      </c>
      <c r="EV92" s="51" t="n">
        <f aca="false">EU92*(1+(EU30-ET30)/ET30)</f>
        <v>280.436671524547</v>
      </c>
      <c r="EW92" s="152"/>
      <c r="EX92" s="152"/>
    </row>
    <row r="93" customFormat="false" ht="12.8" hidden="false" customHeight="false" outlineLevel="0" collapsed="false">
      <c r="A93" s="162" t="s">
        <v>239</v>
      </c>
      <c r="B93" s="162" t="n">
        <v>0</v>
      </c>
      <c r="C93" s="162" t="n">
        <v>0</v>
      </c>
      <c r="D93" s="162" t="n">
        <v>0</v>
      </c>
      <c r="E93" s="162" t="n">
        <v>0</v>
      </c>
      <c r="F93" s="162" t="n">
        <v>0</v>
      </c>
      <c r="G93" s="162" t="n">
        <v>0</v>
      </c>
      <c r="H93" s="162" t="n">
        <v>0</v>
      </c>
      <c r="I93" s="162" t="n">
        <v>0</v>
      </c>
      <c r="J93" s="162" t="n">
        <v>0</v>
      </c>
      <c r="K93" s="162" t="n">
        <v>0</v>
      </c>
      <c r="L93" s="162" t="n">
        <v>0</v>
      </c>
      <c r="M93" s="162" t="n">
        <v>0</v>
      </c>
      <c r="N93" s="162" t="n">
        <v>0</v>
      </c>
      <c r="O93" s="162" t="n">
        <v>0</v>
      </c>
      <c r="P93" s="162" t="n">
        <v>0</v>
      </c>
      <c r="Q93" s="162" t="n">
        <v>0</v>
      </c>
      <c r="R93" s="162" t="n">
        <v>0</v>
      </c>
      <c r="S93" s="162" t="n">
        <v>0</v>
      </c>
      <c r="T93" s="162" t="n">
        <v>0</v>
      </c>
      <c r="U93" s="162" t="n">
        <v>0</v>
      </c>
      <c r="V93" s="162" t="n">
        <v>0</v>
      </c>
      <c r="W93" s="162" t="n">
        <v>0</v>
      </c>
      <c r="X93" s="163" t="n">
        <v>0</v>
      </c>
      <c r="Y93" s="162" t="n">
        <v>0</v>
      </c>
      <c r="Z93" s="162" t="n">
        <v>0</v>
      </c>
      <c r="AA93" s="162" t="n">
        <v>0</v>
      </c>
      <c r="AB93" s="162" t="n">
        <v>0</v>
      </c>
      <c r="AC93" s="162" t="n">
        <v>0</v>
      </c>
      <c r="AD93" s="162" t="n">
        <v>0</v>
      </c>
      <c r="AE93" s="162" t="n">
        <v>0</v>
      </c>
      <c r="AF93" s="162" t="n">
        <v>0</v>
      </c>
      <c r="AG93" s="162" t="n">
        <v>0</v>
      </c>
      <c r="AH93" s="162" t="n">
        <v>0</v>
      </c>
      <c r="AI93" s="162" t="n">
        <v>0</v>
      </c>
      <c r="AJ93" s="162" t="n">
        <v>0</v>
      </c>
      <c r="AK93" s="162" t="n">
        <v>0</v>
      </c>
      <c r="AL93" s="162" t="n">
        <v>0</v>
      </c>
      <c r="AM93" s="162" t="n">
        <v>0</v>
      </c>
      <c r="AN93" s="162" t="n">
        <v>0</v>
      </c>
      <c r="AO93" s="162" t="n">
        <v>0</v>
      </c>
      <c r="AP93" s="162" t="n">
        <v>0</v>
      </c>
      <c r="AQ93" s="162" t="n">
        <v>0</v>
      </c>
      <c r="AR93" s="147"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48" t="n">
        <v>231.470087429195</v>
      </c>
      <c r="BJ93" s="51" t="n">
        <v>216.774921490327</v>
      </c>
      <c r="BK93" s="51" t="n">
        <v>203.012696409474</v>
      </c>
      <c r="BL93" s="51" t="n">
        <f aca="false">BK93*(1+(BK30-BJ30)/BJ30)</f>
        <v>186.993812598883</v>
      </c>
      <c r="BM93" s="149" t="n">
        <f aca="false">BL93*(1+(BL30-BK30)/BK30)</f>
        <v>184.029923798277</v>
      </c>
      <c r="BN93" s="51" t="n">
        <f aca="false">BM93*(1+(BM30-BL30)/BL30)</f>
        <v>184.39658297642</v>
      </c>
      <c r="BO93" s="51" t="n">
        <f aca="false">BN93*(1+(BN30-BM30)/BM30)</f>
        <v>187.123227113548</v>
      </c>
      <c r="BP93" s="51" t="n">
        <f aca="false">BO93*(1+(BO30-BN30)/BN30)</f>
        <v>182.64525158143</v>
      </c>
      <c r="BQ93" s="51" t="n">
        <f aca="false">BP93*(1+(BP30-BO30)/BO30)</f>
        <v>177.376484888081</v>
      </c>
      <c r="BR93" s="51" t="n">
        <f aca="false">BQ93*(1+(BQ30-BP30)/BP30)</f>
        <v>179.109102256849</v>
      </c>
      <c r="BS93" s="51" t="n">
        <f aca="false">BR93*(1+(BR30-BQ30)/BQ30)</f>
        <v>184.163637936817</v>
      </c>
      <c r="BT93" s="51" t="n">
        <f aca="false">BS93*(1+(BS30-BR30)/BR30)</f>
        <v>188.045659727059</v>
      </c>
      <c r="BU93" s="51" t="n">
        <f aca="false">BT93*(1+(BT30-BS30)/BS30)</f>
        <v>189.988320599642</v>
      </c>
      <c r="BV93" s="51" t="n">
        <f aca="false">BU93*(1+(BU30-BT30)/BT30)</f>
        <v>191.320226480183</v>
      </c>
      <c r="BW93" s="51" t="n">
        <f aca="false">BV93*(1+(BV30-BU30)/BU30)</f>
        <v>192.747700655263</v>
      </c>
      <c r="BX93" s="51" t="n">
        <f aca="false">BW93*(1+(BW30-BV30)/BV30)</f>
        <v>194.556327231951</v>
      </c>
      <c r="BY93" s="51" t="n">
        <f aca="false">BX93*(1+(BX30-BW30)/BW30)</f>
        <v>197.386484529795</v>
      </c>
      <c r="BZ93" s="51" t="n">
        <f aca="false">BY93*(1+(BY30-BX30)/BX30)</f>
        <v>195.536050090522</v>
      </c>
      <c r="CA93" s="51" t="n">
        <f aca="false">BZ93*(1+(BZ30-BY30)/BY30)</f>
        <v>195.54073252834</v>
      </c>
      <c r="CB93" s="51" t="n">
        <f aca="false">CA93*(1+(CA30-BZ30)/BZ30)</f>
        <v>199.21762421642</v>
      </c>
      <c r="CC93" s="51" t="n">
        <f aca="false">CB93*(1+(CB30-CA30)/CA30)</f>
        <v>202.928147066865</v>
      </c>
      <c r="CD93" s="51" t="n">
        <f aca="false">CC93*(1+(CC30-CB30)/CB30)</f>
        <v>205.226326059114</v>
      </c>
      <c r="CE93" s="51" t="n">
        <f aca="false">CD93*(1+(CD30-CC30)/CC30)</f>
        <v>205.341442606229</v>
      </c>
      <c r="CF93" s="51" t="n">
        <f aca="false">CE93*(1+(CE30-CD30)/CD30)</f>
        <v>205.456623725076</v>
      </c>
      <c r="CG93" s="51" t="n">
        <f aca="false">CF93*(1+(CF30-CE30)/CE30)</f>
        <v>205.571869451876</v>
      </c>
      <c r="CH93" s="51" t="n">
        <f aca="false">CG93*(1+(CG30-CF30)/CF30)</f>
        <v>207.15147338827</v>
      </c>
      <c r="CI93" s="51" t="n">
        <f aca="false">CH93*(1+(CH30-CG30)/CG30)</f>
        <v>209.475513506283</v>
      </c>
      <c r="CJ93" s="51" t="n">
        <f aca="false">CI93*(1+(CI30-CH30)/CH30)</f>
        <v>209.593013528249</v>
      </c>
      <c r="CK93" s="51" t="n">
        <f aca="false">CJ93*(1+(CJ30-CI30)/CI30)</f>
        <v>209.710579458898</v>
      </c>
      <c r="CL93" s="51" t="n">
        <f aca="false">CK93*(1+(CK30-CJ30)/CJ30)</f>
        <v>211.307213546508</v>
      </c>
      <c r="CM93" s="51" t="n">
        <f aca="false">CL93*(1+(CL30-CK30)/CK30)</f>
        <v>213.655578874884</v>
      </c>
      <c r="CN93" s="51" t="n">
        <f aca="false">CM93*(1+(CM30-CL30)/CL30)</f>
        <v>213.775423599409</v>
      </c>
      <c r="CO93" s="51" t="n">
        <f aca="false">CN93*(1+(CN30-CM30)/CM30)</f>
        <v>213.895335547819</v>
      </c>
      <c r="CP93" s="51" t="n">
        <f aca="false">CO93*(1+(CO30-CN30)/CN30)</f>
        <v>214.015314757821</v>
      </c>
      <c r="CQ93" s="51" t="n">
        <f aca="false">CP93*(1+(CP30-CO30)/CO30)</f>
        <v>214.135361267144</v>
      </c>
      <c r="CR93" s="51" t="n">
        <f aca="false">CQ93*(1+(CQ30-CP30)/CP30)</f>
        <v>214.255475113538</v>
      </c>
      <c r="CS93" s="51" t="n">
        <f aca="false">CR93*(1+(CR30-CQ30)/CQ30)</f>
        <v>214.375656334774</v>
      </c>
      <c r="CT93" s="51" t="n">
        <f aca="false">CS93*(1+(CS30-CR30)/CR30)</f>
        <v>214.495904968644</v>
      </c>
      <c r="CU93" s="51" t="n">
        <f aca="false">CT93*(1+(CT30-CS30)/CS30)</f>
        <v>214.616221052962</v>
      </c>
      <c r="CV93" s="51" t="n">
        <f aca="false">CU93*(1+(CU30-CT30)/CT30)</f>
        <v>214.736604625562</v>
      </c>
      <c r="CW93" s="51" t="n">
        <f aca="false">CV93*(1+(CV30-CU30)/CU30)</f>
        <v>214.857055724299</v>
      </c>
      <c r="CX93" s="51" t="n">
        <f aca="false">CW93*(1+(CW30-CV30)/CV30)</f>
        <v>214.977574387052</v>
      </c>
      <c r="CY93" s="51" t="n">
        <f aca="false">CX93*(1+(CX30-CW30)/CW30)</f>
        <v>215.098160651718</v>
      </c>
      <c r="CZ93" s="51" t="n">
        <f aca="false">CY93*(1+(CY30-CX30)/CX30)</f>
        <v>215.218814556217</v>
      </c>
      <c r="DA93" s="51" t="n">
        <f aca="false">CZ93*(1+(CZ30-CY30)/CY30)</f>
        <v>215.33953613849</v>
      </c>
      <c r="DB93" s="51" t="n">
        <f aca="false">DA93*(1+(DA30-CZ30)/CZ30)</f>
        <v>215.460325436499</v>
      </c>
      <c r="DC93" s="51" t="n">
        <f aca="false">DB93*(1+(DB30-DA30)/DA30)</f>
        <v>215.581182488227</v>
      </c>
      <c r="DD93" s="51" t="n">
        <f aca="false">DC93*(1+(DC30-DB30)/DB30)</f>
        <v>215.70210733168</v>
      </c>
      <c r="DE93" s="51" t="n">
        <f aca="false">DD93*(1+(DD30-DC30)/DC30)</f>
        <v>215.823100004882</v>
      </c>
      <c r="DF93" s="51" t="n">
        <f aca="false">DE93*(1+(DE30-DD30)/DD30)</f>
        <v>215.944160545883</v>
      </c>
      <c r="DG93" s="51" t="n">
        <f aca="false">DF93*(1+(DF30-DE30)/DE30)</f>
        <v>216.06528899275</v>
      </c>
      <c r="DH93" s="51" t="n">
        <f aca="false">DG93*(1+(DG30-DF30)/DF30)</f>
        <v>216.186485383573</v>
      </c>
      <c r="DI93" s="51" t="n">
        <f aca="false">DH93*(1+(DH30-DG30)/DG30)</f>
        <v>216.307749756464</v>
      </c>
      <c r="DJ93" s="51" t="n">
        <f aca="false">DI93*(1+(DI30-DH30)/DH30)</f>
        <v>216.429082149556</v>
      </c>
      <c r="DK93" s="51" t="n">
        <f aca="false">DJ93*(1+(DJ30-DI30)/DI30)</f>
        <v>216.550482601003</v>
      </c>
      <c r="DL93" s="51" t="n">
        <f aca="false">DK93*(1+(DK30-DJ30)/DJ30)</f>
        <v>216.67195114898</v>
      </c>
      <c r="DM93" s="51" t="n">
        <f aca="false">DL93*(1+(DL30-DK30)/DK30)</f>
        <v>216.793487831685</v>
      </c>
      <c r="DN93" s="51" t="n">
        <f aca="false">DM93*(1+(DM30-DL30)/DL30)</f>
        <v>216.915092687336</v>
      </c>
      <c r="DO93" s="51" t="n">
        <f aca="false">DN93*(1+(DN30-DM30)/DM30)</f>
        <v>217.036765754173</v>
      </c>
      <c r="DP93" s="51" t="n">
        <f aca="false">DO93*(1+(DO30-DN30)/DN30)</f>
        <v>217.158507070457</v>
      </c>
      <c r="DQ93" s="51" t="n">
        <f aca="false">DP93*(1+(DP30-DO30)/DO30)</f>
        <v>217.280316674472</v>
      </c>
      <c r="DR93" s="51" t="n">
        <f aca="false">DQ93*(1+(DQ30-DP30)/DP30)</f>
        <v>217.402194604521</v>
      </c>
      <c r="DS93" s="51" t="n">
        <f aca="false">DR93*(1+(DR30-DQ30)/DQ30)</f>
        <v>217.52414089893</v>
      </c>
      <c r="DT93" s="51" t="n">
        <f aca="false">DS93*(1+(DS30-DR30)/DR30)</f>
        <v>217.646155596047</v>
      </c>
      <c r="DU93" s="51" t="n">
        <f aca="false">DT93*(1+(DT30-DS30)/DS30)</f>
        <v>217.768238734239</v>
      </c>
      <c r="DV93" s="51" t="n">
        <f aca="false">DU93*(1+(DU30-DT30)/DT30)</f>
        <v>217.890390351899</v>
      </c>
      <c r="DW93" s="51" t="n">
        <f aca="false">DV93*(1+(DV30-DU30)/DU30)</f>
        <v>218.012610487437</v>
      </c>
      <c r="DX93" s="51" t="n">
        <f aca="false">DW93*(1+(DW30-DV30)/DV30)</f>
        <v>218.134899179286</v>
      </c>
      <c r="DY93" s="51" t="n">
        <f aca="false">DX93*(1+(DX30-DW30)/DW30)</f>
        <v>218.257256465902</v>
      </c>
      <c r="DZ93" s="51" t="n">
        <f aca="false">DY93*(1+(DY30-DX30)/DX30)</f>
        <v>218.379682385762</v>
      </c>
      <c r="EA93" s="51" t="n">
        <f aca="false">DZ93*(1+(DZ30-DY30)/DY30)</f>
        <v>218.502176977363</v>
      </c>
      <c r="EB93" s="51" t="n">
        <f aca="false">EA93*(1+(EA30-DZ30)/DZ30)</f>
        <v>218.624740279224</v>
      </c>
      <c r="EC93" s="51" t="n">
        <f aca="false">EB93*(1+(EB30-EA30)/EA30)</f>
        <v>218.747372329888</v>
      </c>
      <c r="ED93" s="51" t="n">
        <f aca="false">EC93*(1+(EC30-EB30)/EB30)</f>
        <v>218.870073167918</v>
      </c>
      <c r="EE93" s="51" t="n">
        <f aca="false">ED93*(1+(ED30-EC30)/EC30)</f>
        <v>218.992842831897</v>
      </c>
      <c r="EF93" s="51" t="n">
        <f aca="false">EE93*(1+(EE30-ED30)/ED30)</f>
        <v>219.115681360432</v>
      </c>
      <c r="EG93" s="51" t="n">
        <f aca="false">EF93*(1+(EF30-EE30)/EE30)</f>
        <v>219.23858879215</v>
      </c>
      <c r="EH93" s="51" t="n">
        <f aca="false">EG93*(1+(EG30-EF30)/EF30)</f>
        <v>219.361565165702</v>
      </c>
      <c r="EI93" s="51" t="n">
        <f aca="false">EH93*(1+(EH30-EG30)/EG30)</f>
        <v>219.484610519759</v>
      </c>
      <c r="EJ93" s="51" t="n">
        <f aca="false">EI93*(1+(EI30-EH30)/EH30)</f>
        <v>219.607724893012</v>
      </c>
      <c r="EK93" s="51" t="n">
        <f aca="false">EJ93*(1+(EJ30-EI30)/EI30)</f>
        <v>219.730908324178</v>
      </c>
      <c r="EL93" s="51" t="n">
        <f aca="false">EK93*(1+(EK30-EJ30)/EJ30)</f>
        <v>219.854160851992</v>
      </c>
      <c r="EM93" s="51" t="n">
        <f aca="false">EL93*(1+(EL30-EK30)/EK30)</f>
        <v>219.977482515212</v>
      </c>
      <c r="EN93" s="51" t="n">
        <f aca="false">EM93*(1+(EM30-EL30)/EL30)</f>
        <v>220.100873352618</v>
      </c>
      <c r="EO93" s="51" t="n">
        <f aca="false">EN93*(1+(EN30-EM30)/EM30)</f>
        <v>220.224333403012</v>
      </c>
      <c r="EP93" s="51" t="n">
        <f aca="false">EO93*(1+(EO30-EN30)/EN30)</f>
        <v>220.347862705216</v>
      </c>
      <c r="EQ93" s="51" t="n">
        <f aca="false">EP93*(1+(EP30-EO30)/EO30)</f>
        <v>220.471461298077</v>
      </c>
      <c r="ER93" s="51" t="n">
        <f aca="false">EQ93*(1+(EQ30-EP30)/EP30)</f>
        <v>220.59512922046</v>
      </c>
      <c r="ES93" s="51" t="n">
        <f aca="false">ER93*(1+(ER30-EQ30)/EQ30)</f>
        <v>220.718866511254</v>
      </c>
      <c r="ET93" s="51" t="n">
        <f aca="false">ES93*(1+(ES30-ER30)/ER30)</f>
        <v>220.842673209371</v>
      </c>
      <c r="EU93" s="51" t="n">
        <f aca="false">ET93*(1+(ET30-ES30)/ES30)</f>
        <v>220.966549353741</v>
      </c>
      <c r="EV93" s="51" t="n">
        <f aca="false">EU93*(1+(EU30-ET30)/ET30)</f>
        <v>221.09049498332</v>
      </c>
      <c r="EW93" s="152"/>
      <c r="EX93" s="152"/>
    </row>
    <row r="94" customFormat="false" ht="12.8" hidden="false" customHeight="false" outlineLevel="0" collapsed="false">
      <c r="A94" s="162" t="s">
        <v>240</v>
      </c>
      <c r="B94" s="162" t="n">
        <v>0</v>
      </c>
      <c r="C94" s="162" t="n">
        <v>0</v>
      </c>
      <c r="D94" s="162" t="n">
        <v>0</v>
      </c>
      <c r="E94" s="162" t="n">
        <v>0</v>
      </c>
      <c r="F94" s="162" t="n">
        <v>0</v>
      </c>
      <c r="G94" s="162" t="n">
        <v>0</v>
      </c>
      <c r="H94" s="162" t="n">
        <v>0</v>
      </c>
      <c r="I94" s="162" t="n">
        <v>0</v>
      </c>
      <c r="J94" s="162" t="n">
        <v>0</v>
      </c>
      <c r="K94" s="162" t="n">
        <v>0</v>
      </c>
      <c r="L94" s="162" t="n">
        <v>0</v>
      </c>
      <c r="M94" s="162" t="n">
        <v>0</v>
      </c>
      <c r="N94" s="162" t="n">
        <v>0</v>
      </c>
      <c r="O94" s="162" t="n">
        <v>0</v>
      </c>
      <c r="P94" s="162" t="n">
        <v>0</v>
      </c>
      <c r="Q94" s="162" t="n">
        <v>0</v>
      </c>
      <c r="R94" s="162" t="n">
        <v>0</v>
      </c>
      <c r="S94" s="162" t="n">
        <v>0</v>
      </c>
      <c r="T94" s="162" t="n">
        <v>0</v>
      </c>
      <c r="U94" s="162" t="n">
        <v>0</v>
      </c>
      <c r="V94" s="162" t="n">
        <v>0</v>
      </c>
      <c r="W94" s="162" t="n">
        <v>0</v>
      </c>
      <c r="X94" s="163" t="n">
        <v>0</v>
      </c>
      <c r="Y94" s="162" t="n">
        <v>0</v>
      </c>
      <c r="Z94" s="162" t="n">
        <v>0</v>
      </c>
      <c r="AA94" s="162" t="n">
        <v>0</v>
      </c>
      <c r="AB94" s="162" t="n">
        <v>0</v>
      </c>
      <c r="AC94" s="162" t="n">
        <v>0</v>
      </c>
      <c r="AD94" s="162" t="n">
        <v>0</v>
      </c>
      <c r="AE94" s="162" t="n">
        <v>0</v>
      </c>
      <c r="AF94" s="162" t="n">
        <v>0</v>
      </c>
      <c r="AG94" s="162" t="n">
        <v>0</v>
      </c>
      <c r="AH94" s="162" t="n">
        <v>0</v>
      </c>
      <c r="AI94" s="162" t="n">
        <v>0</v>
      </c>
      <c r="AJ94" s="162" t="n">
        <v>0</v>
      </c>
      <c r="AK94" s="162" t="n">
        <v>0</v>
      </c>
      <c r="AL94" s="162" t="n">
        <v>0</v>
      </c>
      <c r="AM94" s="162" t="n">
        <v>0</v>
      </c>
      <c r="AN94" s="162" t="n">
        <v>0</v>
      </c>
      <c r="AO94" s="162" t="n">
        <v>0</v>
      </c>
      <c r="AP94" s="162" t="n">
        <v>0</v>
      </c>
      <c r="AQ94" s="162" t="n">
        <v>0</v>
      </c>
      <c r="AR94" s="147"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48" t="n">
        <v>32225.3501346713</v>
      </c>
      <c r="BJ94" s="51" t="n">
        <v>30179.4837640892</v>
      </c>
      <c r="BK94" s="51" t="n">
        <v>28263.5017605903</v>
      </c>
      <c r="BL94" s="51" t="n">
        <f aca="false">BK94*(1+(BK30-BJ30)/BJ30)</f>
        <v>26033.3469043141</v>
      </c>
      <c r="BM94" s="149" t="n">
        <f aca="false">BL94*(1+(BL30-BK30)/BK30)</f>
        <v>25620.7132226986</v>
      </c>
      <c r="BN94" s="51" t="n">
        <f aca="false">BM94*(1+(BM30-BL30)/BL30)</f>
        <v>25671.7596474309</v>
      </c>
      <c r="BO94" s="51" t="n">
        <f aca="false">BN94*(1+(BN30-BM30)/BM30)</f>
        <v>26051.3640403247</v>
      </c>
      <c r="BP94" s="51" t="n">
        <f aca="false">BO94*(1+(BO30-BN30)/BN30)</f>
        <v>25427.938650808</v>
      </c>
      <c r="BQ94" s="51" t="n">
        <f aca="false">BP94*(1+(BP30-BO30)/BO30)</f>
        <v>24694.4190269258</v>
      </c>
      <c r="BR94" s="51" t="n">
        <f aca="false">BQ94*(1+(BQ30-BP30)/BP30)</f>
        <v>24935.6346499813</v>
      </c>
      <c r="BS94" s="51" t="n">
        <f aca="false">BR94*(1+(BR30-BQ30)/BQ30)</f>
        <v>25639.3289539159</v>
      </c>
      <c r="BT94" s="51" t="n">
        <f aca="false">BS94*(1+(BS30-BR30)/BR30)</f>
        <v>26179.7854457693</v>
      </c>
      <c r="BU94" s="51" t="n">
        <f aca="false">BT94*(1+(BT30-BS30)/BS30)</f>
        <v>26450.2434021609</v>
      </c>
      <c r="BV94" s="51" t="n">
        <f aca="false">BU94*(1+(BU30-BT30)/BT30)</f>
        <v>26635.671825434</v>
      </c>
      <c r="BW94" s="51" t="n">
        <f aca="false">BV94*(1+(BV30-BU30)/BU30)</f>
        <v>26834.4053015866</v>
      </c>
      <c r="BX94" s="51" t="n">
        <f aca="false">BW94*(1+(BW30-BV30)/BV30)</f>
        <v>27086.2029543372</v>
      </c>
      <c r="BY94" s="51" t="n">
        <f aca="false">BX94*(1+(BX30-BW30)/BW30)</f>
        <v>27480.218487282</v>
      </c>
      <c r="BZ94" s="51" t="n">
        <f aca="false">BY94*(1+(BY30-BX30)/BX30)</f>
        <v>27222.6003286288</v>
      </c>
      <c r="CA94" s="51" t="n">
        <f aca="false">BZ94*(1+(BZ30-BY30)/BY30)</f>
        <v>27223.2522193324</v>
      </c>
      <c r="CB94" s="51" t="n">
        <f aca="false">CA94*(1+(CA30-BZ30)/BZ30)</f>
        <v>27735.1504234228</v>
      </c>
      <c r="CC94" s="51" t="n">
        <f aca="false">CB94*(1+(CB30-CA30)/CA30)</f>
        <v>28251.7307702241</v>
      </c>
      <c r="CD94" s="51" t="n">
        <f aca="false">CC94*(1+(CC30-CB30)/CB30)</f>
        <v>28571.6840891169</v>
      </c>
      <c r="CE94" s="51" t="n">
        <f aca="false">CD94*(1+(CD30-CC30)/CC30)</f>
        <v>28587.7106568617</v>
      </c>
      <c r="CF94" s="51" t="n">
        <f aca="false">CE94*(1+(CE30-CD30)/CD30)</f>
        <v>28603.7462143065</v>
      </c>
      <c r="CG94" s="51" t="n">
        <f aca="false">CF94*(1+(CF30-CE30)/CE30)</f>
        <v>28619.7907664942</v>
      </c>
      <c r="CH94" s="51" t="n">
        <f aca="false">CG94*(1+(CG30-CF30)/CF30)</f>
        <v>28839.7038035944</v>
      </c>
      <c r="CI94" s="51" t="n">
        <f aca="false">CH94*(1+(CH30-CG30)/CG30)</f>
        <v>29163.2575178639</v>
      </c>
      <c r="CJ94" s="51" t="n">
        <f aca="false">CI94*(1+(CI30-CH30)/CH30)</f>
        <v>29179.6159138482</v>
      </c>
      <c r="CK94" s="51" t="n">
        <f aca="false">CJ94*(1+(CJ30-CI30)/CI30)</f>
        <v>29195.9834856634</v>
      </c>
      <c r="CL94" s="51" t="n">
        <f aca="false">CK94*(1+(CK30-CJ30)/CJ30)</f>
        <v>29418.2674666376</v>
      </c>
      <c r="CM94" s="51" t="n">
        <f aca="false">CL94*(1+(CL30-CK30)/CK30)</f>
        <v>29745.2077455803</v>
      </c>
      <c r="CN94" s="51" t="n">
        <f aca="false">CM94*(1+(CM30-CL30)/CL30)</f>
        <v>29761.8925719116</v>
      </c>
      <c r="CO94" s="51" t="n">
        <f aca="false">CN94*(1+(CN30-CM30)/CM30)</f>
        <v>29778.5867571765</v>
      </c>
      <c r="CP94" s="51" t="n">
        <f aca="false">CO94*(1+(CO30-CN30)/CN30)</f>
        <v>29795.2903066248</v>
      </c>
      <c r="CQ94" s="51" t="n">
        <f aca="false">CP94*(1+(CP30-CO30)/CO30)</f>
        <v>29812.0032255093</v>
      </c>
      <c r="CR94" s="51" t="n">
        <f aca="false">CQ94*(1+(CQ30-CP30)/CP30)</f>
        <v>29828.7255190854</v>
      </c>
      <c r="CS94" s="51" t="n">
        <f aca="false">CR94*(1+(CR30-CQ30)/CQ30)</f>
        <v>29845.4571926116</v>
      </c>
      <c r="CT94" s="51" t="n">
        <f aca="false">CS94*(1+(CS30-CR30)/CR30)</f>
        <v>29862.1982513494</v>
      </c>
      <c r="CU94" s="51" t="n">
        <f aca="false">CT94*(1+(CT30-CS30)/CS30)</f>
        <v>29878.948700563</v>
      </c>
      <c r="CV94" s="51" t="n">
        <f aca="false">CU94*(1+(CU30-CT30)/CT30)</f>
        <v>29895.70854552</v>
      </c>
      <c r="CW94" s="51" t="n">
        <f aca="false">CV94*(1+(CV30-CU30)/CU30)</f>
        <v>29912.4777914906</v>
      </c>
      <c r="CX94" s="51" t="n">
        <f aca="false">CW94*(1+(CW30-CV30)/CV30)</f>
        <v>29929.256443748</v>
      </c>
      <c r="CY94" s="51" t="n">
        <f aca="false">CX94*(1+(CX30-CW30)/CW30)</f>
        <v>29946.0445075685</v>
      </c>
      <c r="CZ94" s="51" t="n">
        <f aca="false">CY94*(1+(CY30-CX30)/CX30)</f>
        <v>29962.8419882312</v>
      </c>
      <c r="DA94" s="51" t="n">
        <f aca="false">CZ94*(1+(CZ30-CY30)/CY30)</f>
        <v>29979.6488910184</v>
      </c>
      <c r="DB94" s="51" t="n">
        <f aca="false">DA94*(1+(DA30-CZ30)/CZ30)</f>
        <v>29996.465221215</v>
      </c>
      <c r="DC94" s="51" t="n">
        <f aca="false">DB94*(1+(DB30-DA30)/DA30)</f>
        <v>30013.2909841093</v>
      </c>
      <c r="DD94" s="51" t="n">
        <f aca="false">DC94*(1+(DC30-DB30)/DB30)</f>
        <v>30030.1261849921</v>
      </c>
      <c r="DE94" s="51" t="n">
        <f aca="false">DD94*(1+(DD30-DC30)/DC30)</f>
        <v>30046.9708291575</v>
      </c>
      <c r="DF94" s="51" t="n">
        <f aca="false">DE94*(1+(DE30-DD30)/DD30)</f>
        <v>30063.8249219025</v>
      </c>
      <c r="DG94" s="51" t="n">
        <f aca="false">DF94*(1+(DF30-DE30)/DE30)</f>
        <v>30080.6884685271</v>
      </c>
      <c r="DH94" s="51" t="n">
        <f aca="false">DG94*(1+(DG30-DF30)/DF30)</f>
        <v>30097.5614743341</v>
      </c>
      <c r="DI94" s="51" t="n">
        <f aca="false">DH94*(1+(DH30-DG30)/DG30)</f>
        <v>30114.4439446294</v>
      </c>
      <c r="DJ94" s="51" t="n">
        <f aca="false">DI94*(1+(DI30-DH30)/DH30)</f>
        <v>30131.3358847219</v>
      </c>
      <c r="DK94" s="51" t="n">
        <f aca="false">DJ94*(1+(DJ30-DI30)/DI30)</f>
        <v>30148.2372999234</v>
      </c>
      <c r="DL94" s="51" t="n">
        <f aca="false">DK94*(1+(DK30-DJ30)/DJ30)</f>
        <v>30165.1481955489</v>
      </c>
      <c r="DM94" s="51" t="n">
        <f aca="false">DL94*(1+(DL30-DK30)/DK30)</f>
        <v>30182.068576916</v>
      </c>
      <c r="DN94" s="51" t="n">
        <f aca="false">DM94*(1+(DM30-DL30)/DL30)</f>
        <v>30198.9984493455</v>
      </c>
      <c r="DO94" s="51" t="n">
        <f aca="false">DN94*(1+(DN30-DM30)/DM30)</f>
        <v>30215.9378181613</v>
      </c>
      <c r="DP94" s="51" t="n">
        <f aca="false">DO94*(1+(DO30-DN30)/DN30)</f>
        <v>30232.88668869</v>
      </c>
      <c r="DQ94" s="51" t="n">
        <f aca="false">DP94*(1+(DP30-DO30)/DO30)</f>
        <v>30249.8450662616</v>
      </c>
      <c r="DR94" s="51" t="n">
        <f aca="false">DQ94*(1+(DQ30-DP30)/DP30)</f>
        <v>30266.8129562085</v>
      </c>
      <c r="DS94" s="51" t="n">
        <f aca="false">DR94*(1+(DR30-DQ30)/DQ30)</f>
        <v>30283.7903638667</v>
      </c>
      <c r="DT94" s="51" t="n">
        <f aca="false">DS94*(1+(DS30-DR30)/DR30)</f>
        <v>30300.7772945748</v>
      </c>
      <c r="DU94" s="51" t="n">
        <f aca="false">DT94*(1+(DT30-DS30)/DS30)</f>
        <v>30317.7737536746</v>
      </c>
      <c r="DV94" s="51" t="n">
        <f aca="false">DU94*(1+(DU30-DT30)/DT30)</f>
        <v>30334.7797465107</v>
      </c>
      <c r="DW94" s="51" t="n">
        <f aca="false">DV94*(1+(DV30-DU30)/DU30)</f>
        <v>30351.7952784308</v>
      </c>
      <c r="DX94" s="51" t="n">
        <f aca="false">DW94*(1+(DW30-DV30)/DV30)</f>
        <v>30368.8203547857</v>
      </c>
      <c r="DY94" s="51" t="n">
        <f aca="false">DX94*(1+(DX30-DW30)/DW30)</f>
        <v>30385.8549809291</v>
      </c>
      <c r="DZ94" s="51" t="n">
        <f aca="false">DY94*(1+(DY30-DX30)/DX30)</f>
        <v>30402.8991622177</v>
      </c>
      <c r="EA94" s="51" t="n">
        <f aca="false">DZ94*(1+(DZ30-DY30)/DY30)</f>
        <v>30419.9529040112</v>
      </c>
      <c r="EB94" s="51" t="n">
        <f aca="false">EA94*(1+(EA30-DZ30)/DZ30)</f>
        <v>30437.0162116724</v>
      </c>
      <c r="EC94" s="51" t="n">
        <f aca="false">EB94*(1+(EB30-EA30)/EA30)</f>
        <v>30454.0890905669</v>
      </c>
      <c r="ED94" s="51" t="n">
        <f aca="false">EC94*(1+(EC30-EB30)/EB30)</f>
        <v>30471.1715460635</v>
      </c>
      <c r="EE94" s="51" t="n">
        <f aca="false">ED94*(1+(ED30-EC30)/EC30)</f>
        <v>30488.263583534</v>
      </c>
      <c r="EF94" s="51" t="n">
        <f aca="false">EE94*(1+(EE30-ED30)/ED30)</f>
        <v>30505.3652083531</v>
      </c>
      <c r="EG94" s="51" t="n">
        <f aca="false">EF94*(1+(EF30-EE30)/EE30)</f>
        <v>30522.4764258987</v>
      </c>
      <c r="EH94" s="51" t="n">
        <f aca="false">EG94*(1+(EG30-EF30)/EF30)</f>
        <v>30539.5972415514</v>
      </c>
      <c r="EI94" s="51" t="n">
        <f aca="false">EH94*(1+(EH30-EG30)/EG30)</f>
        <v>30556.7276606952</v>
      </c>
      <c r="EJ94" s="51" t="n">
        <f aca="false">EI94*(1+(EI30-EH30)/EH30)</f>
        <v>30573.8676887169</v>
      </c>
      <c r="EK94" s="51" t="n">
        <f aca="false">EJ94*(1+(EJ30-EI30)/EI30)</f>
        <v>30591.0173310063</v>
      </c>
      <c r="EL94" s="51" t="n">
        <f aca="false">EK94*(1+(EK30-EJ30)/EJ30)</f>
        <v>30608.1765929563</v>
      </c>
      <c r="EM94" s="51" t="n">
        <f aca="false">EL94*(1+(EL30-EK30)/EK30)</f>
        <v>30625.3454799628</v>
      </c>
      <c r="EN94" s="51" t="n">
        <f aca="false">EM94*(1+(EM30-EL30)/EL30)</f>
        <v>30642.5239974247</v>
      </c>
      <c r="EO94" s="51" t="n">
        <f aca="false">EN94*(1+(EN30-EM30)/EM30)</f>
        <v>30659.7121507441</v>
      </c>
      <c r="EP94" s="51" t="n">
        <f aca="false">EO94*(1+(EO30-EN30)/EN30)</f>
        <v>30676.9099453259</v>
      </c>
      <c r="EQ94" s="51" t="n">
        <f aca="false">EP94*(1+(EP30-EO30)/EO30)</f>
        <v>30694.1173865781</v>
      </c>
      <c r="ER94" s="51" t="n">
        <f aca="false">EQ94*(1+(EQ30-EP30)/EP30)</f>
        <v>30711.3344799117</v>
      </c>
      <c r="ES94" s="51" t="n">
        <f aca="false">ER94*(1+(ER30-EQ30)/EQ30)</f>
        <v>30728.561230741</v>
      </c>
      <c r="ET94" s="51" t="n">
        <f aca="false">ES94*(1+(ES30-ER30)/ER30)</f>
        <v>30745.797644483</v>
      </c>
      <c r="EU94" s="51" t="n">
        <f aca="false">ET94*(1+(ET30-ES30)/ES30)</f>
        <v>30763.0437265578</v>
      </c>
      <c r="EV94" s="51" t="n">
        <f aca="false">EU94*(1+(EU30-ET30)/ET30)</f>
        <v>30780.2994823887</v>
      </c>
      <c r="EW94" s="152"/>
      <c r="EX94" s="152"/>
    </row>
    <row r="95" customFormat="false" ht="12.8" hidden="false" customHeight="false" outlineLevel="0" collapsed="false">
      <c r="A95" s="162" t="s">
        <v>241</v>
      </c>
      <c r="B95" s="162" t="n">
        <v>0</v>
      </c>
      <c r="C95" s="162" t="n">
        <v>0</v>
      </c>
      <c r="D95" s="162" t="n">
        <v>0</v>
      </c>
      <c r="E95" s="162" t="n">
        <v>0</v>
      </c>
      <c r="F95" s="162" t="n">
        <v>0</v>
      </c>
      <c r="G95" s="162" t="n">
        <v>0</v>
      </c>
      <c r="H95" s="162" t="n">
        <v>0</v>
      </c>
      <c r="I95" s="162" t="n">
        <v>0</v>
      </c>
      <c r="J95" s="162" t="n">
        <v>0</v>
      </c>
      <c r="K95" s="162" t="n">
        <v>0</v>
      </c>
      <c r="L95" s="162" t="n">
        <v>0</v>
      </c>
      <c r="M95" s="162" t="n">
        <v>0</v>
      </c>
      <c r="N95" s="162" t="n">
        <v>0</v>
      </c>
      <c r="O95" s="162" t="n">
        <v>0</v>
      </c>
      <c r="P95" s="162" t="n">
        <v>0</v>
      </c>
      <c r="Q95" s="162" t="n">
        <v>0</v>
      </c>
      <c r="R95" s="162" t="n">
        <v>0</v>
      </c>
      <c r="S95" s="162" t="n">
        <v>0</v>
      </c>
      <c r="T95" s="162" t="n">
        <v>0</v>
      </c>
      <c r="U95" s="162" t="n">
        <v>0</v>
      </c>
      <c r="V95" s="162" t="n">
        <v>0</v>
      </c>
      <c r="W95" s="162" t="n">
        <v>0</v>
      </c>
      <c r="X95" s="163" t="n">
        <v>0</v>
      </c>
      <c r="Y95" s="162" t="n">
        <v>0</v>
      </c>
      <c r="Z95" s="162" t="n">
        <v>0</v>
      </c>
      <c r="AA95" s="162" t="n">
        <v>0</v>
      </c>
      <c r="AB95" s="162" t="n">
        <v>0</v>
      </c>
      <c r="AC95" s="162" t="n">
        <v>0</v>
      </c>
      <c r="AD95" s="162" t="n">
        <v>0</v>
      </c>
      <c r="AE95" s="162" t="n">
        <v>0</v>
      </c>
      <c r="AF95" s="162" t="n">
        <v>0</v>
      </c>
      <c r="AG95" s="162" t="n">
        <v>0</v>
      </c>
      <c r="AH95" s="162" t="n">
        <v>0</v>
      </c>
      <c r="AI95" s="162" t="n">
        <v>0</v>
      </c>
      <c r="AJ95" s="162" t="n">
        <v>0</v>
      </c>
      <c r="AK95" s="162" t="n">
        <v>0</v>
      </c>
      <c r="AL95" s="162" t="n">
        <v>0</v>
      </c>
      <c r="AM95" s="162" t="n">
        <v>0</v>
      </c>
      <c r="AN95" s="162" t="n">
        <v>0</v>
      </c>
      <c r="AO95" s="162" t="n">
        <v>0</v>
      </c>
      <c r="AP95" s="162" t="n">
        <v>0</v>
      </c>
      <c r="AQ95" s="162" t="n">
        <v>0</v>
      </c>
      <c r="AR95" s="147"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48" t="n">
        <v>1372.79992186527</v>
      </c>
      <c r="BJ95" s="51" t="n">
        <v>1285.64601408941</v>
      </c>
      <c r="BK95" s="51" t="n">
        <v>1204.025180376</v>
      </c>
      <c r="BL95" s="51" t="n">
        <f aca="false">BK95*(1+(BK30-BJ30)/BJ30)</f>
        <v>1109.02058307453</v>
      </c>
      <c r="BM95" s="149" t="n">
        <f aca="false">BL95*(1+(BL30-BK30)/BK30)</f>
        <v>1091.44238815924</v>
      </c>
      <c r="BN95" s="51" t="n">
        <f aca="false">BM95*(1+(BM30-BL30)/BL30)</f>
        <v>1093.61696586254</v>
      </c>
      <c r="BO95" s="51" t="n">
        <f aca="false">BN95*(1+(BN30-BM30)/BM30)</f>
        <v>1109.78811307201</v>
      </c>
      <c r="BP95" s="51" t="n">
        <f aca="false">BO95*(1+(BO30-BN30)/BN30)</f>
        <v>1083.23019136004</v>
      </c>
      <c r="BQ95" s="51" t="n">
        <f aca="false">BP95*(1+(BP30-BO30)/BO30)</f>
        <v>1051.98225524317</v>
      </c>
      <c r="BR95" s="51" t="n">
        <f aca="false">BQ95*(1+(BQ30-BP30)/BP30)</f>
        <v>1062.2580408312</v>
      </c>
      <c r="BS95" s="51" t="n">
        <f aca="false">BR95*(1+(BR30-BQ30)/BQ30)</f>
        <v>1092.23541831264</v>
      </c>
      <c r="BT95" s="51" t="n">
        <f aca="false">BS95*(1+(BS30-BR30)/BR30)</f>
        <v>1115.25886496837</v>
      </c>
      <c r="BU95" s="51" t="n">
        <f aca="false">BT95*(1+(BT30-BS30)/BS30)</f>
        <v>1126.78037396209</v>
      </c>
      <c r="BV95" s="51" t="n">
        <f aca="false">BU95*(1+(BU30-BT30)/BT30)</f>
        <v>1134.67962482878</v>
      </c>
      <c r="BW95" s="51" t="n">
        <f aca="false">BV95*(1+(BV30-BU30)/BU30)</f>
        <v>1143.14567095068</v>
      </c>
      <c r="BX95" s="51" t="n">
        <f aca="false">BW95*(1+(BW30-BV30)/BV30)</f>
        <v>1153.87225100574</v>
      </c>
      <c r="BY95" s="51" t="n">
        <f aca="false">BX95*(1+(BX30-BW30)/BW30)</f>
        <v>1170.65731278412</v>
      </c>
      <c r="BZ95" s="51" t="n">
        <f aca="false">BY95*(1+(BY30-BX30)/BX30)</f>
        <v>1159.6827791765</v>
      </c>
      <c r="CA95" s="51" t="n">
        <f aca="false">BZ95*(1+(BZ30-BY30)/BY30)</f>
        <v>1159.7105497206</v>
      </c>
      <c r="CB95" s="51" t="n">
        <f aca="false">CA95*(1+(CA30-BZ30)/BZ30)</f>
        <v>1181.51741331219</v>
      </c>
      <c r="CC95" s="51" t="n">
        <f aca="false">CB95*(1+(CB30-CA30)/CA30)</f>
        <v>1203.52373618417</v>
      </c>
      <c r="CD95" s="51" t="n">
        <f aca="false">CC95*(1+(CC30-CB30)/CB30)</f>
        <v>1217.15374762984</v>
      </c>
      <c r="CE95" s="51" t="n">
        <f aca="false">CD95*(1+(CD30-CC30)/CC30)</f>
        <v>1217.83647941882</v>
      </c>
      <c r="CF95" s="51" t="n">
        <f aca="false">CE95*(1+(CE30-CD30)/CD30)</f>
        <v>1218.51959416902</v>
      </c>
      <c r="CG95" s="51" t="n">
        <f aca="false">CF95*(1+(CF30-CE30)/CE30)</f>
        <v>1219.20309209527</v>
      </c>
      <c r="CH95" s="51" t="n">
        <f aca="false">CG95*(1+(CG30-CF30)/CF30)</f>
        <v>1228.57138751756</v>
      </c>
      <c r="CI95" s="51" t="n">
        <f aca="false">CH95*(1+(CH30-CG30)/CG30)</f>
        <v>1242.35477580697</v>
      </c>
      <c r="CJ95" s="51" t="n">
        <f aca="false">CI95*(1+(CI30-CH30)/CH30)</f>
        <v>1243.05164347901</v>
      </c>
      <c r="CK95" s="51" t="n">
        <f aca="false">CJ95*(1+(CJ30-CI30)/CI30)</f>
        <v>1243.74890204145</v>
      </c>
      <c r="CL95" s="51" t="n">
        <f aca="false">CK95*(1+(CK30-CJ30)/CJ30)</f>
        <v>1253.21819967322</v>
      </c>
      <c r="CM95" s="51" t="n">
        <f aca="false">CL95*(1+(CL30-CK30)/CK30)</f>
        <v>1267.14585561836</v>
      </c>
      <c r="CN95" s="51" t="n">
        <f aca="false">CM95*(1+(CM30-CL30)/CL30)</f>
        <v>1267.85662922324</v>
      </c>
      <c r="CO95" s="51" t="n">
        <f aca="false">CN95*(1+(CN30-CM30)/CM30)</f>
        <v>1268.5678015187</v>
      </c>
      <c r="CP95" s="51" t="n">
        <f aca="false">CO95*(1+(CO30-CN30)/CN30)</f>
        <v>1269.27937272838</v>
      </c>
      <c r="CQ95" s="51" t="n">
        <f aca="false">CP95*(1+(CP30-CO30)/CO30)</f>
        <v>1269.99134307604</v>
      </c>
      <c r="CR95" s="51" t="n">
        <f aca="false">CQ95*(1+(CQ30-CP30)/CP30)</f>
        <v>1270.70371278556</v>
      </c>
      <c r="CS95" s="51" t="n">
        <f aca="false">CR95*(1+(CR30-CQ30)/CQ30)</f>
        <v>1271.41648208095</v>
      </c>
      <c r="CT95" s="51" t="n">
        <f aca="false">CS95*(1+(CS30-CR30)/CR30)</f>
        <v>1272.12965118637</v>
      </c>
      <c r="CU95" s="51" t="n">
        <f aca="false">CT95*(1+(CT30-CS30)/CS30)</f>
        <v>1272.84322032605</v>
      </c>
      <c r="CV95" s="51" t="n">
        <f aca="false">CU95*(1+(CU30-CT30)/CT30)</f>
        <v>1273.55718972441</v>
      </c>
      <c r="CW95" s="51" t="n">
        <f aca="false">CV95*(1+(CV30-CU30)/CU30)</f>
        <v>1274.27155960594</v>
      </c>
      <c r="CX95" s="51" t="n">
        <f aca="false">CW95*(1+(CW30-CV30)/CV30)</f>
        <v>1274.9863301953</v>
      </c>
      <c r="CY95" s="51" t="n">
        <f aca="false">CX95*(1+(CX30-CW30)/CW30)</f>
        <v>1275.70150171724</v>
      </c>
      <c r="CZ95" s="51" t="n">
        <f aca="false">CY95*(1+(CY30-CX30)/CX30)</f>
        <v>1276.41707439667</v>
      </c>
      <c r="DA95" s="51" t="n">
        <f aca="false">CZ95*(1+(CZ30-CY30)/CY30)</f>
        <v>1277.1330484586</v>
      </c>
      <c r="DB95" s="51" t="n">
        <f aca="false">DA95*(1+(DA30-CZ30)/CZ30)</f>
        <v>1277.84942412818</v>
      </c>
      <c r="DC95" s="51" t="n">
        <f aca="false">DB95*(1+(DB30-DA30)/DA30)</f>
        <v>1278.56620163067</v>
      </c>
      <c r="DD95" s="51" t="n">
        <f aca="false">DC95*(1+(DC30-DB30)/DB30)</f>
        <v>1279.28338119148</v>
      </c>
      <c r="DE95" s="51" t="n">
        <f aca="false">DD95*(1+(DD30-DC30)/DC30)</f>
        <v>1280.00096303613</v>
      </c>
      <c r="DF95" s="51" t="n">
        <f aca="false">DE95*(1+(DE30-DD30)/DD30)</f>
        <v>1280.71894739027</v>
      </c>
      <c r="DG95" s="51" t="n">
        <f aca="false">DF95*(1+(DF30-DE30)/DE30)</f>
        <v>1281.43733447969</v>
      </c>
      <c r="DH95" s="51" t="n">
        <f aca="false">DG95*(1+(DG30-DF30)/DF30)</f>
        <v>1282.15612453027</v>
      </c>
      <c r="DI95" s="51" t="n">
        <f aca="false">DH95*(1+(DH30-DG30)/DG30)</f>
        <v>1282.87531776806</v>
      </c>
      <c r="DJ95" s="51" t="n">
        <f aca="false">DI95*(1+(DI30-DH30)/DH30)</f>
        <v>1283.59491441922</v>
      </c>
      <c r="DK95" s="51" t="n">
        <f aca="false">DJ95*(1+(DJ30-DI30)/DI30)</f>
        <v>1284.31491471002</v>
      </c>
      <c r="DL95" s="51" t="n">
        <f aca="false">DK95*(1+(DK30-DJ30)/DJ30)</f>
        <v>1285.03531886688</v>
      </c>
      <c r="DM95" s="51" t="n">
        <f aca="false">DL95*(1+(DL30-DK30)/DK30)</f>
        <v>1285.75612711633</v>
      </c>
      <c r="DN95" s="51" t="n">
        <f aca="false">DM95*(1+(DM30-DL30)/DL30)</f>
        <v>1286.47733968505</v>
      </c>
      <c r="DO95" s="51" t="n">
        <f aca="false">DN95*(1+(DN30-DM30)/DM30)</f>
        <v>1287.19895679982</v>
      </c>
      <c r="DP95" s="51" t="n">
        <f aca="false">DO95*(1+(DO30-DN30)/DN30)</f>
        <v>1287.92097868757</v>
      </c>
      <c r="DQ95" s="51" t="n">
        <f aca="false">DP95*(1+(DP30-DO30)/DO30)</f>
        <v>1288.64340557534</v>
      </c>
      <c r="DR95" s="51" t="n">
        <f aca="false">DQ95*(1+(DQ30-DP30)/DP30)</f>
        <v>1289.36623769031</v>
      </c>
      <c r="DS95" s="51" t="n">
        <f aca="false">DR95*(1+(DR30-DQ30)/DQ30)</f>
        <v>1290.08947525978</v>
      </c>
      <c r="DT95" s="51" t="n">
        <f aca="false">DS95*(1+(DS30-DR30)/DR30)</f>
        <v>1290.81311851117</v>
      </c>
      <c r="DU95" s="51" t="n">
        <f aca="false">DT95*(1+(DT30-DS30)/DS30)</f>
        <v>1291.53716767206</v>
      </c>
      <c r="DV95" s="51" t="n">
        <f aca="false">DU95*(1+(DU30-DT30)/DT30)</f>
        <v>1292.26162297011</v>
      </c>
      <c r="DW95" s="51" t="n">
        <f aca="false">DV95*(1+(DV30-DU30)/DU30)</f>
        <v>1292.98648463314</v>
      </c>
      <c r="DX95" s="51" t="n">
        <f aca="false">DW95*(1+(DW30-DV30)/DV30)</f>
        <v>1293.7117528891</v>
      </c>
      <c r="DY95" s="51" t="n">
        <f aca="false">DX95*(1+(DX30-DW30)/DW30)</f>
        <v>1294.43742796605</v>
      </c>
      <c r="DZ95" s="51" t="n">
        <f aca="false">DY95*(1+(DY30-DX30)/DX30)</f>
        <v>1295.16351009218</v>
      </c>
      <c r="EA95" s="51" t="n">
        <f aca="false">DZ95*(1+(DZ30-DY30)/DY30)</f>
        <v>1295.88999949583</v>
      </c>
      <c r="EB95" s="51" t="n">
        <f aca="false">EA95*(1+(EA30-DZ30)/DZ30)</f>
        <v>1296.61689640544</v>
      </c>
      <c r="EC95" s="51" t="n">
        <f aca="false">EB95*(1+(EB30-EA30)/EA30)</f>
        <v>1297.34420104959</v>
      </c>
      <c r="ED95" s="51" t="n">
        <f aca="false">EC95*(1+(EC30-EB30)/EB30)</f>
        <v>1298.071913657</v>
      </c>
      <c r="EE95" s="51" t="n">
        <f aca="false">ED95*(1+(ED30-EC30)/EC30)</f>
        <v>1298.80003445649</v>
      </c>
      <c r="EF95" s="51" t="n">
        <f aca="false">EE95*(1+(EE30-ED30)/ED30)</f>
        <v>1299.52856367704</v>
      </c>
      <c r="EG95" s="51" t="n">
        <f aca="false">EF95*(1+(EF30-EE30)/EE30)</f>
        <v>1300.25750154773</v>
      </c>
      <c r="EH95" s="51" t="n">
        <f aca="false">EG95*(1+(EG30-EF30)/EF30)</f>
        <v>1300.98684829779</v>
      </c>
      <c r="EI95" s="51" t="n">
        <f aca="false">EH95*(1+(EH30-EG30)/EG30)</f>
        <v>1301.71660415658</v>
      </c>
      <c r="EJ95" s="51" t="n">
        <f aca="false">EI95*(1+(EI30-EH30)/EH30)</f>
        <v>1302.44676935356</v>
      </c>
      <c r="EK95" s="51" t="n">
        <f aca="false">EJ95*(1+(EJ30-EI30)/EI30)</f>
        <v>1303.17734411835</v>
      </c>
      <c r="EL95" s="51" t="n">
        <f aca="false">EK95*(1+(EK30-EJ30)/EJ30)</f>
        <v>1303.90832868068</v>
      </c>
      <c r="EM95" s="51" t="n">
        <f aca="false">EL95*(1+(EL30-EK30)/EK30)</f>
        <v>1304.63972327042</v>
      </c>
      <c r="EN95" s="51" t="n">
        <f aca="false">EM95*(1+(EM30-EL30)/EL30)</f>
        <v>1305.37152811757</v>
      </c>
      <c r="EO95" s="51" t="n">
        <f aca="false">EN95*(1+(EN30-EM30)/EM30)</f>
        <v>1306.10374345224</v>
      </c>
      <c r="EP95" s="51" t="n">
        <f aca="false">EO95*(1+(EO30-EN30)/EN30)</f>
        <v>1306.8363695047</v>
      </c>
      <c r="EQ95" s="51" t="n">
        <f aca="false">EP95*(1+(EP30-EO30)/EO30)</f>
        <v>1307.56940650531</v>
      </c>
      <c r="ER95" s="51" t="n">
        <f aca="false">EQ95*(1+(EQ30-EP30)/EP30)</f>
        <v>1308.3028546846</v>
      </c>
      <c r="ES95" s="51" t="n">
        <f aca="false">ER95*(1+(ER30-EQ30)/EQ30)</f>
        <v>1309.0367142732</v>
      </c>
      <c r="ET95" s="51" t="n">
        <f aca="false">ES95*(1+(ES30-ER30)/ER30)</f>
        <v>1309.77098550189</v>
      </c>
      <c r="EU95" s="51" t="n">
        <f aca="false">ET95*(1+(ET30-ES30)/ES30)</f>
        <v>1310.50566860156</v>
      </c>
      <c r="EV95" s="51" t="n">
        <f aca="false">EU95*(1+(EU30-ET30)/ET30)</f>
        <v>1311.24076380324</v>
      </c>
      <c r="EW95" s="152"/>
      <c r="EX95" s="152"/>
    </row>
    <row r="96" customFormat="false" ht="12.8" hidden="false" customHeight="false" outlineLevel="0" collapsed="false">
      <c r="A96" s="162" t="s">
        <v>242</v>
      </c>
      <c r="B96" s="162" t="n">
        <v>0</v>
      </c>
      <c r="C96" s="162" t="n">
        <v>0</v>
      </c>
      <c r="D96" s="162" t="n">
        <v>0</v>
      </c>
      <c r="E96" s="162" t="n">
        <v>0</v>
      </c>
      <c r="F96" s="162" t="n">
        <v>0</v>
      </c>
      <c r="G96" s="162" t="n">
        <v>0</v>
      </c>
      <c r="H96" s="162" t="n">
        <v>0</v>
      </c>
      <c r="I96" s="162" t="n">
        <v>0</v>
      </c>
      <c r="J96" s="162" t="n">
        <v>0</v>
      </c>
      <c r="K96" s="162" t="n">
        <v>0</v>
      </c>
      <c r="L96" s="162" t="n">
        <v>0</v>
      </c>
      <c r="M96" s="162" t="n">
        <v>0</v>
      </c>
      <c r="N96" s="162" t="n">
        <v>0</v>
      </c>
      <c r="O96" s="162" t="n">
        <v>0</v>
      </c>
      <c r="P96" s="162" t="n">
        <v>0</v>
      </c>
      <c r="Q96" s="162" t="n">
        <v>0</v>
      </c>
      <c r="R96" s="162" t="n">
        <v>0</v>
      </c>
      <c r="S96" s="162" t="n">
        <v>0</v>
      </c>
      <c r="T96" s="162" t="n">
        <v>0</v>
      </c>
      <c r="U96" s="162" t="n">
        <v>0</v>
      </c>
      <c r="V96" s="162" t="n">
        <v>0</v>
      </c>
      <c r="W96" s="162" t="n">
        <v>0</v>
      </c>
      <c r="X96" s="163" t="n">
        <v>0</v>
      </c>
      <c r="Y96" s="162" t="n">
        <v>0</v>
      </c>
      <c r="Z96" s="162" t="n">
        <v>0</v>
      </c>
      <c r="AA96" s="162" t="n">
        <v>0</v>
      </c>
      <c r="AB96" s="162" t="n">
        <v>0</v>
      </c>
      <c r="AC96" s="162" t="n">
        <v>0</v>
      </c>
      <c r="AD96" s="162" t="n">
        <v>0</v>
      </c>
      <c r="AE96" s="162" t="n">
        <v>0</v>
      </c>
      <c r="AF96" s="162" t="n">
        <v>0</v>
      </c>
      <c r="AG96" s="162" t="n">
        <v>0</v>
      </c>
      <c r="AH96" s="162" t="n">
        <v>0</v>
      </c>
      <c r="AI96" s="162" t="n">
        <v>0</v>
      </c>
      <c r="AJ96" s="162" t="n">
        <v>0</v>
      </c>
      <c r="AK96" s="162" t="n">
        <v>0</v>
      </c>
      <c r="AL96" s="162" t="n">
        <v>0</v>
      </c>
      <c r="AM96" s="162" t="n">
        <v>0</v>
      </c>
      <c r="AN96" s="162" t="n">
        <v>0</v>
      </c>
      <c r="AO96" s="162" t="n">
        <v>0</v>
      </c>
      <c r="AP96" s="162" t="n">
        <v>0</v>
      </c>
      <c r="AQ96" s="162" t="n">
        <v>0</v>
      </c>
      <c r="AR96" s="147"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48" t="n">
        <v>322.958777594228</v>
      </c>
      <c r="BJ96" s="51" t="n">
        <v>302.455338550024</v>
      </c>
      <c r="BK96" s="51" t="n">
        <v>283.253585794613</v>
      </c>
      <c r="BL96" s="51" t="n">
        <f aca="false">BK96*(1+(BK30-BJ30)/BJ30)</f>
        <v>260.90322860008</v>
      </c>
      <c r="BM96" s="149" t="n">
        <f aca="false">BL96*(1+(BL30-BK30)/BK30)</f>
        <v>256.767860982604</v>
      </c>
      <c r="BN96" s="51" t="n">
        <f aca="false">BM96*(1+(BM30-BL30)/BL30)</f>
        <v>257.279442419678</v>
      </c>
      <c r="BO96" s="51" t="n">
        <f aca="false">BN96*(1+(BN30-BM30)/BM30)</f>
        <v>261.083794278883</v>
      </c>
      <c r="BP96" s="51" t="n">
        <f aca="false">BO96*(1+(BO30-BN30)/BN30)</f>
        <v>254.835896245872</v>
      </c>
      <c r="BQ96" s="51" t="n">
        <f aca="false">BP96*(1+(BP30-BO30)/BO30)</f>
        <v>247.484646373322</v>
      </c>
      <c r="BR96" s="51" t="n">
        <f aca="false">BQ96*(1+(BQ30-BP30)/BP30)</f>
        <v>249.902081790876</v>
      </c>
      <c r="BS96" s="51" t="n">
        <f aca="false">BR96*(1+(BR30-BQ30)/BQ30)</f>
        <v>256.954425714184</v>
      </c>
      <c r="BT96" s="51" t="n">
        <f aca="false">BS96*(1+(BS30-BR30)/BR30)</f>
        <v>262.370818933262</v>
      </c>
      <c r="BU96" s="51" t="n">
        <f aca="false">BT96*(1+(BT30-BS30)/BS30)</f>
        <v>265.081317674838</v>
      </c>
      <c r="BV96" s="51" t="n">
        <f aca="false">BU96*(1+(BU30-BT30)/BT30)</f>
        <v>266.939660149356</v>
      </c>
      <c r="BW96" s="51" t="n">
        <f aca="false">BV96*(1+(BV30-BU30)/BU30)</f>
        <v>268.931344343852</v>
      </c>
      <c r="BX96" s="51" t="n">
        <f aca="false">BW96*(1+(BW30-BV30)/BV30)</f>
        <v>271.454831654108</v>
      </c>
      <c r="BY96" s="51" t="n">
        <f aca="false">BX96*(1+(BX30-BW30)/BW30)</f>
        <v>275.403610312563</v>
      </c>
      <c r="BZ96" s="51" t="n">
        <f aca="false">BY96*(1+(BY30-BX30)/BX30)</f>
        <v>272.82179055709</v>
      </c>
      <c r="CA96" s="51" t="n">
        <f aca="false">BZ96*(1+(BZ30-BY30)/BY30)</f>
        <v>272.828323731249</v>
      </c>
      <c r="CB96" s="51" t="n">
        <f aca="false">CA96*(1+(CA30-BZ30)/BZ30)</f>
        <v>277.958509052893</v>
      </c>
      <c r="CC96" s="51" t="n">
        <f aca="false">CB96*(1+(CB30-CA30)/CA30)</f>
        <v>283.135618273892</v>
      </c>
      <c r="CD96" s="51" t="n">
        <f aca="false">CC96*(1+(CC30-CB30)/CB30)</f>
        <v>286.342153884056</v>
      </c>
      <c r="CE96" s="51" t="n">
        <f aca="false">CD96*(1+(CD30-CC30)/CC30)</f>
        <v>286.502770315104</v>
      </c>
      <c r="CF96" s="51" t="n">
        <f aca="false">CE96*(1+(CE30-CD30)/CD30)</f>
        <v>286.663476839898</v>
      </c>
      <c r="CG96" s="51" t="n">
        <f aca="false">CF96*(1+(CF30-CE30)/CE30)</f>
        <v>286.824273508978</v>
      </c>
      <c r="CH96" s="51" t="n">
        <f aca="false">CG96*(1+(CG30-CF30)/CF30)</f>
        <v>289.028216843717</v>
      </c>
      <c r="CI96" s="51" t="n">
        <f aca="false">CH96*(1+(CH30-CG30)/CG30)</f>
        <v>292.270835205033</v>
      </c>
      <c r="CJ96" s="51" t="n">
        <f aca="false">CI96*(1+(CI30-CH30)/CH30)</f>
        <v>292.434777180789</v>
      </c>
      <c r="CK96" s="51" t="n">
        <f aca="false">CJ96*(1+(CJ30-CI30)/CI30)</f>
        <v>292.598811115673</v>
      </c>
      <c r="CL96" s="51" t="n">
        <f aca="false">CK96*(1+(CK30-CJ30)/CJ30)</f>
        <v>294.826515779057</v>
      </c>
      <c r="CM96" s="51" t="n">
        <f aca="false">CL96*(1+(CL30-CK30)/CK30)</f>
        <v>298.103073904645</v>
      </c>
      <c r="CN96" s="51" t="n">
        <f aca="false">CM96*(1+(CM30-CL30)/CL30)</f>
        <v>298.270287328046</v>
      </c>
      <c r="CO96" s="51" t="n">
        <f aca="false">CN96*(1+(CN30-CM30)/CM30)</f>
        <v>298.437594545611</v>
      </c>
      <c r="CP96" s="51" t="n">
        <f aca="false">CO96*(1+(CO30-CN30)/CN30)</f>
        <v>298.604995609953</v>
      </c>
      <c r="CQ96" s="51" t="n">
        <f aca="false">CP96*(1+(CP30-CO30)/CO30)</f>
        <v>298.772490573713</v>
      </c>
      <c r="CR96" s="51" t="n">
        <f aca="false">CQ96*(1+(CQ30-CP30)/CP30)</f>
        <v>298.940079489561</v>
      </c>
      <c r="CS96" s="51" t="n">
        <f aca="false">CR96*(1+(CR30-CQ30)/CQ30)</f>
        <v>299.107762410198</v>
      </c>
      <c r="CT96" s="51" t="n">
        <f aca="false">CS96*(1+(CS30-CR30)/CR30)</f>
        <v>299.275539388353</v>
      </c>
      <c r="CU96" s="51" t="n">
        <f aca="false">CT96*(1+(CT30-CS30)/CS30)</f>
        <v>299.443410476785</v>
      </c>
      <c r="CV96" s="51" t="n">
        <f aca="false">CU96*(1+(CU30-CT30)/CT30)</f>
        <v>299.611375728282</v>
      </c>
      <c r="CW96" s="51" t="n">
        <f aca="false">CV96*(1+(CV30-CU30)/CU30)</f>
        <v>299.779435195664</v>
      </c>
      <c r="CX96" s="51" t="n">
        <f aca="false">CW96*(1+(CW30-CV30)/CV30)</f>
        <v>299.947588931778</v>
      </c>
      <c r="CY96" s="51" t="n">
        <f aca="false">CX96*(1+(CX30-CW30)/CW30)</f>
        <v>300.115836989503</v>
      </c>
      <c r="CZ96" s="51" t="n">
        <f aca="false">CY96*(1+(CY30-CX30)/CX30)</f>
        <v>300.284179421744</v>
      </c>
      <c r="DA96" s="51" t="n">
        <f aca="false">CZ96*(1+(CZ30-CY30)/CY30)</f>
        <v>300.45261628144</v>
      </c>
      <c r="DB96" s="51" t="n">
        <f aca="false">DA96*(1+(DA30-CZ30)/CZ30)</f>
        <v>300.621147621557</v>
      </c>
      <c r="DC96" s="51" t="n">
        <f aca="false">DB96*(1+(DB30-DA30)/DA30)</f>
        <v>300.789773495091</v>
      </c>
      <c r="DD96" s="51" t="n">
        <f aca="false">DC96*(1+(DC30-DB30)/DB30)</f>
        <v>300.958493955069</v>
      </c>
      <c r="DE96" s="51" t="n">
        <f aca="false">DD96*(1+(DD30-DC30)/DC30)</f>
        <v>301.127309054547</v>
      </c>
      <c r="DF96" s="51" t="n">
        <f aca="false">DE96*(1+(DE30-DD30)/DD30)</f>
        <v>301.296218846609</v>
      </c>
      <c r="DG96" s="51" t="n">
        <f aca="false">DF96*(1+(DF30-DE30)/DE30)</f>
        <v>301.465223384372</v>
      </c>
      <c r="DH96" s="51" t="n">
        <f aca="false">DG96*(1+(DG30-DF30)/DF30)</f>
        <v>301.634322720981</v>
      </c>
      <c r="DI96" s="51" t="n">
        <f aca="false">DH96*(1+(DH30-DG30)/DG30)</f>
        <v>301.803516909611</v>
      </c>
      <c r="DJ96" s="51" t="n">
        <f aca="false">DI96*(1+(DI30-DH30)/DH30)</f>
        <v>301.972806003466</v>
      </c>
      <c r="DK96" s="51" t="n">
        <f aca="false">DJ96*(1+(DJ30-DI30)/DI30)</f>
        <v>302.142190055782</v>
      </c>
      <c r="DL96" s="51" t="n">
        <f aca="false">DK96*(1+(DK30-DJ30)/DJ30)</f>
        <v>302.311669119823</v>
      </c>
      <c r="DM96" s="51" t="n">
        <f aca="false">DL96*(1+(DL30-DK30)/DK30)</f>
        <v>302.481243248883</v>
      </c>
      <c r="DN96" s="51" t="n">
        <f aca="false">DM96*(1+(DM30-DL30)/DL30)</f>
        <v>302.650912496287</v>
      </c>
      <c r="DO96" s="51" t="n">
        <f aca="false">DN96*(1+(DN30-DM30)/DM30)</f>
        <v>302.820676915388</v>
      </c>
      <c r="DP96" s="51" t="n">
        <f aca="false">DO96*(1+(DO30-DN30)/DN30)</f>
        <v>302.990536559572</v>
      </c>
      <c r="DQ96" s="51" t="n">
        <f aca="false">DP96*(1+(DP30-DO30)/DO30)</f>
        <v>303.160491482252</v>
      </c>
      <c r="DR96" s="51" t="n">
        <f aca="false">DQ96*(1+(DQ30-DP30)/DP30)</f>
        <v>303.330541736873</v>
      </c>
      <c r="DS96" s="51" t="n">
        <f aca="false">DR96*(1+(DR30-DQ30)/DQ30)</f>
        <v>303.500687376907</v>
      </c>
      <c r="DT96" s="51" t="n">
        <f aca="false">DS96*(1+(DS30-DR30)/DR30)</f>
        <v>303.67092845586</v>
      </c>
      <c r="DU96" s="51" t="n">
        <f aca="false">DT96*(1+(DT30-DS30)/DS30)</f>
        <v>303.841265027266</v>
      </c>
      <c r="DV96" s="51" t="n">
        <f aca="false">DU96*(1+(DU30-DT30)/DT30)</f>
        <v>304.011697144688</v>
      </c>
      <c r="DW96" s="51" t="n">
        <f aca="false">DV96*(1+(DV30-DU30)/DU30)</f>
        <v>304.182224861721</v>
      </c>
      <c r="DX96" s="51" t="n">
        <f aca="false">DW96*(1+(DW30-DV30)/DV30)</f>
        <v>304.352848231989</v>
      </c>
      <c r="DY96" s="51" t="n">
        <f aca="false">DX96*(1+(DX30-DW30)/DW30)</f>
        <v>304.523567309145</v>
      </c>
      <c r="DZ96" s="51" t="n">
        <f aca="false">DY96*(1+(DY30-DX30)/DX30)</f>
        <v>304.694382146876</v>
      </c>
      <c r="EA96" s="51" t="n">
        <f aca="false">DZ96*(1+(DZ30-DY30)/DY30)</f>
        <v>304.865292798894</v>
      </c>
      <c r="EB96" s="51" t="n">
        <f aca="false">EA96*(1+(EA30-DZ30)/DZ30)</f>
        <v>305.036299318945</v>
      </c>
      <c r="EC96" s="51" t="n">
        <f aca="false">EB96*(1+(EB30-EA30)/EA30)</f>
        <v>305.207401760804</v>
      </c>
      <c r="ED96" s="51" t="n">
        <f aca="false">EC96*(1+(EC30-EB30)/EB30)</f>
        <v>305.378600178275</v>
      </c>
      <c r="EE96" s="51" t="n">
        <f aca="false">ED96*(1+(ED30-EC30)/EC30)</f>
        <v>305.549894625193</v>
      </c>
      <c r="EF96" s="51" t="n">
        <f aca="false">EE96*(1+(EE30-ED30)/ED30)</f>
        <v>305.721285155424</v>
      </c>
      <c r="EG96" s="51" t="n">
        <f aca="false">EF96*(1+(EF30-EE30)/EE30)</f>
        <v>305.892771822863</v>
      </c>
      <c r="EH96" s="51" t="n">
        <f aca="false">EG96*(1+(EG30-EF30)/EF30)</f>
        <v>306.064354681436</v>
      </c>
      <c r="EI96" s="51" t="n">
        <f aca="false">EH96*(1+(EH30-EG30)/EG30)</f>
        <v>306.2360337851</v>
      </c>
      <c r="EJ96" s="51" t="n">
        <f aca="false">EI96*(1+(EI30-EH30)/EH30)</f>
        <v>306.407809187839</v>
      </c>
      <c r="EK96" s="51" t="n">
        <f aca="false">EJ96*(1+(EJ30-EI30)/EI30)</f>
        <v>306.579680943672</v>
      </c>
      <c r="EL96" s="51" t="n">
        <f aca="false">EK96*(1+(EK30-EJ30)/EJ30)</f>
        <v>306.751649106644</v>
      </c>
      <c r="EM96" s="51" t="n">
        <f aca="false">EL96*(1+(EL30-EK30)/EK30)</f>
        <v>306.923713730832</v>
      </c>
      <c r="EN96" s="51" t="n">
        <f aca="false">EM96*(1+(EM30-EL30)/EL30)</f>
        <v>307.095874870345</v>
      </c>
      <c r="EO96" s="51" t="n">
        <f aca="false">EN96*(1+(EN30-EM30)/EM30)</f>
        <v>307.268132579321</v>
      </c>
      <c r="EP96" s="51" t="n">
        <f aca="false">EO96*(1+(EO30-EN30)/EN30)</f>
        <v>307.440486911926</v>
      </c>
      <c r="EQ96" s="51" t="n">
        <f aca="false">EP96*(1+(EP30-EO30)/EO30)</f>
        <v>307.612937922361</v>
      </c>
      <c r="ER96" s="51" t="n">
        <f aca="false">EQ96*(1+(EQ30-EP30)/EP30)</f>
        <v>307.785485664854</v>
      </c>
      <c r="ES96" s="51" t="n">
        <f aca="false">ER96*(1+(ER30-EQ30)/EQ30)</f>
        <v>307.958130193664</v>
      </c>
      <c r="ET96" s="51" t="n">
        <f aca="false">ES96*(1+(ES30-ER30)/ER30)</f>
        <v>308.130871563081</v>
      </c>
      <c r="EU96" s="51" t="n">
        <f aca="false">ET96*(1+(ET30-ES30)/ES30)</f>
        <v>308.303709827425</v>
      </c>
      <c r="EV96" s="51" t="n">
        <f aca="false">EU96*(1+(EU30-ET30)/ET30)</f>
        <v>308.476645041048</v>
      </c>
      <c r="EW96" s="152"/>
      <c r="EX96" s="152"/>
    </row>
    <row r="97" customFormat="false" ht="12.8" hidden="false" customHeight="false" outlineLevel="0" collapsed="false">
      <c r="A97" s="162" t="s">
        <v>243</v>
      </c>
      <c r="B97" s="162" t="n">
        <v>0</v>
      </c>
      <c r="C97" s="162" t="n">
        <v>0</v>
      </c>
      <c r="D97" s="162" t="n">
        <v>0</v>
      </c>
      <c r="E97" s="162" t="n">
        <v>0</v>
      </c>
      <c r="F97" s="162" t="n">
        <v>0</v>
      </c>
      <c r="G97" s="162" t="n">
        <v>0</v>
      </c>
      <c r="H97" s="162" t="n">
        <v>0</v>
      </c>
      <c r="I97" s="162" t="n">
        <v>0</v>
      </c>
      <c r="J97" s="162" t="n">
        <v>0</v>
      </c>
      <c r="K97" s="162" t="n">
        <v>0</v>
      </c>
      <c r="L97" s="162" t="n">
        <v>0</v>
      </c>
      <c r="M97" s="162" t="n">
        <v>0</v>
      </c>
      <c r="N97" s="162" t="n">
        <v>0</v>
      </c>
      <c r="O97" s="162" t="n">
        <v>0</v>
      </c>
      <c r="P97" s="162" t="n">
        <v>0</v>
      </c>
      <c r="Q97" s="162" t="n">
        <v>0</v>
      </c>
      <c r="R97" s="162" t="n">
        <v>0</v>
      </c>
      <c r="S97" s="162" t="n">
        <v>0</v>
      </c>
      <c r="T97" s="162" t="n">
        <v>0</v>
      </c>
      <c r="U97" s="162" t="n">
        <v>0</v>
      </c>
      <c r="V97" s="162" t="n">
        <v>0</v>
      </c>
      <c r="W97" s="162" t="n">
        <v>0</v>
      </c>
      <c r="X97" s="163" t="n">
        <v>0</v>
      </c>
      <c r="Y97" s="162" t="n">
        <v>0</v>
      </c>
      <c r="Z97" s="162" t="n">
        <v>0</v>
      </c>
      <c r="AA97" s="162" t="n">
        <v>0</v>
      </c>
      <c r="AB97" s="162" t="n">
        <v>0</v>
      </c>
      <c r="AC97" s="162" t="n">
        <v>0</v>
      </c>
      <c r="AD97" s="162" t="n">
        <v>0</v>
      </c>
      <c r="AE97" s="162" t="n">
        <v>0</v>
      </c>
      <c r="AF97" s="162" t="n">
        <v>0</v>
      </c>
      <c r="AG97" s="162" t="n">
        <v>0</v>
      </c>
      <c r="AH97" s="162" t="n">
        <v>0</v>
      </c>
      <c r="AI97" s="162" t="n">
        <v>0</v>
      </c>
      <c r="AJ97" s="162" t="n">
        <v>0</v>
      </c>
      <c r="AK97" s="162" t="n">
        <v>0</v>
      </c>
      <c r="AL97" s="162" t="n">
        <v>0</v>
      </c>
      <c r="AM97" s="162" t="n">
        <v>0</v>
      </c>
      <c r="AN97" s="162" t="n">
        <v>0</v>
      </c>
      <c r="AO97" s="162" t="n">
        <v>0</v>
      </c>
      <c r="AP97" s="162" t="n">
        <v>0</v>
      </c>
      <c r="AQ97" s="162" t="n">
        <v>0</v>
      </c>
      <c r="AR97" s="147"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48" t="n">
        <v>231.470087429195</v>
      </c>
      <c r="BJ97" s="51" t="n">
        <v>216.774921490327</v>
      </c>
      <c r="BK97" s="51" t="n">
        <v>203.012696409474</v>
      </c>
      <c r="BL97" s="51" t="n">
        <f aca="false">BK97*(1+(BK30-BJ30)/BJ30)</f>
        <v>186.993812598883</v>
      </c>
      <c r="BM97" s="149" t="n">
        <f aca="false">BL97*(1+(BL30-BK30)/BK30)</f>
        <v>184.029923798277</v>
      </c>
      <c r="BN97" s="51" t="n">
        <f aca="false">BM97*(1+(BM30-BL30)/BL30)</f>
        <v>184.39658297642</v>
      </c>
      <c r="BO97" s="51" t="n">
        <f aca="false">BN97*(1+(BN30-BM30)/BM30)</f>
        <v>187.123227113548</v>
      </c>
      <c r="BP97" s="51" t="n">
        <f aca="false">BO97*(1+(BO30-BN30)/BN30)</f>
        <v>182.64525158143</v>
      </c>
      <c r="BQ97" s="51" t="n">
        <f aca="false">BP97*(1+(BP30-BO30)/BO30)</f>
        <v>177.376484888081</v>
      </c>
      <c r="BR97" s="51" t="n">
        <f aca="false">BQ97*(1+(BQ30-BP30)/BP30)</f>
        <v>179.109102256849</v>
      </c>
      <c r="BS97" s="51" t="n">
        <f aca="false">BR97*(1+(BR30-BQ30)/BQ30)</f>
        <v>184.163637936817</v>
      </c>
      <c r="BT97" s="51" t="n">
        <f aca="false">BS97*(1+(BS30-BR30)/BR30)</f>
        <v>188.045659727059</v>
      </c>
      <c r="BU97" s="51" t="n">
        <f aca="false">BT97*(1+(BT30-BS30)/BS30)</f>
        <v>189.988320599642</v>
      </c>
      <c r="BV97" s="51" t="n">
        <f aca="false">BU97*(1+(BU30-BT30)/BT30)</f>
        <v>191.320226480183</v>
      </c>
      <c r="BW97" s="51" t="n">
        <f aca="false">BV97*(1+(BV30-BU30)/BU30)</f>
        <v>192.747700655263</v>
      </c>
      <c r="BX97" s="51" t="n">
        <f aca="false">BW97*(1+(BW30-BV30)/BV30)</f>
        <v>194.556327231951</v>
      </c>
      <c r="BY97" s="51" t="n">
        <f aca="false">BX97*(1+(BX30-BW30)/BW30)</f>
        <v>197.386484529795</v>
      </c>
      <c r="BZ97" s="51" t="n">
        <f aca="false">BY97*(1+(BY30-BX30)/BX30)</f>
        <v>195.536050090522</v>
      </c>
      <c r="CA97" s="51" t="n">
        <f aca="false">BZ97*(1+(BZ30-BY30)/BY30)</f>
        <v>195.54073252834</v>
      </c>
      <c r="CB97" s="51" t="n">
        <f aca="false">CA97*(1+(CA30-BZ30)/BZ30)</f>
        <v>199.21762421642</v>
      </c>
      <c r="CC97" s="51" t="n">
        <f aca="false">CB97*(1+(CB30-CA30)/CA30)</f>
        <v>202.928147066865</v>
      </c>
      <c r="CD97" s="51" t="n">
        <f aca="false">CC97*(1+(CC30-CB30)/CB30)</f>
        <v>205.226326059114</v>
      </c>
      <c r="CE97" s="51" t="n">
        <f aca="false">CD97*(1+(CD30-CC30)/CC30)</f>
        <v>205.341442606229</v>
      </c>
      <c r="CF97" s="51" t="n">
        <f aca="false">CE97*(1+(CE30-CD30)/CD30)</f>
        <v>205.456623725076</v>
      </c>
      <c r="CG97" s="51" t="n">
        <f aca="false">CF97*(1+(CF30-CE30)/CE30)</f>
        <v>205.571869451876</v>
      </c>
      <c r="CH97" s="51" t="n">
        <f aca="false">CG97*(1+(CG30-CF30)/CF30)</f>
        <v>207.15147338827</v>
      </c>
      <c r="CI97" s="51" t="n">
        <f aca="false">CH97*(1+(CH30-CG30)/CG30)</f>
        <v>209.475513506283</v>
      </c>
      <c r="CJ97" s="51" t="n">
        <f aca="false">CI97*(1+(CI30-CH30)/CH30)</f>
        <v>209.593013528249</v>
      </c>
      <c r="CK97" s="51" t="n">
        <f aca="false">CJ97*(1+(CJ30-CI30)/CI30)</f>
        <v>209.710579458898</v>
      </c>
      <c r="CL97" s="51" t="n">
        <f aca="false">CK97*(1+(CK30-CJ30)/CJ30)</f>
        <v>211.307213546508</v>
      </c>
      <c r="CM97" s="51" t="n">
        <f aca="false">CL97*(1+(CL30-CK30)/CK30)</f>
        <v>213.655578874884</v>
      </c>
      <c r="CN97" s="51" t="n">
        <f aca="false">CM97*(1+(CM30-CL30)/CL30)</f>
        <v>213.775423599409</v>
      </c>
      <c r="CO97" s="51" t="n">
        <f aca="false">CN97*(1+(CN30-CM30)/CM30)</f>
        <v>213.895335547819</v>
      </c>
      <c r="CP97" s="51" t="n">
        <f aca="false">CO97*(1+(CO30-CN30)/CN30)</f>
        <v>214.015314757821</v>
      </c>
      <c r="CQ97" s="51" t="n">
        <f aca="false">CP97*(1+(CP30-CO30)/CO30)</f>
        <v>214.135361267144</v>
      </c>
      <c r="CR97" s="51" t="n">
        <f aca="false">CQ97*(1+(CQ30-CP30)/CP30)</f>
        <v>214.255475113538</v>
      </c>
      <c r="CS97" s="51" t="n">
        <f aca="false">CR97*(1+(CR30-CQ30)/CQ30)</f>
        <v>214.375656334774</v>
      </c>
      <c r="CT97" s="51" t="n">
        <f aca="false">CS97*(1+(CS30-CR30)/CR30)</f>
        <v>214.495904968644</v>
      </c>
      <c r="CU97" s="51" t="n">
        <f aca="false">CT97*(1+(CT30-CS30)/CS30)</f>
        <v>214.616221052962</v>
      </c>
      <c r="CV97" s="51" t="n">
        <f aca="false">CU97*(1+(CU30-CT30)/CT30)</f>
        <v>214.736604625562</v>
      </c>
      <c r="CW97" s="51" t="n">
        <f aca="false">CV97*(1+(CV30-CU30)/CU30)</f>
        <v>214.857055724299</v>
      </c>
      <c r="CX97" s="51" t="n">
        <f aca="false">CW97*(1+(CW30-CV30)/CV30)</f>
        <v>214.977574387052</v>
      </c>
      <c r="CY97" s="51" t="n">
        <f aca="false">CX97*(1+(CX30-CW30)/CW30)</f>
        <v>215.098160651718</v>
      </c>
      <c r="CZ97" s="51" t="n">
        <f aca="false">CY97*(1+(CY30-CX30)/CX30)</f>
        <v>215.218814556217</v>
      </c>
      <c r="DA97" s="51" t="n">
        <f aca="false">CZ97*(1+(CZ30-CY30)/CY30)</f>
        <v>215.33953613849</v>
      </c>
      <c r="DB97" s="51" t="n">
        <f aca="false">DA97*(1+(DA30-CZ30)/CZ30)</f>
        <v>215.460325436499</v>
      </c>
      <c r="DC97" s="51" t="n">
        <f aca="false">DB97*(1+(DB30-DA30)/DA30)</f>
        <v>215.581182488227</v>
      </c>
      <c r="DD97" s="51" t="n">
        <f aca="false">DC97*(1+(DC30-DB30)/DB30)</f>
        <v>215.70210733168</v>
      </c>
      <c r="DE97" s="51" t="n">
        <f aca="false">DD97*(1+(DD30-DC30)/DC30)</f>
        <v>215.823100004882</v>
      </c>
      <c r="DF97" s="51" t="n">
        <f aca="false">DE97*(1+(DE30-DD30)/DD30)</f>
        <v>215.944160545883</v>
      </c>
      <c r="DG97" s="51" t="n">
        <f aca="false">DF97*(1+(DF30-DE30)/DE30)</f>
        <v>216.06528899275</v>
      </c>
      <c r="DH97" s="51" t="n">
        <f aca="false">DG97*(1+(DG30-DF30)/DF30)</f>
        <v>216.186485383573</v>
      </c>
      <c r="DI97" s="51" t="n">
        <f aca="false">DH97*(1+(DH30-DG30)/DG30)</f>
        <v>216.307749756464</v>
      </c>
      <c r="DJ97" s="51" t="n">
        <f aca="false">DI97*(1+(DI30-DH30)/DH30)</f>
        <v>216.429082149556</v>
      </c>
      <c r="DK97" s="51" t="n">
        <f aca="false">DJ97*(1+(DJ30-DI30)/DI30)</f>
        <v>216.550482601003</v>
      </c>
      <c r="DL97" s="51" t="n">
        <f aca="false">DK97*(1+(DK30-DJ30)/DJ30)</f>
        <v>216.67195114898</v>
      </c>
      <c r="DM97" s="51" t="n">
        <f aca="false">DL97*(1+(DL30-DK30)/DK30)</f>
        <v>216.793487831685</v>
      </c>
      <c r="DN97" s="51" t="n">
        <f aca="false">DM97*(1+(DM30-DL30)/DL30)</f>
        <v>216.915092687336</v>
      </c>
      <c r="DO97" s="51" t="n">
        <f aca="false">DN97*(1+(DN30-DM30)/DM30)</f>
        <v>217.036765754173</v>
      </c>
      <c r="DP97" s="51" t="n">
        <f aca="false">DO97*(1+(DO30-DN30)/DN30)</f>
        <v>217.158507070457</v>
      </c>
      <c r="DQ97" s="51" t="n">
        <f aca="false">DP97*(1+(DP30-DO30)/DO30)</f>
        <v>217.280316674472</v>
      </c>
      <c r="DR97" s="51" t="n">
        <f aca="false">DQ97*(1+(DQ30-DP30)/DP30)</f>
        <v>217.402194604521</v>
      </c>
      <c r="DS97" s="51" t="n">
        <f aca="false">DR97*(1+(DR30-DQ30)/DQ30)</f>
        <v>217.52414089893</v>
      </c>
      <c r="DT97" s="51" t="n">
        <f aca="false">DS97*(1+(DS30-DR30)/DR30)</f>
        <v>217.646155596047</v>
      </c>
      <c r="DU97" s="51" t="n">
        <f aca="false">DT97*(1+(DT30-DS30)/DS30)</f>
        <v>217.768238734239</v>
      </c>
      <c r="DV97" s="51" t="n">
        <f aca="false">DU97*(1+(DU30-DT30)/DT30)</f>
        <v>217.890390351899</v>
      </c>
      <c r="DW97" s="51" t="n">
        <f aca="false">DV97*(1+(DV30-DU30)/DU30)</f>
        <v>218.012610487437</v>
      </c>
      <c r="DX97" s="51" t="n">
        <f aca="false">DW97*(1+(DW30-DV30)/DV30)</f>
        <v>218.134899179286</v>
      </c>
      <c r="DY97" s="51" t="n">
        <f aca="false">DX97*(1+(DX30-DW30)/DW30)</f>
        <v>218.257256465902</v>
      </c>
      <c r="DZ97" s="51" t="n">
        <f aca="false">DY97*(1+(DY30-DX30)/DX30)</f>
        <v>218.379682385762</v>
      </c>
      <c r="EA97" s="51" t="n">
        <f aca="false">DZ97*(1+(DZ30-DY30)/DY30)</f>
        <v>218.502176977363</v>
      </c>
      <c r="EB97" s="51" t="n">
        <f aca="false">EA97*(1+(EA30-DZ30)/DZ30)</f>
        <v>218.624740279224</v>
      </c>
      <c r="EC97" s="51" t="n">
        <f aca="false">EB97*(1+(EB30-EA30)/EA30)</f>
        <v>218.747372329888</v>
      </c>
      <c r="ED97" s="51" t="n">
        <f aca="false">EC97*(1+(EC30-EB30)/EB30)</f>
        <v>218.870073167918</v>
      </c>
      <c r="EE97" s="51" t="n">
        <f aca="false">ED97*(1+(ED30-EC30)/EC30)</f>
        <v>218.992842831897</v>
      </c>
      <c r="EF97" s="51" t="n">
        <f aca="false">EE97*(1+(EE30-ED30)/ED30)</f>
        <v>219.115681360432</v>
      </c>
      <c r="EG97" s="51" t="n">
        <f aca="false">EF97*(1+(EF30-EE30)/EE30)</f>
        <v>219.23858879215</v>
      </c>
      <c r="EH97" s="51" t="n">
        <f aca="false">EG97*(1+(EG30-EF30)/EF30)</f>
        <v>219.361565165702</v>
      </c>
      <c r="EI97" s="51" t="n">
        <f aca="false">EH97*(1+(EH30-EG30)/EG30)</f>
        <v>219.484610519759</v>
      </c>
      <c r="EJ97" s="51" t="n">
        <f aca="false">EI97*(1+(EI30-EH30)/EH30)</f>
        <v>219.607724893012</v>
      </c>
      <c r="EK97" s="51" t="n">
        <f aca="false">EJ97*(1+(EJ30-EI30)/EI30)</f>
        <v>219.730908324178</v>
      </c>
      <c r="EL97" s="51" t="n">
        <f aca="false">EK97*(1+(EK30-EJ30)/EJ30)</f>
        <v>219.854160851992</v>
      </c>
      <c r="EM97" s="51" t="n">
        <f aca="false">EL97*(1+(EL30-EK30)/EK30)</f>
        <v>219.977482515212</v>
      </c>
      <c r="EN97" s="51" t="n">
        <f aca="false">EM97*(1+(EM30-EL30)/EL30)</f>
        <v>220.100873352618</v>
      </c>
      <c r="EO97" s="51" t="n">
        <f aca="false">EN97*(1+(EN30-EM30)/EM30)</f>
        <v>220.224333403012</v>
      </c>
      <c r="EP97" s="51" t="n">
        <f aca="false">EO97*(1+(EO30-EN30)/EN30)</f>
        <v>220.347862705216</v>
      </c>
      <c r="EQ97" s="51" t="n">
        <f aca="false">EP97*(1+(EP30-EO30)/EO30)</f>
        <v>220.471461298077</v>
      </c>
      <c r="ER97" s="51" t="n">
        <f aca="false">EQ97*(1+(EQ30-EP30)/EP30)</f>
        <v>220.59512922046</v>
      </c>
      <c r="ES97" s="51" t="n">
        <f aca="false">ER97*(1+(ER30-EQ30)/EQ30)</f>
        <v>220.718866511254</v>
      </c>
      <c r="ET97" s="51" t="n">
        <f aca="false">ES97*(1+(ES30-ER30)/ER30)</f>
        <v>220.842673209371</v>
      </c>
      <c r="EU97" s="51" t="n">
        <f aca="false">ET97*(1+(ET30-ES30)/ES30)</f>
        <v>220.966549353741</v>
      </c>
      <c r="EV97" s="51" t="n">
        <f aca="false">EU97*(1+(EU30-ET30)/ET30)</f>
        <v>221.09049498332</v>
      </c>
      <c r="EW97" s="152"/>
      <c r="EX97" s="152"/>
    </row>
    <row r="98" s="171" customFormat="true" ht="12.8" hidden="false" customHeight="false" outlineLevel="0" collapsed="false">
      <c r="A98" s="166" t="s">
        <v>244</v>
      </c>
      <c r="B98" s="166" t="n">
        <v>0</v>
      </c>
      <c r="C98" s="166" t="n">
        <v>0</v>
      </c>
      <c r="D98" s="166" t="n">
        <v>0</v>
      </c>
      <c r="E98" s="166" t="n">
        <v>0</v>
      </c>
      <c r="F98" s="166" t="n">
        <v>0</v>
      </c>
      <c r="G98" s="166" t="n">
        <v>0</v>
      </c>
      <c r="H98" s="166" t="n">
        <v>0</v>
      </c>
      <c r="I98" s="166" t="n">
        <v>0</v>
      </c>
      <c r="J98" s="166" t="n">
        <v>0</v>
      </c>
      <c r="K98" s="166" t="n">
        <v>0</v>
      </c>
      <c r="L98" s="166" t="n">
        <v>0</v>
      </c>
      <c r="M98" s="166" t="n">
        <v>0</v>
      </c>
      <c r="N98" s="166" t="n">
        <v>0</v>
      </c>
      <c r="O98" s="166" t="n">
        <v>0</v>
      </c>
      <c r="P98" s="166" t="n">
        <v>0</v>
      </c>
      <c r="Q98" s="166" t="n">
        <v>0</v>
      </c>
      <c r="R98" s="166" t="n">
        <v>0</v>
      </c>
      <c r="S98" s="166" t="n">
        <v>0</v>
      </c>
      <c r="T98" s="166" t="n">
        <v>0</v>
      </c>
      <c r="U98" s="166" t="n">
        <v>0</v>
      </c>
      <c r="V98" s="166" t="n">
        <v>0</v>
      </c>
      <c r="W98" s="166" t="n">
        <v>0</v>
      </c>
      <c r="X98" s="167" t="n">
        <v>0</v>
      </c>
      <c r="Y98" s="166" t="n">
        <v>0</v>
      </c>
      <c r="Z98" s="166" t="n">
        <v>0</v>
      </c>
      <c r="AA98" s="166" t="n">
        <v>0</v>
      </c>
      <c r="AB98" s="166" t="n">
        <v>0</v>
      </c>
      <c r="AC98" s="166" t="n">
        <v>0</v>
      </c>
      <c r="AD98" s="166" t="n">
        <v>0</v>
      </c>
      <c r="AE98" s="166" t="n">
        <v>0</v>
      </c>
      <c r="AF98" s="166" t="n">
        <v>0</v>
      </c>
      <c r="AG98" s="166" t="n">
        <v>0</v>
      </c>
      <c r="AH98" s="166" t="n">
        <v>0</v>
      </c>
      <c r="AI98" s="166" t="n">
        <v>0</v>
      </c>
      <c r="AJ98" s="166" t="n">
        <v>0</v>
      </c>
      <c r="AK98" s="166" t="n">
        <v>0</v>
      </c>
      <c r="AL98" s="166" t="n">
        <v>0</v>
      </c>
      <c r="AM98" s="166" t="n">
        <v>0</v>
      </c>
      <c r="AN98" s="166" t="n">
        <v>0</v>
      </c>
      <c r="AO98" s="166" t="n">
        <v>0</v>
      </c>
      <c r="AP98" s="166" t="n">
        <v>0</v>
      </c>
      <c r="AQ98" s="166" t="n">
        <v>0</v>
      </c>
      <c r="AR98" s="168" t="n">
        <v>5494.25317256755</v>
      </c>
      <c r="AS98" s="169" t="n">
        <v>5186.81981166898</v>
      </c>
      <c r="AT98" s="169" t="n">
        <v>5500.85720458741</v>
      </c>
      <c r="AU98" s="169" t="n">
        <v>5800</v>
      </c>
      <c r="AV98" s="169" t="n">
        <v>5626.09522163657</v>
      </c>
      <c r="AW98" s="169" t="n">
        <v>5434.0510766149</v>
      </c>
      <c r="AX98" s="169" t="n">
        <v>6788.27702975087</v>
      </c>
      <c r="AY98" s="169" t="n">
        <v>6477.10844708183</v>
      </c>
      <c r="AZ98" s="169" t="n">
        <v>5719.9953205109</v>
      </c>
      <c r="BA98" s="169" t="n">
        <v>5850.04269463802</v>
      </c>
      <c r="BB98" s="169" t="n">
        <v>5550.36459803113</v>
      </c>
      <c r="BC98" s="169" t="n">
        <v>10440.8261871632</v>
      </c>
      <c r="BD98" s="169" t="n">
        <v>9950.26510265554</v>
      </c>
      <c r="BE98" s="169" t="n">
        <v>10544.2296183764</v>
      </c>
      <c r="BF98" s="169" t="n">
        <v>10100.8455757974</v>
      </c>
      <c r="BG98" s="169" t="n">
        <v>10912.8686859921</v>
      </c>
      <c r="BH98" s="169" t="n">
        <v>10153.9635630034</v>
      </c>
      <c r="BI98" s="148" t="n">
        <f aca="false">BH98*(1+(BH30-BG30)/BG30)</f>
        <v>9446.12486288727</v>
      </c>
      <c r="BJ98" s="51" t="n">
        <f aca="false">BI98*(1+(BI30-BH30)/BH30)</f>
        <v>9304.1431836912</v>
      </c>
      <c r="BK98" s="51" t="n">
        <f aca="false">BJ98*(1+(BJ30-BI30)/BI30)</f>
        <v>8849.95795158788</v>
      </c>
      <c r="BL98" s="51" t="n">
        <f aca="false">BK98*(1+(BK30-BJ30)/BJ30)</f>
        <v>8151.64473934839</v>
      </c>
      <c r="BM98" s="149" t="n">
        <f aca="false">BL98*(1+(BL30-BK30)/BK30)</f>
        <v>8022.43956291135</v>
      </c>
      <c r="BN98" s="51" t="n">
        <f aca="false">BM98*(1+(BM30-BL30)/BL30)</f>
        <v>8038.42338247789</v>
      </c>
      <c r="BO98" s="51" t="n">
        <f aca="false">BN98*(1+(BN30-BM30)/BM30)</f>
        <v>8157.28632252702</v>
      </c>
      <c r="BP98" s="51" t="n">
        <f aca="false">BO98*(1+(BO30-BN30)/BN30)</f>
        <v>7962.07737319337</v>
      </c>
      <c r="BQ98" s="51" t="n">
        <f aca="false">BP98*(1+(BP30-BO30)/BO30)</f>
        <v>7732.39536552812</v>
      </c>
      <c r="BR98" s="51" t="n">
        <f aca="false">BQ98*(1+(BQ30-BP30)/BP30)</f>
        <v>7807.92557191903</v>
      </c>
      <c r="BS98" s="51" t="n">
        <f aca="false">BR98*(1+(BR30-BQ30)/BQ30)</f>
        <v>8028.26858013314</v>
      </c>
      <c r="BT98" s="51" t="n">
        <f aca="false">BS98*(1+(BS30-BR30)/BR30)</f>
        <v>8197.49804320819</v>
      </c>
      <c r="BU98" s="51" t="n">
        <f aca="false">BT98*(1+(BT30-BS30)/BS30)</f>
        <v>8282.18470242024</v>
      </c>
      <c r="BV98" s="51" t="n">
        <f aca="false">BU98*(1+(BU30-BT30)/BT30)</f>
        <v>8340.24664261774</v>
      </c>
      <c r="BW98" s="51" t="n">
        <f aca="false">BV98*(1+(BV30-BU30)/BU30)</f>
        <v>8402.4747034724</v>
      </c>
      <c r="BX98" s="51" t="n">
        <f aca="false">BW98*(1+(BW30-BV30)/BV30)</f>
        <v>8481.31838880293</v>
      </c>
      <c r="BY98" s="51" t="n">
        <f aca="false">BX98*(1+(BX30-BW30)/BW30)</f>
        <v>8604.69379105748</v>
      </c>
      <c r="BZ98" s="51" t="n">
        <f aca="false">BY98*(1+(BY30-BX30)/BX30)</f>
        <v>8524.02757032661</v>
      </c>
      <c r="CA98" s="51" t="n">
        <f aca="false">BZ98*(1+(BZ30-BY30)/BY30)</f>
        <v>8524.23169242602</v>
      </c>
      <c r="CB98" s="51" t="n">
        <f aca="false">CA98*(1+(CA30-BZ30)/BZ30)</f>
        <v>8684.51889321479</v>
      </c>
      <c r="CC98" s="51" t="n">
        <f aca="false">CB98*(1+(CB30-CA30)/CA30)</f>
        <v>8846.27218148506</v>
      </c>
      <c r="CD98" s="51" t="n">
        <f aca="false">CC98*(1+(CC30-CB30)/CB30)</f>
        <v>8946.45698670337</v>
      </c>
      <c r="CE98" s="51" t="n">
        <f aca="false">CD98*(1+(CD30-CC30)/CC30)</f>
        <v>8951.47527678827</v>
      </c>
      <c r="CF98" s="51" t="n">
        <f aca="false">CE98*(1+(CE30-CD30)/CD30)</f>
        <v>8956.49638175676</v>
      </c>
      <c r="CG98" s="51" t="n">
        <f aca="false">CF98*(1+(CF30-CE30)/CE30)</f>
        <v>8961.52030318786</v>
      </c>
      <c r="CH98" s="51" t="n">
        <f aca="false">CG98*(1+(CG30-CF30)/CF30)</f>
        <v>9030.38017581897</v>
      </c>
      <c r="CI98" s="51" t="n">
        <f aca="false">CH98*(1+(CH30-CG30)/CG30)</f>
        <v>9131.69234833815</v>
      </c>
      <c r="CJ98" s="51" t="n">
        <f aca="false">CI98*(1+(CI30-CH30)/CH30)</f>
        <v>9136.81454154134</v>
      </c>
      <c r="CK98" s="51" t="n">
        <f aca="false">CJ98*(1+(CJ30-CI30)/CI30)</f>
        <v>9141.93960791</v>
      </c>
      <c r="CL98" s="51" t="n">
        <f aca="false">CK98*(1+(CK30-CJ30)/CJ30)</f>
        <v>9211.54187806026</v>
      </c>
      <c r="CM98" s="51" t="n">
        <f aca="false">CL98*(1+(CL30-CK30)/CK30)</f>
        <v>9313.91446252743</v>
      </c>
      <c r="CN98" s="51" t="n">
        <f aca="false">CM98*(1+(CM30-CL30)/CL30)</f>
        <v>9319.13886864354</v>
      </c>
      <c r="CO98" s="51" t="n">
        <f aca="false">CN98*(1+(CN30-CM30)/CM30)</f>
        <v>9324.36620525889</v>
      </c>
      <c r="CP98" s="51" t="n">
        <f aca="false">CO98*(1+(CO30-CN30)/CN30)</f>
        <v>9329.59647401724</v>
      </c>
      <c r="CQ98" s="51" t="n">
        <f aca="false">CP98*(1+(CP30-CO30)/CO30)</f>
        <v>9334.82967656337</v>
      </c>
      <c r="CR98" s="51" t="n">
        <f aca="false">CQ98*(1+(CQ30-CP30)/CP30)</f>
        <v>9340.06581454288</v>
      </c>
      <c r="CS98" s="51" t="n">
        <f aca="false">CR98*(1+(CR30-CQ30)/CQ30)</f>
        <v>9345.30488960232</v>
      </c>
      <c r="CT98" s="51" t="n">
        <f aca="false">CS98*(1+(CS30-CR30)/CR30)</f>
        <v>9350.54690338918</v>
      </c>
      <c r="CU98" s="51" t="n">
        <f aca="false">CT98*(1+(CT30-CS30)/CS30)</f>
        <v>9355.79185755187</v>
      </c>
      <c r="CV98" s="51" t="n">
        <f aca="false">CU98*(1+(CU30-CT30)/CT30)</f>
        <v>9361.0397537397</v>
      </c>
      <c r="CW98" s="51" t="n">
        <f aca="false">CV98*(1+(CV30-CU30)/CU30)</f>
        <v>9366.29059360294</v>
      </c>
      <c r="CX98" s="51" t="n">
        <f aca="false">CW98*(1+(CW30-CV30)/CV30)</f>
        <v>9371.54437879276</v>
      </c>
      <c r="CY98" s="51" t="n">
        <f aca="false">CX98*(1+(CX30-CW30)/CW30)</f>
        <v>9376.80111096129</v>
      </c>
      <c r="CZ98" s="51" t="n">
        <f aca="false">CY98*(1+(CY30-CX30)/CX30)</f>
        <v>9382.06079176154</v>
      </c>
      <c r="DA98" s="51" t="n">
        <f aca="false">CZ98*(1+(CZ30-CY30)/CY30)</f>
        <v>9387.32342284748</v>
      </c>
      <c r="DB98" s="51" t="n">
        <f aca="false">DA98*(1+(DA30-CZ30)/CZ30)</f>
        <v>9392.58900587399</v>
      </c>
      <c r="DC98" s="51" t="n">
        <f aca="false">DB98*(1+(DB30-DA30)/DA30)</f>
        <v>9397.8575424969</v>
      </c>
      <c r="DD98" s="51" t="n">
        <f aca="false">DC98*(1+(DC30-DB30)/DB30)</f>
        <v>9403.12903437294</v>
      </c>
      <c r="DE98" s="51" t="n">
        <f aca="false">DD98*(1+(DD30-DC30)/DC30)</f>
        <v>9408.4034831598</v>
      </c>
      <c r="DF98" s="51" t="n">
        <f aca="false">DE98*(1+(DE30-DD30)/DD30)</f>
        <v>9413.68089051609</v>
      </c>
      <c r="DG98" s="51" t="n">
        <f aca="false">DF98*(1+(DF30-DE30)/DE30)</f>
        <v>9418.96125810132</v>
      </c>
      <c r="DH98" s="51" t="n">
        <f aca="false">DG98*(1+(DG30-DF30)/DF30)</f>
        <v>9424.24458757598</v>
      </c>
      <c r="DI98" s="51" t="n">
        <f aca="false">DH98*(1+(DH30-DG30)/DG30)</f>
        <v>9429.53088060145</v>
      </c>
      <c r="DJ98" s="51" t="n">
        <f aca="false">DI98*(1+(DI30-DH30)/DH30)</f>
        <v>9434.82013884007</v>
      </c>
      <c r="DK98" s="51" t="n">
        <f aca="false">DJ98*(1+(DJ30-DI30)/DI30)</f>
        <v>9440.1123639551</v>
      </c>
      <c r="DL98" s="51" t="n">
        <f aca="false">DK98*(1+(DK30-DJ30)/DJ30)</f>
        <v>9445.40755761073</v>
      </c>
      <c r="DM98" s="51" t="n">
        <f aca="false">DL98*(1+(DL30-DK30)/DK30)</f>
        <v>9450.70572147209</v>
      </c>
      <c r="DN98" s="51" t="n">
        <f aca="false">DM98*(1+(DM30-DL30)/DL30)</f>
        <v>9456.00685720525</v>
      </c>
      <c r="DO98" s="51" t="n">
        <f aca="false">DN98*(1+(DN30-DM30)/DM30)</f>
        <v>9461.3109664772</v>
      </c>
      <c r="DP98" s="51" t="n">
        <f aca="false">DO98*(1+(DO30-DN30)/DN30)</f>
        <v>9466.61805095587</v>
      </c>
      <c r="DQ98" s="51" t="n">
        <f aca="false">DP98*(1+(DP30-DO30)/DO30)</f>
        <v>9471.92811231013</v>
      </c>
      <c r="DR98" s="51" t="n">
        <f aca="false">DQ98*(1+(DQ30-DP30)/DP30)</f>
        <v>9477.24115220979</v>
      </c>
      <c r="DS98" s="51" t="n">
        <f aca="false">DR98*(1+(DR30-DQ30)/DQ30)</f>
        <v>9482.55717232557</v>
      </c>
      <c r="DT98" s="51" t="n">
        <f aca="false">DS98*(1+(DS30-DR30)/DR30)</f>
        <v>9487.87617432917</v>
      </c>
      <c r="DU98" s="51" t="n">
        <f aca="false">DT98*(1+(DT30-DS30)/DS30)</f>
        <v>9493.1981598932</v>
      </c>
      <c r="DV98" s="51" t="n">
        <f aca="false">DU98*(1+(DU30-DT30)/DT30)</f>
        <v>9498.5231306912</v>
      </c>
      <c r="DW98" s="51" t="n">
        <f aca="false">DV98*(1+(DV30-DU30)/DU30)</f>
        <v>9503.85108839767</v>
      </c>
      <c r="DX98" s="51" t="n">
        <f aca="false">DW98*(1+(DW30-DV30)/DV30)</f>
        <v>9509.18203468805</v>
      </c>
      <c r="DY98" s="51" t="n">
        <f aca="false">DX98*(1+(DX30-DW30)/DW30)</f>
        <v>9514.5159712387</v>
      </c>
      <c r="DZ98" s="51" t="n">
        <f aca="false">DY98*(1+(DY30-DX30)/DX30)</f>
        <v>9519.85289972693</v>
      </c>
      <c r="EA98" s="51" t="n">
        <f aca="false">DZ98*(1+(DZ30-DY30)/DY30)</f>
        <v>9525.192821831</v>
      </c>
      <c r="EB98" s="51" t="n">
        <f aca="false">EA98*(1+(EA30-DZ30)/DZ30)</f>
        <v>9530.5357392301</v>
      </c>
      <c r="EC98" s="51" t="n">
        <f aca="false">EB98*(1+(EB30-EA30)/EA30)</f>
        <v>9535.88165360437</v>
      </c>
      <c r="ED98" s="51" t="n">
        <f aca="false">EC98*(1+(EC30-EB30)/EB30)</f>
        <v>9541.23056663487</v>
      </c>
      <c r="EE98" s="51" t="n">
        <f aca="false">ED98*(1+(ED30-EC30)/EC30)</f>
        <v>9546.58248000365</v>
      </c>
      <c r="EF98" s="51" t="n">
        <f aca="false">EE98*(1+(EE30-ED30)/ED30)</f>
        <v>9551.93739539365</v>
      </c>
      <c r="EG98" s="51" t="n">
        <f aca="false">EF98*(1+(EF30-EE30)/EE30)</f>
        <v>9557.29531448879</v>
      </c>
      <c r="EH98" s="51" t="n">
        <f aca="false">EG98*(1+(EG30-EF30)/EF30)</f>
        <v>9562.65623897391</v>
      </c>
      <c r="EI98" s="51" t="n">
        <f aca="false">EH98*(1+(EH30-EG30)/EG30)</f>
        <v>9568.02017053483</v>
      </c>
      <c r="EJ98" s="51" t="n">
        <f aca="false">EI98*(1+(EI30-EH30)/EH30)</f>
        <v>9573.38711085827</v>
      </c>
      <c r="EK98" s="51" t="n">
        <f aca="false">EJ98*(1+(EJ30-EI30)/EI30)</f>
        <v>9578.75706163194</v>
      </c>
      <c r="EL98" s="51" t="n">
        <f aca="false">EK98*(1+(EK30-EJ30)/EJ30)</f>
        <v>9584.13002454447</v>
      </c>
      <c r="EM98" s="51" t="n">
        <f aca="false">EL98*(1+(EL30-EK30)/EK30)</f>
        <v>9589.50600128543</v>
      </c>
      <c r="EN98" s="51" t="n">
        <f aca="false">EM98*(1+(EM30-EL30)/EL30)</f>
        <v>9594.88499354537</v>
      </c>
      <c r="EO98" s="51" t="n">
        <f aca="false">EN98*(1+(EN30-EM30)/EM30)</f>
        <v>9600.26700301576</v>
      </c>
      <c r="EP98" s="51" t="n">
        <f aca="false">EO98*(1+(EO30-EN30)/EN30)</f>
        <v>9605.65203138903</v>
      </c>
      <c r="EQ98" s="51" t="n">
        <f aca="false">EP98*(1+(EP30-EO30)/EO30)</f>
        <v>9611.04008035855</v>
      </c>
      <c r="ER98" s="51" t="n">
        <f aca="false">EQ98*(1+(EQ30-EP30)/EP30)</f>
        <v>9616.43115161866</v>
      </c>
      <c r="ES98" s="51" t="n">
        <f aca="false">ER98*(1+(ER30-EQ30)/EQ30)</f>
        <v>9621.82524686464</v>
      </c>
      <c r="ET98" s="51" t="n">
        <f aca="false">ES98*(1+(ES30-ER30)/ER30)</f>
        <v>9627.2223677927</v>
      </c>
      <c r="EU98" s="51" t="n">
        <f aca="false">ET98*(1+(ET30-ES30)/ES30)</f>
        <v>9632.62251610004</v>
      </c>
      <c r="EV98" s="51" t="n">
        <f aca="false">EU98*(1+(EU30-ET30)/ET30)</f>
        <v>9638.02569348478</v>
      </c>
      <c r="AMJ98" s="0"/>
    </row>
    <row r="99" customFormat="false" ht="12.8" hidden="false" customHeight="false" outlineLevel="0" collapsed="false">
      <c r="A99" s="162" t="s">
        <v>245</v>
      </c>
      <c r="B99" s="162" t="n">
        <v>0</v>
      </c>
      <c r="C99" s="162" t="n">
        <v>0</v>
      </c>
      <c r="D99" s="162" t="n">
        <v>0</v>
      </c>
      <c r="E99" s="162" t="n">
        <v>0</v>
      </c>
      <c r="F99" s="162" t="n">
        <v>0</v>
      </c>
      <c r="G99" s="162" t="n">
        <v>0</v>
      </c>
      <c r="H99" s="162" t="n">
        <v>0</v>
      </c>
      <c r="I99" s="162" t="n">
        <v>0</v>
      </c>
      <c r="J99" s="162" t="n">
        <v>0</v>
      </c>
      <c r="K99" s="162" t="n">
        <v>0</v>
      </c>
      <c r="L99" s="162" t="n">
        <v>0</v>
      </c>
      <c r="M99" s="162" t="n">
        <v>0</v>
      </c>
      <c r="N99" s="162" t="n">
        <v>0</v>
      </c>
      <c r="O99" s="162" t="n">
        <v>0</v>
      </c>
      <c r="P99" s="162" t="n">
        <v>0</v>
      </c>
      <c r="Q99" s="162" t="n">
        <v>0</v>
      </c>
      <c r="R99" s="162" t="n">
        <v>0</v>
      </c>
      <c r="S99" s="162" t="n">
        <v>0</v>
      </c>
      <c r="T99" s="162" t="n">
        <v>0</v>
      </c>
      <c r="U99" s="162" t="n">
        <v>0</v>
      </c>
      <c r="V99" s="162" t="n">
        <v>0</v>
      </c>
      <c r="W99" s="162" t="n">
        <v>0</v>
      </c>
      <c r="X99" s="163" t="n">
        <v>0</v>
      </c>
      <c r="Y99" s="162" t="n">
        <v>0</v>
      </c>
      <c r="Z99" s="162" t="n">
        <v>0</v>
      </c>
      <c r="AA99" s="162" t="n">
        <v>0</v>
      </c>
      <c r="AB99" s="162" t="n">
        <v>0</v>
      </c>
      <c r="AC99" s="162" t="n">
        <v>0</v>
      </c>
      <c r="AD99" s="162" t="n">
        <v>0</v>
      </c>
      <c r="AE99" s="162" t="n">
        <v>0</v>
      </c>
      <c r="AF99" s="162" t="n">
        <v>0</v>
      </c>
      <c r="AG99" s="162" t="n">
        <v>0</v>
      </c>
      <c r="AH99" s="162" t="n">
        <v>0</v>
      </c>
      <c r="AI99" s="162" t="n">
        <v>0</v>
      </c>
      <c r="AJ99" s="162" t="n">
        <v>0</v>
      </c>
      <c r="AK99" s="162" t="n">
        <v>0</v>
      </c>
      <c r="AL99" s="162" t="n">
        <v>0</v>
      </c>
      <c r="AM99" s="162" t="n">
        <v>0</v>
      </c>
      <c r="AN99" s="162" t="n">
        <v>0</v>
      </c>
      <c r="AO99" s="162" t="n">
        <v>0</v>
      </c>
      <c r="AP99" s="162" t="n">
        <v>0</v>
      </c>
      <c r="AQ99" s="162" t="n">
        <v>0</v>
      </c>
      <c r="AR99" s="147"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48" t="n">
        <f aca="false">BH99*(1+(BH30-BG30)/BG30)</f>
        <v>13854.8335656014</v>
      </c>
      <c r="BJ99" s="51" t="n">
        <f aca="false">BI99*(1+(BI30-BH30)/BH30)</f>
        <v>13646.5859970821</v>
      </c>
      <c r="BK99" s="51" t="n">
        <f aca="false">BJ99*(1+(BJ30-BI30)/BI30)</f>
        <v>12980.4227936431</v>
      </c>
      <c r="BL99" s="51" t="n">
        <f aca="false">BK99*(1+(BK30-BJ30)/BJ30)</f>
        <v>11956.191855277</v>
      </c>
      <c r="BM99" s="149" t="n">
        <f aca="false">BL99*(1+(BL30-BK30)/BK30)</f>
        <v>11766.6838568826</v>
      </c>
      <c r="BN99" s="51" t="n">
        <f aca="false">BM99*(1+(BM30-BL30)/BL30)</f>
        <v>11790.1276672336</v>
      </c>
      <c r="BO99" s="51" t="n">
        <f aca="false">BN99*(1+(BN30-BM30)/BM30)</f>
        <v>11964.466486104</v>
      </c>
      <c r="BP99" s="51" t="n">
        <f aca="false">BO99*(1+(BO30-BN30)/BN30)</f>
        <v>11678.1493409475</v>
      </c>
      <c r="BQ99" s="51" t="n">
        <f aca="false">BP99*(1+(BP30-BO30)/BO30)</f>
        <v>11341.2698231129</v>
      </c>
      <c r="BR99" s="51" t="n">
        <f aca="false">BQ99*(1+(BQ30-BP30)/BP30)</f>
        <v>11452.0515938296</v>
      </c>
      <c r="BS99" s="51" t="n">
        <f aca="false">BR99*(1+(BR30-BQ30)/BQ30)</f>
        <v>11775.2334012334</v>
      </c>
      <c r="BT99" s="51" t="n">
        <f aca="false">BS99*(1+(BS30-BR30)/BR30)</f>
        <v>12023.4458777075</v>
      </c>
      <c r="BU99" s="51" t="n">
        <f aca="false">BT99*(1+(BT30-BS30)/BS30)</f>
        <v>12147.6576138047</v>
      </c>
      <c r="BV99" s="51" t="n">
        <f aca="false">BU99*(1+(BU30-BT30)/BT30)</f>
        <v>12232.8183045227</v>
      </c>
      <c r="BW99" s="51" t="n">
        <f aca="false">BV99*(1+(BV30-BU30)/BU30)</f>
        <v>12324.0895335998</v>
      </c>
      <c r="BX99" s="51" t="n">
        <f aca="false">BW99*(1+(BW30-BV30)/BV30)</f>
        <v>12439.7312548145</v>
      </c>
      <c r="BY99" s="51" t="n">
        <f aca="false">BX99*(1+(BX30-BW30)/BW30)</f>
        <v>12620.6885986076</v>
      </c>
      <c r="BZ99" s="51" t="n">
        <f aca="false">BY99*(1+(BY30-BX30)/BX30)</f>
        <v>12502.3737257031</v>
      </c>
      <c r="CA99" s="51" t="n">
        <f aca="false">BZ99*(1+(BZ30-BY30)/BY30)</f>
        <v>12502.6731159563</v>
      </c>
      <c r="CB99" s="51" t="n">
        <f aca="false">CA99*(1+(CA30-BZ30)/BZ30)</f>
        <v>12737.769784893</v>
      </c>
      <c r="CC99" s="51" t="n">
        <f aca="false">CB99*(1+(CB30-CA30)/CA30)</f>
        <v>12975.0167957258</v>
      </c>
      <c r="CD99" s="51" t="n">
        <f aca="false">CC99*(1+(CC30-CB30)/CB30)</f>
        <v>13121.9599943654</v>
      </c>
      <c r="CE99" s="51" t="n">
        <f aca="false">CD99*(1+(CD30-CC30)/CC30)</f>
        <v>13129.320427868</v>
      </c>
      <c r="CF99" s="51" t="n">
        <f aca="false">CE99*(1+(CE30-CD30)/CD30)</f>
        <v>13136.6849900205</v>
      </c>
      <c r="CG99" s="51" t="n">
        <f aca="false">CF99*(1+(CF30-CE30)/CE30)</f>
        <v>13144.0536831391</v>
      </c>
      <c r="CH99" s="51" t="n">
        <f aca="false">CG99*(1+(CG30-CF30)/CF30)</f>
        <v>13245.0519325272</v>
      </c>
      <c r="CI99" s="51" t="n">
        <f aca="false">CH99*(1+(CH30-CG30)/CG30)</f>
        <v>13393.6486649224</v>
      </c>
      <c r="CJ99" s="51" t="n">
        <f aca="false">CI99*(1+(CI30-CH30)/CH30)</f>
        <v>13401.161495353</v>
      </c>
      <c r="CK99" s="51" t="n">
        <f aca="false">CJ99*(1+(CJ30-CI30)/CI30)</f>
        <v>13408.6785399169</v>
      </c>
      <c r="CL99" s="51" t="n">
        <f aca="false">CK99*(1+(CK30-CJ30)/CJ30)</f>
        <v>13510.7656796401</v>
      </c>
      <c r="CM99" s="51" t="n">
        <f aca="false">CL99*(1+(CL30-CK30)/CK30)</f>
        <v>13660.9177409415</v>
      </c>
      <c r="CN99" s="51" t="n">
        <f aca="false">CM99*(1+(CM30-CL30)/CL30)</f>
        <v>13668.5804892397</v>
      </c>
      <c r="CO99" s="51" t="n">
        <f aca="false">CN99*(1+(CN30-CM30)/CM30)</f>
        <v>13676.2475357639</v>
      </c>
      <c r="CP99" s="51" t="n">
        <f aca="false">CO99*(1+(CO30-CN30)/CN30)</f>
        <v>13683.918882925</v>
      </c>
      <c r="CQ99" s="51" t="n">
        <f aca="false">CP99*(1+(CP30-CO30)/CO30)</f>
        <v>13691.5945331354</v>
      </c>
      <c r="CR99" s="51" t="n">
        <f aca="false">CQ99*(1+(CQ30-CP30)/CP30)</f>
        <v>13699.2744888089</v>
      </c>
      <c r="CS99" s="51" t="n">
        <f aca="false">CR99*(1+(CR30-CQ30)/CQ30)</f>
        <v>13706.9587523603</v>
      </c>
      <c r="CT99" s="51" t="n">
        <f aca="false">CS99*(1+(CS30-CR30)/CR30)</f>
        <v>13714.6473262062</v>
      </c>
      <c r="CU99" s="51" t="n">
        <f aca="false">CT99*(1+(CT30-CS30)/CS30)</f>
        <v>13722.3402127642</v>
      </c>
      <c r="CV99" s="51" t="n">
        <f aca="false">CU99*(1+(CU30-CT30)/CT30)</f>
        <v>13730.0374144535</v>
      </c>
      <c r="CW99" s="51" t="n">
        <f aca="false">CV99*(1+(CV30-CU30)/CU30)</f>
        <v>13737.7389336946</v>
      </c>
      <c r="CX99" s="51" t="n">
        <f aca="false">CW99*(1+(CW30-CV30)/CV30)</f>
        <v>13745.4447729092</v>
      </c>
      <c r="CY99" s="51" t="n">
        <f aca="false">CX99*(1+(CX30-CW30)/CW30)</f>
        <v>13753.1549345205</v>
      </c>
      <c r="CZ99" s="51" t="n">
        <f aca="false">CY99*(1+(CY30-CX30)/CX30)</f>
        <v>13760.8694209531</v>
      </c>
      <c r="DA99" s="51" t="n">
        <f aca="false">CZ99*(1+(CZ30-CY30)/CY30)</f>
        <v>13768.5882346329</v>
      </c>
      <c r="DB99" s="51" t="n">
        <f aca="false">DA99*(1+(DA30-CZ30)/CZ30)</f>
        <v>13776.3113779872</v>
      </c>
      <c r="DC99" s="51" t="n">
        <f aca="false">DB99*(1+(DB30-DA30)/DA30)</f>
        <v>13784.0388534445</v>
      </c>
      <c r="DD99" s="51" t="n">
        <f aca="false">DC99*(1+(DC30-DB30)/DB30)</f>
        <v>13791.7706634349</v>
      </c>
      <c r="DE99" s="51" t="n">
        <f aca="false">DD99*(1+(DD30-DC30)/DC30)</f>
        <v>13799.5068103896</v>
      </c>
      <c r="DF99" s="51" t="n">
        <f aca="false">DE99*(1+(DE30-DD30)/DD30)</f>
        <v>13807.2472967415</v>
      </c>
      <c r="DG99" s="51" t="n">
        <f aca="false">DF99*(1+(DF30-DE30)/DE30)</f>
        <v>13814.9921249245</v>
      </c>
      <c r="DH99" s="51" t="n">
        <f aca="false">DG99*(1+(DG30-DF30)/DF30)</f>
        <v>13822.7412973742</v>
      </c>
      <c r="DI99" s="51" t="n">
        <f aca="false">DH99*(1+(DH30-DG30)/DG30)</f>
        <v>13830.4948165273</v>
      </c>
      <c r="DJ99" s="51" t="n">
        <f aca="false">DI99*(1+(DI30-DH30)/DH30)</f>
        <v>13838.252684822</v>
      </c>
      <c r="DK99" s="51" t="n">
        <f aca="false">DJ99*(1+(DJ30-DI30)/DI30)</f>
        <v>13846.0149046978</v>
      </c>
      <c r="DL99" s="51" t="n">
        <f aca="false">DK99*(1+(DK30-DJ30)/DJ30)</f>
        <v>13853.7814785957</v>
      </c>
      <c r="DM99" s="51" t="n">
        <f aca="false">DL99*(1+(DL30-DK30)/DK30)</f>
        <v>13861.552408958</v>
      </c>
      <c r="DN99" s="51" t="n">
        <f aca="false">DM99*(1+(DM30-DL30)/DL30)</f>
        <v>13869.3276982282</v>
      </c>
      <c r="DO99" s="51" t="n">
        <f aca="false">DN99*(1+(DN30-DM30)/DM30)</f>
        <v>13877.1073488514</v>
      </c>
      <c r="DP99" s="51" t="n">
        <f aca="false">DO99*(1+(DO30-DN30)/DN30)</f>
        <v>13884.891363274</v>
      </c>
      <c r="DQ99" s="51" t="n">
        <f aca="false">DP99*(1+(DP30-DO30)/DO30)</f>
        <v>13892.6797439438</v>
      </c>
      <c r="DR99" s="51" t="n">
        <f aca="false">DQ99*(1+(DQ30-DP30)/DP30)</f>
        <v>13900.4724933099</v>
      </c>
      <c r="DS99" s="51" t="n">
        <f aca="false">DR99*(1+(DR30-DQ30)/DQ30)</f>
        <v>13908.2696138227</v>
      </c>
      <c r="DT99" s="51" t="n">
        <f aca="false">DS99*(1+(DS30-DR30)/DR30)</f>
        <v>13916.0711079343</v>
      </c>
      <c r="DU99" s="51" t="n">
        <f aca="false">DT99*(1+(DT30-DS30)/DS30)</f>
        <v>13923.8769780978</v>
      </c>
      <c r="DV99" s="51" t="n">
        <f aca="false">DU99*(1+(DU30-DT30)/DT30)</f>
        <v>13931.6872267679</v>
      </c>
      <c r="DW99" s="51" t="n">
        <f aca="false">DV99*(1+(DV30-DU30)/DU30)</f>
        <v>13939.5018564006</v>
      </c>
      <c r="DX99" s="51" t="n">
        <f aca="false">DW99*(1+(DW30-DV30)/DV30)</f>
        <v>13947.3208694533</v>
      </c>
      <c r="DY99" s="51" t="n">
        <f aca="false">DX99*(1+(DX30-DW30)/DW30)</f>
        <v>13955.1442683848</v>
      </c>
      <c r="DZ99" s="51" t="n">
        <f aca="false">DY99*(1+(DY30-DX30)/DX30)</f>
        <v>13962.9720556552</v>
      </c>
      <c r="EA99" s="51" t="n">
        <f aca="false">DZ99*(1+(DZ30-DY30)/DY30)</f>
        <v>13970.804233726</v>
      </c>
      <c r="EB99" s="51" t="n">
        <f aca="false">EA99*(1+(EA30-DZ30)/DZ30)</f>
        <v>13978.6408050601</v>
      </c>
      <c r="EC99" s="51" t="n">
        <f aca="false">EB99*(1+(EB30-EA30)/EA30)</f>
        <v>13986.4817721219</v>
      </c>
      <c r="ED99" s="51" t="n">
        <f aca="false">EC99*(1+(EC30-EB30)/EB30)</f>
        <v>13994.327137377</v>
      </c>
      <c r="EE99" s="51" t="n">
        <f aca="false">ED99*(1+(ED30-EC30)/EC30)</f>
        <v>14002.1769032924</v>
      </c>
      <c r="EF99" s="51" t="n">
        <f aca="false">EE99*(1+(EE30-ED30)/ED30)</f>
        <v>14010.0310723367</v>
      </c>
      <c r="EG99" s="51" t="n">
        <f aca="false">EF99*(1+(EF30-EE30)/EE30)</f>
        <v>14017.8896469796</v>
      </c>
      <c r="EH99" s="51" t="n">
        <f aca="false">EG99*(1+(EG30-EF30)/EF30)</f>
        <v>14025.7526296923</v>
      </c>
      <c r="EI99" s="51" t="n">
        <f aca="false">EH99*(1+(EH30-EG30)/EG30)</f>
        <v>14033.6200229475</v>
      </c>
      <c r="EJ99" s="51" t="n">
        <f aca="false">EI99*(1+(EI30-EH30)/EH30)</f>
        <v>14041.4918292191</v>
      </c>
      <c r="EK99" s="51" t="n">
        <f aca="false">EJ99*(1+(EJ30-EI30)/EI30)</f>
        <v>14049.3680509825</v>
      </c>
      <c r="EL99" s="51" t="n">
        <f aca="false">EK99*(1+(EK30-EJ30)/EJ30)</f>
        <v>14057.2486907144</v>
      </c>
      <c r="EM99" s="51" t="n">
        <f aca="false">EL99*(1+(EL30-EK30)/EK30)</f>
        <v>14065.133750893</v>
      </c>
      <c r="EN99" s="51" t="n">
        <f aca="false">EM99*(1+(EM30-EL30)/EL30)</f>
        <v>14073.0232339979</v>
      </c>
      <c r="EO99" s="51" t="n">
        <f aca="false">EN99*(1+(EN30-EM30)/EM30)</f>
        <v>14080.9171425099</v>
      </c>
      <c r="EP99" s="51" t="n">
        <f aca="false">EO99*(1+(EO30-EN30)/EN30)</f>
        <v>14088.8154789114</v>
      </c>
      <c r="EQ99" s="51" t="n">
        <f aca="false">EP99*(1+(EP30-EO30)/EO30)</f>
        <v>14096.7182456861</v>
      </c>
      <c r="ER99" s="51" t="n">
        <f aca="false">EQ99*(1+(EQ30-EP30)/EP30)</f>
        <v>14104.6254453191</v>
      </c>
      <c r="ES99" s="51" t="n">
        <f aca="false">ER99*(1+(ER30-EQ30)/EQ30)</f>
        <v>14112.5370802969</v>
      </c>
      <c r="ET99" s="51" t="n">
        <f aca="false">ES99*(1+(ES30-ER30)/ER30)</f>
        <v>14120.4531531074</v>
      </c>
      <c r="EU99" s="51" t="n">
        <f aca="false">ET99*(1+(ET30-ES30)/ES30)</f>
        <v>14128.3736662399</v>
      </c>
      <c r="EV99" s="51" t="n">
        <f aca="false">EU99*(1+(EU30-ET30)/ET30)</f>
        <v>14136.2986221851</v>
      </c>
      <c r="EW99" s="152"/>
      <c r="EX99" s="152"/>
    </row>
    <row r="100" customFormat="false" ht="12.8" hidden="false" customHeight="false" outlineLevel="0" collapsed="false">
      <c r="A100" s="162" t="s">
        <v>246</v>
      </c>
      <c r="B100" s="162" t="n">
        <v>0</v>
      </c>
      <c r="C100" s="162" t="n">
        <v>0</v>
      </c>
      <c r="D100" s="162" t="n">
        <v>0</v>
      </c>
      <c r="E100" s="162" t="n">
        <v>0</v>
      </c>
      <c r="F100" s="162" t="n">
        <v>0</v>
      </c>
      <c r="G100" s="162" t="n">
        <v>0</v>
      </c>
      <c r="H100" s="162" t="n">
        <v>0</v>
      </c>
      <c r="I100" s="162" t="n">
        <v>0</v>
      </c>
      <c r="J100" s="162" t="n">
        <v>0</v>
      </c>
      <c r="K100" s="162" t="n">
        <v>0</v>
      </c>
      <c r="L100" s="162" t="n">
        <v>0</v>
      </c>
      <c r="M100" s="162" t="n">
        <v>0</v>
      </c>
      <c r="N100" s="162" t="n">
        <v>0</v>
      </c>
      <c r="O100" s="162" t="n">
        <v>0</v>
      </c>
      <c r="P100" s="162" t="n">
        <v>0</v>
      </c>
      <c r="Q100" s="162" t="n">
        <v>0</v>
      </c>
      <c r="R100" s="162" t="n">
        <v>0</v>
      </c>
      <c r="S100" s="162" t="n">
        <v>0</v>
      </c>
      <c r="T100" s="162" t="n">
        <v>0</v>
      </c>
      <c r="U100" s="162" t="n">
        <v>0</v>
      </c>
      <c r="V100" s="162" t="n">
        <v>0</v>
      </c>
      <c r="W100" s="162" t="n">
        <v>0</v>
      </c>
      <c r="X100" s="163" t="n">
        <v>0</v>
      </c>
      <c r="Y100" s="162" t="n">
        <v>0</v>
      </c>
      <c r="Z100" s="162" t="n">
        <v>0</v>
      </c>
      <c r="AA100" s="162" t="n">
        <v>0</v>
      </c>
      <c r="AB100" s="162" t="n">
        <v>0</v>
      </c>
      <c r="AC100" s="162" t="n">
        <v>0</v>
      </c>
      <c r="AD100" s="162" t="n">
        <v>0</v>
      </c>
      <c r="AE100" s="162" t="n">
        <v>0</v>
      </c>
      <c r="AF100" s="162" t="n">
        <v>0</v>
      </c>
      <c r="AG100" s="162" t="n">
        <v>0</v>
      </c>
      <c r="AH100" s="162" t="n">
        <v>0</v>
      </c>
      <c r="AI100" s="162" t="n">
        <v>0</v>
      </c>
      <c r="AJ100" s="162" t="n">
        <v>0</v>
      </c>
      <c r="AK100" s="162" t="n">
        <v>0</v>
      </c>
      <c r="AL100" s="162" t="n">
        <v>0</v>
      </c>
      <c r="AM100" s="162" t="n">
        <v>0</v>
      </c>
      <c r="AN100" s="162" t="n">
        <v>0</v>
      </c>
      <c r="AO100" s="162" t="n">
        <v>0</v>
      </c>
      <c r="AP100" s="162" t="n">
        <v>0</v>
      </c>
      <c r="AQ100" s="162" t="n">
        <v>0</v>
      </c>
      <c r="AR100" s="147"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48" t="n">
        <f aca="false">BH100*(1+(BH30-BG30)/BG30)</f>
        <v>15995.6277045013</v>
      </c>
      <c r="BJ100" s="51" t="n">
        <f aca="false">BI100*(1+(BI30-BH30)/BH30)</f>
        <v>15755.2025445288</v>
      </c>
      <c r="BK100" s="51" t="n">
        <f aca="false">BJ100*(1+(BJ30-BI30)/BI30)</f>
        <v>14986.1064350596</v>
      </c>
      <c r="BL100" s="51" t="n">
        <f aca="false">BK100*(1+(BK30-BJ30)/BJ30)</f>
        <v>13803.6153790708</v>
      </c>
      <c r="BM100" s="149" t="n">
        <f aca="false">BL100*(1+(BL30-BK30)/BK30)</f>
        <v>13584.8253535545</v>
      </c>
      <c r="BN100" s="51" t="n">
        <f aca="false">BM100*(1+(BM30-BL30)/BL30)</f>
        <v>13611.891608849</v>
      </c>
      <c r="BO100" s="51" t="n">
        <f aca="false">BN100*(1+(BN30-BM30)/BM30)</f>
        <v>13813.1685731582</v>
      </c>
      <c r="BP100" s="51" t="n">
        <f aca="false">BO100*(1+(BO30-BN30)/BN30)</f>
        <v>13482.6108340375</v>
      </c>
      <c r="BQ100" s="51" t="n">
        <f aca="false">BP100*(1+(BP30-BO30)/BO30)</f>
        <v>13093.6780241961</v>
      </c>
      <c r="BR100" s="51" t="n">
        <f aca="false">BQ100*(1+(BQ30-BP30)/BP30)</f>
        <v>13221.5773563995</v>
      </c>
      <c r="BS100" s="51" t="n">
        <f aca="false">BR100*(1+(BR30-BQ30)/BQ30)</f>
        <v>13594.6959397172</v>
      </c>
      <c r="BT100" s="51" t="n">
        <f aca="false">BS100*(1+(BS30-BR30)/BR30)</f>
        <v>13881.2612273111</v>
      </c>
      <c r="BU100" s="51" t="n">
        <f aca="false">BT100*(1+(BT30-BS30)/BS30)</f>
        <v>14024.6656700806</v>
      </c>
      <c r="BV100" s="51" t="n">
        <f aca="false">BU100*(1+(BU30-BT30)/BT30)</f>
        <v>14122.9850542388</v>
      </c>
      <c r="BW100" s="51" t="n">
        <f aca="false">BV100*(1+(BV30-BU30)/BU30)</f>
        <v>14228.3591529991</v>
      </c>
      <c r="BX100" s="51" t="n">
        <f aca="false">BW100*(1+(BW30-BV30)/BV30)</f>
        <v>14361.8693760487</v>
      </c>
      <c r="BY100" s="51" t="n">
        <f aca="false">BX100*(1+(BX30-BW30)/BW30)</f>
        <v>14570.7875336003</v>
      </c>
      <c r="BZ100" s="51" t="n">
        <f aca="false">BY100*(1+(BY30-BX30)/BX30)</f>
        <v>14434.1911140241</v>
      </c>
      <c r="CA100" s="51" t="n">
        <f aca="false">BZ100*(1+(BZ30-BY30)/BY30)</f>
        <v>14434.5367648762</v>
      </c>
      <c r="CB100" s="51" t="n">
        <f aca="false">CA100*(1+(CA30-BZ30)/BZ30)</f>
        <v>14705.9596421756</v>
      </c>
      <c r="CC100" s="51" t="n">
        <f aca="false">CB100*(1+(CB30-CA30)/CA30)</f>
        <v>14979.8651237044</v>
      </c>
      <c r="CD100" s="51" t="n">
        <f aca="false">CC100*(1+(CC30-CB30)/CB30)</f>
        <v>15149.5134047912</v>
      </c>
      <c r="CE100" s="51" t="n">
        <f aca="false">CD100*(1+(CD30-CC30)/CC30)</f>
        <v>15158.0111433958</v>
      </c>
      <c r="CF100" s="51" t="n">
        <f aca="false">CE100*(1+(CE30-CD30)/CD30)</f>
        <v>15166.5136485931</v>
      </c>
      <c r="CG100" s="51" t="n">
        <f aca="false">CF100*(1+(CF30-CE30)/CE30)</f>
        <v>15175.0209230569</v>
      </c>
      <c r="CH100" s="51" t="n">
        <f aca="false">CG100*(1+(CG30-CF30)/CF30)</f>
        <v>15291.6250228729</v>
      </c>
      <c r="CI100" s="51" t="n">
        <f aca="false">CH100*(1+(CH30-CG30)/CG30)</f>
        <v>15463.1823352178</v>
      </c>
      <c r="CJ100" s="51" t="n">
        <f aca="false">CI100*(1+(CI30-CH30)/CH30)</f>
        <v>15471.8560185216</v>
      </c>
      <c r="CK100" s="51" t="n">
        <f aca="false">CJ100*(1+(CJ30-CI30)/CI30)</f>
        <v>15480.5345671099</v>
      </c>
      <c r="CL100" s="51" t="n">
        <f aca="false">CK100*(1+(CK30-CJ30)/CJ30)</f>
        <v>15598.3958082932</v>
      </c>
      <c r="CM100" s="51" t="n">
        <f aca="false">CL100*(1+(CL30-CK30)/CK30)</f>
        <v>15771.7487728213</v>
      </c>
      <c r="CN100" s="51" t="n">
        <f aca="false">CM100*(1+(CM30-CL30)/CL30)</f>
        <v>15780.5955387093</v>
      </c>
      <c r="CO100" s="51" t="n">
        <f aca="false">CN100*(1+(CN30-CM30)/CM30)</f>
        <v>15789.4472669681</v>
      </c>
      <c r="CP100" s="51" t="n">
        <f aca="false">CO100*(1+(CO30-CN30)/CN30)</f>
        <v>15798.3039603813</v>
      </c>
      <c r="CQ100" s="51" t="n">
        <f aca="false">CP100*(1+(CP30-CO30)/CO30)</f>
        <v>15807.1656217339</v>
      </c>
      <c r="CR100" s="51" t="n">
        <f aca="false">CQ100*(1+(CQ30-CP30)/CP30)</f>
        <v>15816.0322538127</v>
      </c>
      <c r="CS100" s="51" t="n">
        <f aca="false">CR100*(1+(CR30-CQ30)/CQ30)</f>
        <v>15824.9038594059</v>
      </c>
      <c r="CT100" s="51" t="n">
        <f aca="false">CS100*(1+(CS30-CR30)/CR30)</f>
        <v>15833.780441303</v>
      </c>
      <c r="CU100" s="51" t="n">
        <f aca="false">CT100*(1+(CT30-CS30)/CS30)</f>
        <v>15842.6620022956</v>
      </c>
      <c r="CV100" s="51" t="n">
        <f aca="false">CU100*(1+(CU30-CT30)/CT30)</f>
        <v>15851.5485451766</v>
      </c>
      <c r="CW100" s="51" t="n">
        <f aca="false">CV100*(1+(CV30-CU30)/CU30)</f>
        <v>15860.4400727402</v>
      </c>
      <c r="CX100" s="51" t="n">
        <f aca="false">CW100*(1+(CW30-CV30)/CV30)</f>
        <v>15869.3365877827</v>
      </c>
      <c r="CY100" s="51" t="n">
        <f aca="false">CX100*(1+(CX30-CW30)/CW30)</f>
        <v>15878.2380931016</v>
      </c>
      <c r="CZ100" s="51" t="n">
        <f aca="false">CY100*(1+(CY30-CX30)/CX30)</f>
        <v>15887.1445914961</v>
      </c>
      <c r="DA100" s="51" t="n">
        <f aca="false">CZ100*(1+(CZ30-CY30)/CY30)</f>
        <v>15896.0560857669</v>
      </c>
      <c r="DB100" s="51" t="n">
        <f aca="false">DA100*(1+(DA30-CZ30)/CZ30)</f>
        <v>15904.9725787163</v>
      </c>
      <c r="DC100" s="51" t="n">
        <f aca="false">DB100*(1+(DB30-DA30)/DA30)</f>
        <v>15913.8940731482</v>
      </c>
      <c r="DD100" s="51" t="n">
        <f aca="false">DC100*(1+(DC30-DB30)/DB30)</f>
        <v>15922.8205718681</v>
      </c>
      <c r="DE100" s="51" t="n">
        <f aca="false">DD100*(1+(DD30-DC30)/DC30)</f>
        <v>15931.752077683</v>
      </c>
      <c r="DF100" s="51" t="n">
        <f aca="false">DE100*(1+(DE30-DD30)/DD30)</f>
        <v>15940.6885934015</v>
      </c>
      <c r="DG100" s="51" t="n">
        <f aca="false">DF100*(1+(DF30-DE30)/DE30)</f>
        <v>15949.6301218338</v>
      </c>
      <c r="DH100" s="51" t="n">
        <f aca="false">DG100*(1+(DG30-DF30)/DF30)</f>
        <v>15958.5766657916</v>
      </c>
      <c r="DI100" s="51" t="n">
        <f aca="false">DH100*(1+(DH30-DG30)/DG30)</f>
        <v>15967.5282280883</v>
      </c>
      <c r="DJ100" s="51" t="n">
        <f aca="false">DI100*(1+(DI30-DH30)/DH30)</f>
        <v>15976.4848115388</v>
      </c>
      <c r="DK100" s="51" t="n">
        <f aca="false">DJ100*(1+(DJ30-DI30)/DI30)</f>
        <v>15985.4464189595</v>
      </c>
      <c r="DL100" s="51" t="n">
        <f aca="false">DK100*(1+(DK30-DJ30)/DJ30)</f>
        <v>15994.4130531686</v>
      </c>
      <c r="DM100" s="51" t="n">
        <f aca="false">DL100*(1+(DL30-DK30)/DK30)</f>
        <v>16003.3847169856</v>
      </c>
      <c r="DN100" s="51" t="n">
        <f aca="false">DM100*(1+(DM30-DL30)/DL30)</f>
        <v>16012.3614132319</v>
      </c>
      <c r="DO100" s="51" t="n">
        <f aca="false">DN100*(1+(DN30-DM30)/DM30)</f>
        <v>16021.3431447302</v>
      </c>
      <c r="DP100" s="51" t="n">
        <f aca="false">DO100*(1+(DO30-DN30)/DN30)</f>
        <v>16030.329914305</v>
      </c>
      <c r="DQ100" s="51" t="n">
        <f aca="false">DP100*(1+(DP30-DO30)/DO30)</f>
        <v>16039.3217247822</v>
      </c>
      <c r="DR100" s="51" t="n">
        <f aca="false">DQ100*(1+(DQ30-DP30)/DP30)</f>
        <v>16048.3185789893</v>
      </c>
      <c r="DS100" s="51" t="n">
        <f aca="false">DR100*(1+(DR30-DQ30)/DQ30)</f>
        <v>16057.3204797556</v>
      </c>
      <c r="DT100" s="51" t="n">
        <f aca="false">DS100*(1+(DS30-DR30)/DR30)</f>
        <v>16066.3274299118</v>
      </c>
      <c r="DU100" s="51" t="n">
        <f aca="false">DT100*(1+(DT30-DS30)/DS30)</f>
        <v>16075.3394322902</v>
      </c>
      <c r="DV100" s="51" t="n">
        <f aca="false">DU100*(1+(DU30-DT30)/DT30)</f>
        <v>16084.3564897247</v>
      </c>
      <c r="DW100" s="51" t="n">
        <f aca="false">DV100*(1+(DV30-DU30)/DU30)</f>
        <v>16093.3786050508</v>
      </c>
      <c r="DX100" s="51" t="n">
        <f aca="false">DW100*(1+(DW30-DV30)/DV30)</f>
        <v>16102.4057811057</v>
      </c>
      <c r="DY100" s="51" t="n">
        <f aca="false">DX100*(1+(DX30-DW30)/DW30)</f>
        <v>16111.438020728</v>
      </c>
      <c r="DZ100" s="51" t="n">
        <f aca="false">DY100*(1+(DY30-DX30)/DX30)</f>
        <v>16120.475326758</v>
      </c>
      <c r="EA100" s="51" t="n">
        <f aca="false">DZ100*(1+(DZ30-DY30)/DY30)</f>
        <v>16129.5177020375</v>
      </c>
      <c r="EB100" s="51" t="n">
        <f aca="false">EA100*(1+(EA30-DZ30)/DZ30)</f>
        <v>16138.5651494101</v>
      </c>
      <c r="EC100" s="51" t="n">
        <f aca="false">EB100*(1+(EB30-EA30)/EA30)</f>
        <v>16147.6176717208</v>
      </c>
      <c r="ED100" s="51" t="n">
        <f aca="false">EC100*(1+(EC30-EB30)/EB30)</f>
        <v>16156.6752718162</v>
      </c>
      <c r="EE100" s="51" t="n">
        <f aca="false">ED100*(1+(ED30-EC30)/EC30)</f>
        <v>16165.7379525447</v>
      </c>
      <c r="EF100" s="51" t="n">
        <f aca="false">EE100*(1+(EE30-ED30)/ED30)</f>
        <v>16174.8057167561</v>
      </c>
      <c r="EG100" s="51" t="n">
        <f aca="false">EF100*(1+(EF30-EE30)/EE30)</f>
        <v>16183.8785673017</v>
      </c>
      <c r="EH100" s="51" t="n">
        <f aca="false">EG100*(1+(EG30-EF30)/EF30)</f>
        <v>16192.9565070348</v>
      </c>
      <c r="EI100" s="51" t="n">
        <f aca="false">EH100*(1+(EH30-EG30)/EG30)</f>
        <v>16202.0395388098</v>
      </c>
      <c r="EJ100" s="51" t="n">
        <f aca="false">EI100*(1+(EI30-EH30)/EH30)</f>
        <v>16211.1276654832</v>
      </c>
      <c r="EK100" s="51" t="n">
        <f aca="false">EJ100*(1+(EJ30-EI30)/EI30)</f>
        <v>16220.2208899126</v>
      </c>
      <c r="EL100" s="51" t="n">
        <f aca="false">EK100*(1+(EK30-EJ30)/EJ30)</f>
        <v>16229.3192149577</v>
      </c>
      <c r="EM100" s="51" t="n">
        <f aca="false">EL100*(1+(EL30-EK30)/EK30)</f>
        <v>16238.4226434794</v>
      </c>
      <c r="EN100" s="51" t="n">
        <f aca="false">EM100*(1+(EM30-EL30)/EL30)</f>
        <v>16247.5311783405</v>
      </c>
      <c r="EO100" s="51" t="n">
        <f aca="false">EN100*(1+(EN30-EM30)/EM30)</f>
        <v>16256.6448224051</v>
      </c>
      <c r="EP100" s="51" t="n">
        <f aca="false">EO100*(1+(EO30-EN30)/EN30)</f>
        <v>16265.7635785392</v>
      </c>
      <c r="EQ100" s="51" t="n">
        <f aca="false">EP100*(1+(EP30-EO30)/EO30)</f>
        <v>16274.8874496103</v>
      </c>
      <c r="ER100" s="51" t="n">
        <f aca="false">EQ100*(1+(EQ30-EP30)/EP30)</f>
        <v>16284.0164384874</v>
      </c>
      <c r="ES100" s="51" t="n">
        <f aca="false">ER100*(1+(ER30-EQ30)/EQ30)</f>
        <v>16293.1505480413</v>
      </c>
      <c r="ET100" s="51" t="n">
        <f aca="false">ES100*(1+(ES30-ER30)/ER30)</f>
        <v>16302.2897811442</v>
      </c>
      <c r="EU100" s="51" t="n">
        <f aca="false">ET100*(1+(ET30-ES30)/ES30)</f>
        <v>16311.4341406702</v>
      </c>
      <c r="EV100" s="51" t="n">
        <f aca="false">EU100*(1+(EU30-ET30)/ET30)</f>
        <v>16320.5836294947</v>
      </c>
      <c r="EW100" s="152"/>
      <c r="EX100" s="152"/>
    </row>
    <row r="101" customFormat="false" ht="12.8" hidden="false" customHeight="false" outlineLevel="0" collapsed="false">
      <c r="A101" s="162" t="s">
        <v>247</v>
      </c>
      <c r="B101" s="162" t="n">
        <v>0</v>
      </c>
      <c r="C101" s="162" t="n">
        <v>0</v>
      </c>
      <c r="D101" s="162" t="n">
        <v>0</v>
      </c>
      <c r="E101" s="162" t="n">
        <v>0</v>
      </c>
      <c r="F101" s="162" t="n">
        <v>0</v>
      </c>
      <c r="G101" s="162" t="n">
        <v>0</v>
      </c>
      <c r="H101" s="162" t="n">
        <v>0</v>
      </c>
      <c r="I101" s="162" t="n">
        <v>0</v>
      </c>
      <c r="J101" s="162" t="n">
        <v>0</v>
      </c>
      <c r="K101" s="162" t="n">
        <v>0</v>
      </c>
      <c r="L101" s="162" t="n">
        <v>0</v>
      </c>
      <c r="M101" s="162" t="n">
        <v>0</v>
      </c>
      <c r="N101" s="162" t="n">
        <v>0</v>
      </c>
      <c r="O101" s="162" t="n">
        <v>0</v>
      </c>
      <c r="P101" s="162" t="n">
        <v>0</v>
      </c>
      <c r="Q101" s="162" t="n">
        <v>0</v>
      </c>
      <c r="R101" s="162" t="n">
        <v>0</v>
      </c>
      <c r="S101" s="162" t="n">
        <v>0</v>
      </c>
      <c r="T101" s="162" t="n">
        <v>0</v>
      </c>
      <c r="U101" s="162" t="n">
        <v>0</v>
      </c>
      <c r="V101" s="162" t="n">
        <v>0</v>
      </c>
      <c r="W101" s="162" t="n">
        <v>0</v>
      </c>
      <c r="X101" s="163" t="n">
        <v>0</v>
      </c>
      <c r="Y101" s="162" t="n">
        <v>0</v>
      </c>
      <c r="Z101" s="162" t="n">
        <v>0</v>
      </c>
      <c r="AA101" s="162" t="n">
        <v>0</v>
      </c>
      <c r="AB101" s="162" t="n">
        <v>0</v>
      </c>
      <c r="AC101" s="162" t="n">
        <v>0</v>
      </c>
      <c r="AD101" s="162" t="n">
        <v>0</v>
      </c>
      <c r="AE101" s="162" t="n">
        <v>0</v>
      </c>
      <c r="AF101" s="162" t="n">
        <v>0</v>
      </c>
      <c r="AG101" s="162" t="n">
        <v>0</v>
      </c>
      <c r="AH101" s="162" t="n">
        <v>0</v>
      </c>
      <c r="AI101" s="162" t="n">
        <v>0</v>
      </c>
      <c r="AJ101" s="162" t="n">
        <v>0</v>
      </c>
      <c r="AK101" s="162" t="n">
        <v>0</v>
      </c>
      <c r="AL101" s="162" t="n">
        <v>0</v>
      </c>
      <c r="AM101" s="162" t="n">
        <v>0</v>
      </c>
      <c r="AN101" s="162" t="n">
        <v>0</v>
      </c>
      <c r="AO101" s="162" t="n">
        <v>0</v>
      </c>
      <c r="AP101" s="162" t="n">
        <v>0</v>
      </c>
      <c r="AQ101" s="162" t="n">
        <v>0</v>
      </c>
      <c r="AR101" s="147"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48" t="n">
        <f aca="false">BH101*(1+(BH30-BG30)/BG30)</f>
        <v>31718.9160579993</v>
      </c>
      <c r="BJ101" s="51" t="n">
        <f aca="false">BI101*(1+(BI30-BH30)/BH30)</f>
        <v>31242.1591836658</v>
      </c>
      <c r="BK101" s="51" t="n">
        <f aca="false">BJ101*(1+(BJ30-BI30)/BI30)</f>
        <v>29717.061489005</v>
      </c>
      <c r="BL101" s="51" t="n">
        <f aca="false">BK101*(1+(BK30-BJ30)/BJ30)</f>
        <v>27372.2123066445</v>
      </c>
      <c r="BM101" s="149" t="n">
        <f aca="false">BL101*(1+(BL30-BK30)/BK30)</f>
        <v>26938.3573444084</v>
      </c>
      <c r="BN101" s="51" t="n">
        <f aca="false">BM101*(1+(BM30-BL30)/BL30)</f>
        <v>26992.0290286679</v>
      </c>
      <c r="BO101" s="51" t="n">
        <f aca="false">BN101*(1+(BN30-BM30)/BM30)</f>
        <v>27391.1560434545</v>
      </c>
      <c r="BP101" s="51" t="n">
        <f aca="false">BO101*(1+(BO30-BN30)/BN30)</f>
        <v>26735.6685956852</v>
      </c>
      <c r="BQ101" s="51" t="n">
        <f aca="false">BP101*(1+(BP30-BO30)/BO30)</f>
        <v>25964.4248923768</v>
      </c>
      <c r="BR101" s="51" t="n">
        <f aca="false">BQ101*(1+(BQ30-BP30)/BP30)</f>
        <v>26218.0459603948</v>
      </c>
      <c r="BS101" s="51" t="n">
        <f aca="false">BR101*(1+(BR30-BQ30)/BQ30)</f>
        <v>26957.9304614953</v>
      </c>
      <c r="BT101" s="51" t="n">
        <f aca="false">BS101*(1+(BS30-BR30)/BR30)</f>
        <v>27526.1820156227</v>
      </c>
      <c r="BU101" s="51" t="n">
        <f aca="false">BT101*(1+(BT30-BS30)/BS30)</f>
        <v>27810.5493168991</v>
      </c>
      <c r="BV101" s="51" t="n">
        <f aca="false">BU101*(1+(BU30-BT30)/BT30)</f>
        <v>28005.5141129421</v>
      </c>
      <c r="BW101" s="51" t="n">
        <f aca="false">BV101*(1+(BV30-BU30)/BU30)</f>
        <v>28214.4682255916</v>
      </c>
      <c r="BX101" s="51" t="n">
        <f aca="false">BW101*(1+(BW30-BV30)/BV30)</f>
        <v>28479.2155450483</v>
      </c>
      <c r="BY101" s="51" t="n">
        <f aca="false">BX101*(1+(BX30-BW30)/BW30)</f>
        <v>28893.4948484173</v>
      </c>
      <c r="BZ101" s="51" t="n">
        <f aca="false">BY101*(1+(BY30-BX30)/BX30)</f>
        <v>28622.6276810637</v>
      </c>
      <c r="CA101" s="51" t="n">
        <f aca="false">BZ101*(1+(BZ30-BY30)/BY30)</f>
        <v>28623.3130977643</v>
      </c>
      <c r="CB101" s="51" t="n">
        <f aca="false">CA101*(1+(CA30-BZ30)/BZ30)</f>
        <v>29161.5376438918</v>
      </c>
      <c r="CC101" s="51" t="n">
        <f aca="false">CB101*(1+(CB30-CA30)/CA30)</f>
        <v>29704.6851300009</v>
      </c>
      <c r="CD101" s="51" t="n">
        <f aca="false">CC101*(1+(CC30-CB30)/CB30)</f>
        <v>30041.0932839405</v>
      </c>
      <c r="CE101" s="51" t="n">
        <f aca="false">CD101*(1+(CD30-CC30)/CC30)</f>
        <v>30057.9440798243</v>
      </c>
      <c r="CF101" s="51" t="n">
        <f aca="false">CE101*(1+(CE30-CD30)/CD30)</f>
        <v>30074.8043277382</v>
      </c>
      <c r="CG101" s="51" t="n">
        <f aca="false">CF101*(1+(CF30-CE30)/CE30)</f>
        <v>30091.6740329843</v>
      </c>
      <c r="CH101" s="51" t="n">
        <f aca="false">CG101*(1+(CG30-CF30)/CF30)</f>
        <v>30322.8969472962</v>
      </c>
      <c r="CI101" s="51" t="n">
        <f aca="false">CH101*(1+(CH30-CG30)/CG30)</f>
        <v>30663.090660849</v>
      </c>
      <c r="CJ101" s="51" t="n">
        <f aca="false">CI101*(1+(CI30-CH30)/CH30)</f>
        <v>30680.290350521</v>
      </c>
      <c r="CK101" s="51" t="n">
        <f aca="false">CJ101*(1+(CJ30-CI30)/CI30)</f>
        <v>30697.4996879265</v>
      </c>
      <c r="CL101" s="51" t="n">
        <f aca="false">CK101*(1+(CK30-CJ30)/CJ30)</f>
        <v>30931.2154810573</v>
      </c>
      <c r="CM101" s="51" t="n">
        <f aca="false">CL101*(1+(CL30-CK30)/CK30)</f>
        <v>31274.9699264503</v>
      </c>
      <c r="CN101" s="51" t="n">
        <f aca="false">CM101*(1+(CM30-CL30)/CL30)</f>
        <v>31292.5128344104</v>
      </c>
      <c r="CO101" s="51" t="n">
        <f aca="false">CN101*(1+(CN30-CM30)/CM30)</f>
        <v>31310.0655826236</v>
      </c>
      <c r="CP101" s="51" t="n">
        <f aca="false">CO101*(1+(CO30-CN30)/CN30)</f>
        <v>31327.6281766095</v>
      </c>
      <c r="CQ101" s="51" t="n">
        <f aca="false">CP101*(1+(CP30-CO30)/CO30)</f>
        <v>31345.200621891</v>
      </c>
      <c r="CR101" s="51" t="n">
        <f aca="false">CQ101*(1+(CQ30-CP30)/CP30)</f>
        <v>31362.7829239938</v>
      </c>
      <c r="CS101" s="51" t="n">
        <f aca="false">CR101*(1+(CR30-CQ30)/CQ30)</f>
        <v>31380.3750884469</v>
      </c>
      <c r="CT101" s="51" t="n">
        <f aca="false">CS101*(1+(CS30-CR30)/CR30)</f>
        <v>31397.9771207823</v>
      </c>
      <c r="CU101" s="51" t="n">
        <f aca="false">CT101*(1+(CT30-CS30)/CS30)</f>
        <v>31415.589026535</v>
      </c>
      <c r="CV101" s="51" t="n">
        <f aca="false">CU101*(1+(CU30-CT30)/CT30)</f>
        <v>31433.2108112435</v>
      </c>
      <c r="CW101" s="51" t="n">
        <f aca="false">CV101*(1+(CV30-CU30)/CU30)</f>
        <v>31450.842480449</v>
      </c>
      <c r="CX101" s="51" t="n">
        <f aca="false">CW101*(1+(CW30-CV30)/CV30)</f>
        <v>31468.4840396959</v>
      </c>
      <c r="CY101" s="51" t="n">
        <f aca="false">CX101*(1+(CX30-CW30)/CW30)</f>
        <v>31486.135494532</v>
      </c>
      <c r="CZ101" s="51" t="n">
        <f aca="false">CY101*(1+(CY30-CX30)/CX30)</f>
        <v>31503.7968505077</v>
      </c>
      <c r="DA101" s="51" t="n">
        <f aca="false">CZ101*(1+(CZ30-CY30)/CY30)</f>
        <v>31521.468113177</v>
      </c>
      <c r="DB101" s="51" t="n">
        <f aca="false">DA101*(1+(DA30-CZ30)/CZ30)</f>
        <v>31539.1492880968</v>
      </c>
      <c r="DC101" s="51" t="n">
        <f aca="false">DB101*(1+(DB30-DA30)/DA30)</f>
        <v>31556.840380827</v>
      </c>
      <c r="DD101" s="51" t="n">
        <f aca="false">DC101*(1+(DC30-DB30)/DB30)</f>
        <v>31574.5413969308</v>
      </c>
      <c r="DE101" s="51" t="n">
        <f aca="false">DD101*(1+(DD30-DC30)/DC30)</f>
        <v>31592.2523419745</v>
      </c>
      <c r="DF101" s="51" t="n">
        <f aca="false">DE101*(1+(DE30-DD30)/DD30)</f>
        <v>31609.9732215275</v>
      </c>
      <c r="DG101" s="51" t="n">
        <f aca="false">DF101*(1+(DF30-DE30)/DE30)</f>
        <v>31627.7040411623</v>
      </c>
      <c r="DH101" s="51" t="n">
        <f aca="false">DG101*(1+(DG30-DF30)/DF30)</f>
        <v>31645.4448064545</v>
      </c>
      <c r="DI101" s="51" t="n">
        <f aca="false">DH101*(1+(DH30-DG30)/DG30)</f>
        <v>31663.1955229829</v>
      </c>
      <c r="DJ101" s="51" t="n">
        <f aca="false">DI101*(1+(DI30-DH30)/DH30)</f>
        <v>31680.9561963294</v>
      </c>
      <c r="DK101" s="51" t="n">
        <f aca="false">DJ101*(1+(DJ30-DI30)/DI30)</f>
        <v>31698.726832079</v>
      </c>
      <c r="DL101" s="51" t="n">
        <f aca="false">DK101*(1+(DK30-DJ30)/DJ30)</f>
        <v>31716.5074358199</v>
      </c>
      <c r="DM101" s="51" t="n">
        <f aca="false">DL101*(1+(DL30-DK30)/DK30)</f>
        <v>31734.2980131433</v>
      </c>
      <c r="DN101" s="51" t="n">
        <f aca="false">DM101*(1+(DM30-DL30)/DL30)</f>
        <v>31752.0985696438</v>
      </c>
      <c r="DO101" s="51" t="n">
        <f aca="false">DN101*(1+(DN30-DM30)/DM30)</f>
        <v>31769.9091109188</v>
      </c>
      <c r="DP101" s="51" t="n">
        <f aca="false">DO101*(1+(DO30-DN30)/DN30)</f>
        <v>31787.7296425691</v>
      </c>
      <c r="DQ101" s="51" t="n">
        <f aca="false">DP101*(1+(DP30-DO30)/DO30)</f>
        <v>31805.5601701985</v>
      </c>
      <c r="DR101" s="51" t="n">
        <f aca="false">DQ101*(1+(DQ30-DP30)/DP30)</f>
        <v>31823.400699414</v>
      </c>
      <c r="DS101" s="51" t="n">
        <f aca="false">DR101*(1+(DR30-DQ30)/DQ30)</f>
        <v>31841.2512358258</v>
      </c>
      <c r="DT101" s="51" t="n">
        <f aca="false">DS101*(1+(DS30-DR30)/DR30)</f>
        <v>31859.1117850471</v>
      </c>
      <c r="DU101" s="51" t="n">
        <f aca="false">DT101*(1+(DT30-DS30)/DS30)</f>
        <v>31876.9823526944</v>
      </c>
      <c r="DV101" s="51" t="n">
        <f aca="false">DU101*(1+(DU30-DT30)/DT30)</f>
        <v>31894.8629443873</v>
      </c>
      <c r="DW101" s="51" t="n">
        <f aca="false">DV101*(1+(DV30-DU30)/DU30)</f>
        <v>31912.7535657485</v>
      </c>
      <c r="DX101" s="51" t="n">
        <f aca="false">DW101*(1+(DW30-DV30)/DV30)</f>
        <v>31930.6542224038</v>
      </c>
      <c r="DY101" s="51" t="n">
        <f aca="false">DX101*(1+(DX30-DW30)/DW30)</f>
        <v>31948.5649199824</v>
      </c>
      <c r="DZ101" s="51" t="n">
        <f aca="false">DY101*(1+(DY30-DX30)/DX30)</f>
        <v>31966.4856641164</v>
      </c>
      <c r="EA101" s="51" t="n">
        <f aca="false">DZ101*(1+(DZ30-DY30)/DY30)</f>
        <v>31984.4164604413</v>
      </c>
      <c r="EB101" s="51" t="n">
        <f aca="false">EA101*(1+(EA30-DZ30)/DZ30)</f>
        <v>32002.3573145954</v>
      </c>
      <c r="EC101" s="51" t="n">
        <f aca="false">EB101*(1+(EB30-EA30)/EA30)</f>
        <v>32020.3082322205</v>
      </c>
      <c r="ED101" s="51" t="n">
        <f aca="false">EC101*(1+(EC30-EB30)/EB30)</f>
        <v>32038.2692189616</v>
      </c>
      <c r="EE101" s="51" t="n">
        <f aca="false">ED101*(1+(ED30-EC30)/EC30)</f>
        <v>32056.2402804664</v>
      </c>
      <c r="EF101" s="51" t="n">
        <f aca="false">EE101*(1+(EE30-ED30)/ED30)</f>
        <v>32074.2214223864</v>
      </c>
      <c r="EG101" s="51" t="n">
        <f aca="false">EF101*(1+(EF30-EE30)/EE30)</f>
        <v>32092.2126503758</v>
      </c>
      <c r="EH101" s="51" t="n">
        <f aca="false">EG101*(1+(EG30-EF30)/EF30)</f>
        <v>32110.2139700921</v>
      </c>
      <c r="EI101" s="51" t="n">
        <f aca="false">EH101*(1+(EH30-EG30)/EG30)</f>
        <v>32128.225387196</v>
      </c>
      <c r="EJ101" s="51" t="n">
        <f aca="false">EI101*(1+(EI30-EH30)/EH30)</f>
        <v>32146.2469073515</v>
      </c>
      <c r="EK101" s="51" t="n">
        <f aca="false">EJ101*(1+(EJ30-EI30)/EI30)</f>
        <v>32164.2785362256</v>
      </c>
      <c r="EL101" s="51" t="n">
        <f aca="false">EK101*(1+(EK30-EJ30)/EJ30)</f>
        <v>32182.3202794884</v>
      </c>
      <c r="EM101" s="51" t="n">
        <f aca="false">EL101*(1+(EL30-EK30)/EK30)</f>
        <v>32200.3721428135</v>
      </c>
      <c r="EN101" s="51" t="n">
        <f aca="false">EM101*(1+(EM30-EL30)/EL30)</f>
        <v>32218.4341318774</v>
      </c>
      <c r="EO101" s="51" t="n">
        <f aca="false">EN101*(1+(EN30-EM30)/EM30)</f>
        <v>32236.5062523598</v>
      </c>
      <c r="EP101" s="51" t="n">
        <f aca="false">EO101*(1+(EO30-EN30)/EN30)</f>
        <v>32254.5885099439</v>
      </c>
      <c r="EQ101" s="51" t="n">
        <f aca="false">EP101*(1+(EP30-EO30)/EO30)</f>
        <v>32272.6809103156</v>
      </c>
      <c r="ER101" s="51" t="n">
        <f aca="false">EQ101*(1+(EQ30-EP30)/EP30)</f>
        <v>32290.7834591644</v>
      </c>
      <c r="ES101" s="51" t="n">
        <f aca="false">ER101*(1+(ER30-EQ30)/EQ30)</f>
        <v>32308.8961621828</v>
      </c>
      <c r="ET101" s="51" t="n">
        <f aca="false">ES101*(1+(ES30-ER30)/ER30)</f>
        <v>32327.0190250665</v>
      </c>
      <c r="EU101" s="51" t="n">
        <f aca="false">ET101*(1+(ET30-ES30)/ES30)</f>
        <v>32345.1520535144</v>
      </c>
      <c r="EV101" s="51" t="n">
        <f aca="false">EU101*(1+(EU30-ET30)/ET30)</f>
        <v>32363.2952532286</v>
      </c>
      <c r="EW101" s="152"/>
      <c r="EX101" s="152"/>
    </row>
    <row r="102" customFormat="false" ht="12.8" hidden="false" customHeight="false" outlineLevel="0" collapsed="false">
      <c r="A102" s="162" t="s">
        <v>248</v>
      </c>
      <c r="B102" s="162" t="n">
        <v>0</v>
      </c>
      <c r="C102" s="162" t="n">
        <v>0</v>
      </c>
      <c r="D102" s="162" t="n">
        <v>0</v>
      </c>
      <c r="E102" s="162" t="n">
        <v>0</v>
      </c>
      <c r="F102" s="162" t="n">
        <v>0</v>
      </c>
      <c r="G102" s="162" t="n">
        <v>0</v>
      </c>
      <c r="H102" s="162" t="n">
        <v>0</v>
      </c>
      <c r="I102" s="162" t="n">
        <v>0</v>
      </c>
      <c r="J102" s="162" t="n">
        <v>0</v>
      </c>
      <c r="K102" s="162" t="n">
        <v>0</v>
      </c>
      <c r="L102" s="162" t="n">
        <v>0</v>
      </c>
      <c r="M102" s="162" t="n">
        <v>0</v>
      </c>
      <c r="N102" s="162" t="n">
        <v>0</v>
      </c>
      <c r="O102" s="162" t="n">
        <v>0</v>
      </c>
      <c r="P102" s="162" t="n">
        <v>0</v>
      </c>
      <c r="Q102" s="162" t="n">
        <v>0</v>
      </c>
      <c r="R102" s="162" t="n">
        <v>0</v>
      </c>
      <c r="S102" s="162" t="n">
        <v>0</v>
      </c>
      <c r="T102" s="162" t="n">
        <v>0</v>
      </c>
      <c r="U102" s="162" t="n">
        <v>0</v>
      </c>
      <c r="V102" s="162" t="n">
        <v>0</v>
      </c>
      <c r="W102" s="162" t="n">
        <v>0</v>
      </c>
      <c r="X102" s="163" t="n">
        <v>0</v>
      </c>
      <c r="Y102" s="162" t="n">
        <v>0</v>
      </c>
      <c r="Z102" s="162" t="n">
        <v>0</v>
      </c>
      <c r="AA102" s="162" t="n">
        <v>0</v>
      </c>
      <c r="AB102" s="162" t="n">
        <v>0</v>
      </c>
      <c r="AC102" s="162" t="n">
        <v>0</v>
      </c>
      <c r="AD102" s="162" t="n">
        <v>0</v>
      </c>
      <c r="AE102" s="162" t="n">
        <v>0</v>
      </c>
      <c r="AF102" s="162" t="n">
        <v>0</v>
      </c>
      <c r="AG102" s="162" t="n">
        <v>0</v>
      </c>
      <c r="AH102" s="162" t="n">
        <v>0</v>
      </c>
      <c r="AI102" s="162" t="n">
        <v>0</v>
      </c>
      <c r="AJ102" s="162" t="n">
        <v>0</v>
      </c>
      <c r="AK102" s="162" t="n">
        <v>0</v>
      </c>
      <c r="AL102" s="162" t="n">
        <v>0</v>
      </c>
      <c r="AM102" s="162" t="n">
        <v>0</v>
      </c>
      <c r="AN102" s="162" t="n">
        <v>0</v>
      </c>
      <c r="AO102" s="162" t="n">
        <v>0</v>
      </c>
      <c r="AP102" s="162" t="n">
        <v>0</v>
      </c>
      <c r="AQ102" s="162" t="n">
        <v>0</v>
      </c>
      <c r="AR102" s="147"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48" t="n">
        <f aca="false">BH102*(1+(BH30-BG30)/BG30)</f>
        <v>15859.4580289996</v>
      </c>
      <c r="BJ102" s="51" t="n">
        <f aca="false">BI102*(1+(BI30-BH30)/BH30)</f>
        <v>15621.0795918329</v>
      </c>
      <c r="BK102" s="51" t="n">
        <f aca="false">BJ102*(1+(BJ30-BI30)/BI30)</f>
        <v>14858.5307445024</v>
      </c>
      <c r="BL102" s="51" t="n">
        <f aca="false">BK102*(1+(BK30-BJ30)/BJ30)</f>
        <v>13686.1061533222</v>
      </c>
      <c r="BM102" s="149" t="n">
        <f aca="false">BL102*(1+(BL30-BK30)/BK30)</f>
        <v>13469.1786722042</v>
      </c>
      <c r="BN102" s="51" t="n">
        <f aca="false">BM102*(1+(BM30-BL30)/BL30)</f>
        <v>13496.0145143339</v>
      </c>
      <c r="BO102" s="51" t="n">
        <f aca="false">BN102*(1+(BN30-BM30)/BM30)</f>
        <v>13695.5780217272</v>
      </c>
      <c r="BP102" s="51" t="n">
        <f aca="false">BO102*(1+(BO30-BN30)/BN30)</f>
        <v>13367.8342978425</v>
      </c>
      <c r="BQ102" s="51" t="n">
        <f aca="false">BP102*(1+(BP30-BO30)/BO30)</f>
        <v>12982.2124461883</v>
      </c>
      <c r="BR102" s="51" t="n">
        <f aca="false">BQ102*(1+(BQ30-BP30)/BP30)</f>
        <v>13109.0229801973</v>
      </c>
      <c r="BS102" s="51" t="n">
        <f aca="false">BR102*(1+(BR30-BQ30)/BQ30)</f>
        <v>13478.9652307476</v>
      </c>
      <c r="BT102" s="51" t="n">
        <f aca="false">BS102*(1+(BS30-BR30)/BR30)</f>
        <v>13763.0910078113</v>
      </c>
      <c r="BU102" s="51" t="n">
        <f aca="false">BT102*(1+(BT30-BS30)/BS30)</f>
        <v>13905.2746584495</v>
      </c>
      <c r="BV102" s="51" t="n">
        <f aca="false">BU102*(1+(BU30-BT30)/BT30)</f>
        <v>14002.757056471</v>
      </c>
      <c r="BW102" s="51" t="n">
        <f aca="false">BV102*(1+(BV30-BU30)/BU30)</f>
        <v>14107.2341127958</v>
      </c>
      <c r="BX102" s="51" t="n">
        <f aca="false">BW102*(1+(BW30-BV30)/BV30)</f>
        <v>14239.6077725241</v>
      </c>
      <c r="BY102" s="51" t="n">
        <f aca="false">BX102*(1+(BX30-BW30)/BW30)</f>
        <v>14446.7474242086</v>
      </c>
      <c r="BZ102" s="51" t="n">
        <f aca="false">BY102*(1+(BY30-BX30)/BX30)</f>
        <v>14311.3138405318</v>
      </c>
      <c r="CA102" s="51" t="n">
        <f aca="false">BZ102*(1+(BZ30-BY30)/BY30)</f>
        <v>14311.6565488821</v>
      </c>
      <c r="CB102" s="51" t="n">
        <f aca="false">CA102*(1+(CA30-BZ30)/BZ30)</f>
        <v>14580.7688219458</v>
      </c>
      <c r="CC102" s="51" t="n">
        <f aca="false">CB102*(1+(CB30-CA30)/CA30)</f>
        <v>14852.3425650004</v>
      </c>
      <c r="CD102" s="51" t="n">
        <f aca="false">CC102*(1+(CC30-CB30)/CB30)</f>
        <v>15020.5466419702</v>
      </c>
      <c r="CE102" s="51" t="n">
        <f aca="false">CD102*(1+(CD30-CC30)/CC30)</f>
        <v>15028.9720399121</v>
      </c>
      <c r="CF102" s="51" t="n">
        <f aca="false">CE102*(1+(CE30-CD30)/CD30)</f>
        <v>15037.402163869</v>
      </c>
      <c r="CG102" s="51" t="n">
        <f aca="false">CF102*(1+(CF30-CE30)/CE30)</f>
        <v>15045.8370164921</v>
      </c>
      <c r="CH102" s="51" t="n">
        <f aca="false">CG102*(1+(CG30-CF30)/CF30)</f>
        <v>15161.448473648</v>
      </c>
      <c r="CI102" s="51" t="n">
        <f aca="false">CH102*(1+(CH30-CG30)/CG30)</f>
        <v>15331.5453304245</v>
      </c>
      <c r="CJ102" s="51" t="n">
        <f aca="false">CI102*(1+(CI30-CH30)/CH30)</f>
        <v>15340.1451752605</v>
      </c>
      <c r="CK102" s="51" t="n">
        <f aca="false">CJ102*(1+(CJ30-CI30)/CI30)</f>
        <v>15348.7498439632</v>
      </c>
      <c r="CL102" s="51" t="n">
        <f aca="false">CK102*(1+(CK30-CJ30)/CJ30)</f>
        <v>15465.6077405286</v>
      </c>
      <c r="CM102" s="51" t="n">
        <f aca="false">CL102*(1+(CL30-CK30)/CK30)</f>
        <v>15637.4849632251</v>
      </c>
      <c r="CN102" s="51" t="n">
        <f aca="false">CM102*(1+(CM30-CL30)/CL30)</f>
        <v>15646.2564172052</v>
      </c>
      <c r="CO102" s="51" t="n">
        <f aca="false">CN102*(1+(CN30-CM30)/CM30)</f>
        <v>15655.0327913118</v>
      </c>
      <c r="CP102" s="51" t="n">
        <f aca="false">CO102*(1+(CO30-CN30)/CN30)</f>
        <v>15663.8140883047</v>
      </c>
      <c r="CQ102" s="51" t="n">
        <f aca="false">CP102*(1+(CP30-CO30)/CO30)</f>
        <v>15672.6003109455</v>
      </c>
      <c r="CR102" s="51" t="n">
        <f aca="false">CQ102*(1+(CQ30-CP30)/CP30)</f>
        <v>15681.3914619969</v>
      </c>
      <c r="CS102" s="51" t="n">
        <f aca="false">CR102*(1+(CR30-CQ30)/CQ30)</f>
        <v>15690.1875442234</v>
      </c>
      <c r="CT102" s="51" t="n">
        <f aca="false">CS102*(1+(CS30-CR30)/CR30)</f>
        <v>15698.9885603911</v>
      </c>
      <c r="CU102" s="51" t="n">
        <f aca="false">CT102*(1+(CT30-CS30)/CS30)</f>
        <v>15707.7945132675</v>
      </c>
      <c r="CV102" s="51" t="n">
        <f aca="false">CU102*(1+(CU30-CT30)/CT30)</f>
        <v>15716.6054056217</v>
      </c>
      <c r="CW102" s="51" t="n">
        <f aca="false">CV102*(1+(CV30-CU30)/CU30)</f>
        <v>15725.4212402244</v>
      </c>
      <c r="CX102" s="51" t="n">
        <f aca="false">CW102*(1+(CW30-CV30)/CV30)</f>
        <v>15734.2420198479</v>
      </c>
      <c r="CY102" s="51" t="n">
        <f aca="false">CX102*(1+(CX30-CW30)/CW30)</f>
        <v>15743.0677472659</v>
      </c>
      <c r="CZ102" s="51" t="n">
        <f aca="false">CY102*(1+(CY30-CX30)/CX30)</f>
        <v>15751.8984252538</v>
      </c>
      <c r="DA102" s="51" t="n">
        <f aca="false">CZ102*(1+(CZ30-CY30)/CY30)</f>
        <v>15760.7340565885</v>
      </c>
      <c r="DB102" s="51" t="n">
        <f aca="false">DA102*(1+(DA30-CZ30)/CZ30)</f>
        <v>15769.5746440483</v>
      </c>
      <c r="DC102" s="51" t="n">
        <f aca="false">DB102*(1+(DB30-DA30)/DA30)</f>
        <v>15778.4201904134</v>
      </c>
      <c r="DD102" s="51" t="n">
        <f aca="false">DC102*(1+(DC30-DB30)/DB30)</f>
        <v>15787.2706984654</v>
      </c>
      <c r="DE102" s="51" t="n">
        <f aca="false">DD102*(1+(DD30-DC30)/DC30)</f>
        <v>15796.1261709872</v>
      </c>
      <c r="DF102" s="51" t="n">
        <f aca="false">DE102*(1+(DE30-DD30)/DD30)</f>
        <v>15804.9866107637</v>
      </c>
      <c r="DG102" s="51" t="n">
        <f aca="false">DF102*(1+(DF30-DE30)/DE30)</f>
        <v>15813.8520205811</v>
      </c>
      <c r="DH102" s="51" t="n">
        <f aca="false">DG102*(1+(DG30-DF30)/DF30)</f>
        <v>15822.7224032272</v>
      </c>
      <c r="DI102" s="51" t="n">
        <f aca="false">DH102*(1+(DH30-DG30)/DG30)</f>
        <v>15831.5977614914</v>
      </c>
      <c r="DJ102" s="51" t="n">
        <f aca="false">DI102*(1+(DI30-DH30)/DH30)</f>
        <v>15840.4780981646</v>
      </c>
      <c r="DK102" s="51" t="n">
        <f aca="false">DJ102*(1+(DJ30-DI30)/DI30)</f>
        <v>15849.3634160394</v>
      </c>
      <c r="DL102" s="51" t="n">
        <f aca="false">DK102*(1+(DK30-DJ30)/DJ30)</f>
        <v>15858.2537179099</v>
      </c>
      <c r="DM102" s="51" t="n">
        <f aca="false">DL102*(1+(DL30-DK30)/DK30)</f>
        <v>15867.1490065716</v>
      </c>
      <c r="DN102" s="51" t="n">
        <f aca="false">DM102*(1+(DM30-DL30)/DL30)</f>
        <v>15876.0492848218</v>
      </c>
      <c r="DO102" s="51" t="n">
        <f aca="false">DN102*(1+(DN30-DM30)/DM30)</f>
        <v>15884.9545554593</v>
      </c>
      <c r="DP102" s="51" t="n">
        <f aca="false">DO102*(1+(DO30-DN30)/DN30)</f>
        <v>15893.8648212845</v>
      </c>
      <c r="DQ102" s="51" t="n">
        <f aca="false">DP102*(1+(DP30-DO30)/DO30)</f>
        <v>15902.7800850992</v>
      </c>
      <c r="DR102" s="51" t="n">
        <f aca="false">DQ102*(1+(DQ30-DP30)/DP30)</f>
        <v>15911.700349707</v>
      </c>
      <c r="DS102" s="51" t="n">
        <f aca="false">DR102*(1+(DR30-DQ30)/DQ30)</f>
        <v>15920.6256179128</v>
      </c>
      <c r="DT102" s="51" t="n">
        <f aca="false">DS102*(1+(DS30-DR30)/DR30)</f>
        <v>15929.5558925235</v>
      </c>
      <c r="DU102" s="51" t="n">
        <f aca="false">DT102*(1+(DT30-DS30)/DS30)</f>
        <v>15938.4911763472</v>
      </c>
      <c r="DV102" s="51" t="n">
        <f aca="false">DU102*(1+(DU30-DT30)/DT30)</f>
        <v>15947.4314721936</v>
      </c>
      <c r="DW102" s="51" t="n">
        <f aca="false">DV102*(1+(DV30-DU30)/DU30)</f>
        <v>15956.3767828742</v>
      </c>
      <c r="DX102" s="51" t="n">
        <f aca="false">DW102*(1+(DW30-DV30)/DV30)</f>
        <v>15965.3271112019</v>
      </c>
      <c r="DY102" s="51" t="n">
        <f aca="false">DX102*(1+(DX30-DW30)/DW30)</f>
        <v>15974.2824599912</v>
      </c>
      <c r="DZ102" s="51" t="n">
        <f aca="false">DY102*(1+(DY30-DX30)/DX30)</f>
        <v>15983.2428320582</v>
      </c>
      <c r="EA102" s="51" t="n">
        <f aca="false">DZ102*(1+(DZ30-DY30)/DY30)</f>
        <v>15992.2082302206</v>
      </c>
      <c r="EB102" s="51" t="n">
        <f aca="false">EA102*(1+(EA30-DZ30)/DZ30)</f>
        <v>16001.1786572976</v>
      </c>
      <c r="EC102" s="51" t="n">
        <f aca="false">EB102*(1+(EB30-EA30)/EA30)</f>
        <v>16010.1541161102</v>
      </c>
      <c r="ED102" s="51" t="n">
        <f aca="false">EC102*(1+(EC30-EB30)/EB30)</f>
        <v>16019.1346094807</v>
      </c>
      <c r="EE102" s="51" t="n">
        <f aca="false">ED102*(1+(ED30-EC30)/EC30)</f>
        <v>16028.1201402332</v>
      </c>
      <c r="EF102" s="51" t="n">
        <f aca="false">EE102*(1+(EE30-ED30)/ED30)</f>
        <v>16037.1107111931</v>
      </c>
      <c r="EG102" s="51" t="n">
        <f aca="false">EF102*(1+(EF30-EE30)/EE30)</f>
        <v>16046.1063251878</v>
      </c>
      <c r="EH102" s="51" t="n">
        <f aca="false">EG102*(1+(EG30-EF30)/EF30)</f>
        <v>16055.106985046</v>
      </c>
      <c r="EI102" s="51" t="n">
        <f aca="false">EH102*(1+(EH30-EG30)/EG30)</f>
        <v>16064.112693598</v>
      </c>
      <c r="EJ102" s="51" t="n">
        <f aca="false">EI102*(1+(EI30-EH30)/EH30)</f>
        <v>16073.1234536757</v>
      </c>
      <c r="EK102" s="51" t="n">
        <f aca="false">EJ102*(1+(EJ30-EI30)/EI30)</f>
        <v>16082.1392681127</v>
      </c>
      <c r="EL102" s="51" t="n">
        <f aca="false">EK102*(1+(EK30-EJ30)/EJ30)</f>
        <v>16091.1601397441</v>
      </c>
      <c r="EM102" s="51" t="n">
        <f aca="false">EL102*(1+(EL30-EK30)/EK30)</f>
        <v>16100.1860714067</v>
      </c>
      <c r="EN102" s="51" t="n">
        <f aca="false">EM102*(1+(EM30-EL30)/EL30)</f>
        <v>16109.2170659386</v>
      </c>
      <c r="EO102" s="51" t="n">
        <f aca="false">EN102*(1+(EN30-EM30)/EM30)</f>
        <v>16118.2531261799</v>
      </c>
      <c r="EP102" s="51" t="n">
        <f aca="false">EO102*(1+(EO30-EN30)/EN30)</f>
        <v>16127.2942549719</v>
      </c>
      <c r="EQ102" s="51" t="n">
        <f aca="false">EP102*(1+(EP30-EO30)/EO30)</f>
        <v>16136.3404551578</v>
      </c>
      <c r="ER102" s="51" t="n">
        <f aca="false">EQ102*(1+(EQ30-EP30)/EP30)</f>
        <v>16145.3917295821</v>
      </c>
      <c r="ES102" s="51" t="n">
        <f aca="false">ER102*(1+(ER30-EQ30)/EQ30)</f>
        <v>16154.4480810913</v>
      </c>
      <c r="ET102" s="51" t="n">
        <f aca="false">ES102*(1+(ES30-ER30)/ER30)</f>
        <v>16163.5095125332</v>
      </c>
      <c r="EU102" s="51" t="n">
        <f aca="false">ET102*(1+(ET30-ES30)/ES30)</f>
        <v>16172.5760267571</v>
      </c>
      <c r="EV102" s="51" t="n">
        <f aca="false">EU102*(1+(EU30-ET30)/ET30)</f>
        <v>16181.6476266142</v>
      </c>
      <c r="EW102" s="152"/>
      <c r="EX102" s="152"/>
    </row>
    <row r="103" customFormat="false" ht="12.8" hidden="false" customHeight="false" outlineLevel="0" collapsed="false">
      <c r="A103" s="162" t="s">
        <v>249</v>
      </c>
      <c r="B103" s="162" t="n">
        <v>0</v>
      </c>
      <c r="C103" s="162" t="n">
        <v>0</v>
      </c>
      <c r="D103" s="162" t="n">
        <v>0</v>
      </c>
      <c r="E103" s="162" t="n">
        <v>0</v>
      </c>
      <c r="F103" s="162" t="n">
        <v>0</v>
      </c>
      <c r="G103" s="162" t="n">
        <v>0</v>
      </c>
      <c r="H103" s="162" t="n">
        <v>0</v>
      </c>
      <c r="I103" s="162" t="n">
        <v>0</v>
      </c>
      <c r="J103" s="162" t="n">
        <v>0</v>
      </c>
      <c r="K103" s="162" t="n">
        <v>0</v>
      </c>
      <c r="L103" s="162" t="n">
        <v>0</v>
      </c>
      <c r="M103" s="162" t="n">
        <v>0</v>
      </c>
      <c r="N103" s="162" t="n">
        <v>0</v>
      </c>
      <c r="O103" s="162" t="n">
        <v>0</v>
      </c>
      <c r="P103" s="162" t="n">
        <v>0</v>
      </c>
      <c r="Q103" s="162" t="n">
        <v>0</v>
      </c>
      <c r="R103" s="162" t="n">
        <v>0</v>
      </c>
      <c r="S103" s="162" t="n">
        <v>0</v>
      </c>
      <c r="T103" s="162" t="n">
        <v>0</v>
      </c>
      <c r="U103" s="162" t="n">
        <v>0</v>
      </c>
      <c r="V103" s="162" t="n">
        <v>0</v>
      </c>
      <c r="W103" s="162" t="n">
        <v>0</v>
      </c>
      <c r="X103" s="163" t="n">
        <v>0</v>
      </c>
      <c r="Y103" s="162" t="n">
        <v>0</v>
      </c>
      <c r="Z103" s="162" t="n">
        <v>0</v>
      </c>
      <c r="AA103" s="162" t="n">
        <v>0</v>
      </c>
      <c r="AB103" s="162" t="n">
        <v>0</v>
      </c>
      <c r="AC103" s="162" t="n">
        <v>0</v>
      </c>
      <c r="AD103" s="162" t="n">
        <v>0</v>
      </c>
      <c r="AE103" s="162" t="n">
        <v>0</v>
      </c>
      <c r="AF103" s="162" t="n">
        <v>0</v>
      </c>
      <c r="AG103" s="162" t="n">
        <v>0</v>
      </c>
      <c r="AH103" s="162" t="n">
        <v>0</v>
      </c>
      <c r="AI103" s="162" t="n">
        <v>0</v>
      </c>
      <c r="AJ103" s="162" t="n">
        <v>0</v>
      </c>
      <c r="AK103" s="162" t="n">
        <v>0</v>
      </c>
      <c r="AL103" s="162" t="n">
        <v>0</v>
      </c>
      <c r="AM103" s="162" t="n">
        <v>0</v>
      </c>
      <c r="AN103" s="162" t="n">
        <v>0</v>
      </c>
      <c r="AO103" s="162" t="n">
        <v>0</v>
      </c>
      <c r="AP103" s="162" t="n">
        <v>0</v>
      </c>
      <c r="AQ103" s="162" t="n">
        <v>0</v>
      </c>
      <c r="AR103" s="147"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48" t="n">
        <f aca="false">BH103*(1+(BH30-BG30)/BG30)</f>
        <v>709.288879353696</v>
      </c>
      <c r="BJ103" s="51" t="n">
        <f aca="false">BI103*(1+(BI30-BH30)/BH30)</f>
        <v>698.627785245</v>
      </c>
      <c r="BK103" s="51" t="n">
        <f aca="false">BJ103*(1+(BJ30-BI30)/BI30)</f>
        <v>664.524008408083</v>
      </c>
      <c r="BL103" s="51" t="n">
        <f aca="false">BK103*(1+(BK30-BJ30)/BJ30)</f>
        <v>612.089194880133</v>
      </c>
      <c r="BM103" s="149" t="n">
        <f aca="false">BL103*(1+(BL30-BK30)/BK30)</f>
        <v>602.387460451258</v>
      </c>
      <c r="BN103" s="51" t="n">
        <f aca="false">BM103*(1+(BM30-BL30)/BL30)</f>
        <v>603.587650543248</v>
      </c>
      <c r="BO103" s="51" t="n">
        <f aca="false">BN103*(1+(BN30-BM30)/BM30)</f>
        <v>612.512809036058</v>
      </c>
      <c r="BP103" s="51" t="n">
        <f aca="false">BO103*(1+(BO30-BN30)/BN30)</f>
        <v>597.854995496384</v>
      </c>
      <c r="BQ103" s="51" t="n">
        <f aca="false">BP103*(1+(BP30-BO30)/BO30)</f>
        <v>580.60867531861</v>
      </c>
      <c r="BR103" s="51" t="n">
        <f aca="false">BQ103*(1+(BQ30-BP30)/BP30)</f>
        <v>586.280073508448</v>
      </c>
      <c r="BS103" s="51" t="n">
        <f aca="false">BR103*(1+(BR30-BQ30)/BQ30)</f>
        <v>602.825148620004</v>
      </c>
      <c r="BT103" s="51" t="n">
        <f aca="false">BS103*(1+(BS30-BR30)/BR30)</f>
        <v>615.532219292944</v>
      </c>
      <c r="BU103" s="51" t="n">
        <f aca="false">BT103*(1+(BT30-BS30)/BS30)</f>
        <v>621.891155521357</v>
      </c>
      <c r="BV103" s="51" t="n">
        <f aca="false">BU103*(1+(BU30-BT30)/BT30)</f>
        <v>626.250899765009</v>
      </c>
      <c r="BW103" s="51" t="n">
        <f aca="false">BV103*(1+(BV30-BU30)/BU30)</f>
        <v>630.923468907236</v>
      </c>
      <c r="BX103" s="51" t="n">
        <f aca="false">BW103*(1+(BW30-BV30)/BV30)</f>
        <v>636.843668991815</v>
      </c>
      <c r="BY103" s="51" t="n">
        <f aca="false">BX103*(1+(BX30-BW30)/BW30)</f>
        <v>646.107658413419</v>
      </c>
      <c r="BZ103" s="51" t="n">
        <f aca="false">BY103*(1+(BY30-BX30)/BX30)</f>
        <v>640.050608127255</v>
      </c>
      <c r="CA103" s="51" t="n">
        <f aca="false">BZ103*(1+(BZ30-BY30)/BY30)</f>
        <v>640.065935209762</v>
      </c>
      <c r="CB103" s="51" t="n">
        <f aca="false">CA103*(1+(CA30-BZ30)/BZ30)</f>
        <v>652.101550943456</v>
      </c>
      <c r="CC103" s="51" t="n">
        <f aca="false">CB103*(1+(CB30-CA30)/CA30)</f>
        <v>664.247251983229</v>
      </c>
      <c r="CD103" s="51" t="n">
        <f aca="false">CC103*(1+(CC30-CB30)/CB30)</f>
        <v>671.769910137024</v>
      </c>
      <c r="CE103" s="51" t="n">
        <f aca="false">CD103*(1+(CD30-CC30)/CC30)</f>
        <v>672.146722576226</v>
      </c>
      <c r="CF103" s="51" t="n">
        <f aca="false">CE103*(1+(CE30-CD30)/CD30)</f>
        <v>672.523746378888</v>
      </c>
      <c r="CG103" s="51" t="n">
        <f aca="false">CF103*(1+(CF30-CE30)/CE30)</f>
        <v>672.900981663573</v>
      </c>
      <c r="CH103" s="51" t="n">
        <f aca="false">CG103*(1+(CG30-CF30)/CF30)</f>
        <v>678.071519063819</v>
      </c>
      <c r="CI103" s="51" t="n">
        <f aca="false">CH103*(1+(CH30-CG30)/CG30)</f>
        <v>685.678828765319</v>
      </c>
      <c r="CJ103" s="51" t="n">
        <f aca="false">CI103*(1+(CI30-CH30)/CH30)</f>
        <v>686.06344306268</v>
      </c>
      <c r="CK103" s="51" t="n">
        <f aca="false">CJ103*(1+(CJ30-CI30)/CI30)</f>
        <v>686.448273099759</v>
      </c>
      <c r="CL103" s="51" t="n">
        <f aca="false">CK103*(1+(CK30-CJ30)/CJ30)</f>
        <v>691.67455550783</v>
      </c>
      <c r="CM103" s="51" t="n">
        <f aca="false">CL103*(1+(CL30-CK30)/CK30)</f>
        <v>699.361489225861</v>
      </c>
      <c r="CN103" s="51" t="n">
        <f aca="false">CM103*(1+(CM30-CL30)/CL30)</f>
        <v>699.753778467553</v>
      </c>
      <c r="CO103" s="51" t="n">
        <f aca="false">CN103*(1+(CN30-CM30)/CM30)</f>
        <v>700.146287754029</v>
      </c>
      <c r="CP103" s="51" t="n">
        <f aca="false">CO103*(1+(CO30-CN30)/CN30)</f>
        <v>700.539017208719</v>
      </c>
      <c r="CQ103" s="51" t="n">
        <f aca="false">CP103*(1+(CP30-CO30)/CO30)</f>
        <v>700.931966955123</v>
      </c>
      <c r="CR103" s="51" t="n">
        <f aca="false">CQ103*(1+(CQ30-CP30)/CP30)</f>
        <v>701.325137116807</v>
      </c>
      <c r="CS103" s="51" t="n">
        <f aca="false">CR103*(1+(CR30-CQ30)/CQ30)</f>
        <v>701.718527817407</v>
      </c>
      <c r="CT103" s="51" t="n">
        <f aca="false">CS103*(1+(CS30-CR30)/CR30)</f>
        <v>702.112139180628</v>
      </c>
      <c r="CU103" s="51" t="n">
        <f aca="false">CT103*(1+(CT30-CS30)/CS30)</f>
        <v>702.505971330246</v>
      </c>
      <c r="CV103" s="51" t="n">
        <f aca="false">CU103*(1+(CU30-CT30)/CT30)</f>
        <v>702.900024390105</v>
      </c>
      <c r="CW103" s="51" t="n">
        <f aca="false">CV103*(1+(CV30-CU30)/CU30)</f>
        <v>703.29429848412</v>
      </c>
      <c r="CX103" s="51" t="n">
        <f aca="false">CW103*(1+(CW30-CV30)/CV30)</f>
        <v>703.688793736273</v>
      </c>
      <c r="CY103" s="51" t="n">
        <f aca="false">CX103*(1+(CX30-CW30)/CW30)</f>
        <v>704.083510270619</v>
      </c>
      <c r="CZ103" s="51" t="n">
        <f aca="false">CY103*(1+(CY30-CX30)/CX30)</f>
        <v>704.478448211279</v>
      </c>
      <c r="DA103" s="51" t="n">
        <f aca="false">CZ103*(1+(CZ30-CY30)/CY30)</f>
        <v>704.873607682446</v>
      </c>
      <c r="DB103" s="51" t="n">
        <f aca="false">DA103*(1+(DA30-CZ30)/CZ30)</f>
        <v>705.268988808382</v>
      </c>
      <c r="DC103" s="51" t="n">
        <f aca="false">DB103*(1+(DB30-DA30)/DA30)</f>
        <v>705.664591713418</v>
      </c>
      <c r="DD103" s="51" t="n">
        <f aca="false">DC103*(1+(DC30-DB30)/DB30)</f>
        <v>706.060416521957</v>
      </c>
      <c r="DE103" s="51" t="n">
        <f aca="false">DD103*(1+(DD30-DC30)/DC30)</f>
        <v>706.456463358469</v>
      </c>
      <c r="DF103" s="51" t="n">
        <f aca="false">DE103*(1+(DE30-DD30)/DD30)</f>
        <v>706.852732347495</v>
      </c>
      <c r="DG103" s="51" t="n">
        <f aca="false">DF103*(1+(DF30-DE30)/DE30)</f>
        <v>707.249223613646</v>
      </c>
      <c r="DH103" s="51" t="n">
        <f aca="false">DG103*(1+(DG30-DF30)/DF30)</f>
        <v>707.645937281603</v>
      </c>
      <c r="DI103" s="51" t="n">
        <f aca="false">DH103*(1+(DH30-DG30)/DG30)</f>
        <v>708.042873476116</v>
      </c>
      <c r="DJ103" s="51" t="n">
        <f aca="false">DI103*(1+(DI30-DH30)/DH30)</f>
        <v>708.440032322007</v>
      </c>
      <c r="DK103" s="51" t="n">
        <f aca="false">DJ103*(1+(DJ30-DI30)/DI30)</f>
        <v>708.837413944165</v>
      </c>
      <c r="DL103" s="51" t="n">
        <f aca="false">DK103*(1+(DK30-DJ30)/DJ30)</f>
        <v>709.235018467552</v>
      </c>
      <c r="DM103" s="51" t="n">
        <f aca="false">DL103*(1+(DL30-DK30)/DK30)</f>
        <v>709.632846017199</v>
      </c>
      <c r="DN103" s="51" t="n">
        <f aca="false">DM103*(1+(DM30-DL30)/DL30)</f>
        <v>710.030896718206</v>
      </c>
      <c r="DO103" s="51" t="n">
        <f aca="false">DN103*(1+(DN30-DM30)/DM30)</f>
        <v>710.429170695745</v>
      </c>
      <c r="DP103" s="51" t="n">
        <f aca="false">DO103*(1+(DO30-DN30)/DN30)</f>
        <v>710.827668075057</v>
      </c>
      <c r="DQ103" s="51" t="n">
        <f aca="false">DP103*(1+(DP30-DO30)/DO30)</f>
        <v>711.226388981453</v>
      </c>
      <c r="DR103" s="51" t="n">
        <f aca="false">DQ103*(1+(DQ30-DP30)/DP30)</f>
        <v>711.625333540316</v>
      </c>
      <c r="DS103" s="51" t="n">
        <f aca="false">DR103*(1+(DR30-DQ30)/DQ30)</f>
        <v>712.024501877097</v>
      </c>
      <c r="DT103" s="51" t="n">
        <f aca="false">DS103*(1+(DS30-DR30)/DR30)</f>
        <v>712.42389411732</v>
      </c>
      <c r="DU103" s="51" t="n">
        <f aca="false">DT103*(1+(DT30-DS30)/DS30)</f>
        <v>712.823510386577</v>
      </c>
      <c r="DV103" s="51" t="n">
        <f aca="false">DU103*(1+(DU30-DT30)/DT30)</f>
        <v>713.223350810531</v>
      </c>
      <c r="DW103" s="51" t="n">
        <f aca="false">DV103*(1+(DV30-DU30)/DU30)</f>
        <v>713.623415514918</v>
      </c>
      <c r="DX103" s="51" t="n">
        <f aca="false">DW103*(1+(DW30-DV30)/DV30)</f>
        <v>714.02370462554</v>
      </c>
      <c r="DY103" s="51" t="n">
        <f aca="false">DX103*(1+(DX30-DW30)/DW30)</f>
        <v>714.424218268274</v>
      </c>
      <c r="DZ103" s="51" t="n">
        <f aca="false">DY103*(1+(DY30-DX30)/DX30)</f>
        <v>714.824956569065</v>
      </c>
      <c r="EA103" s="51" t="n">
        <f aca="false">DZ103*(1+(DZ30-DY30)/DY30)</f>
        <v>715.225919653929</v>
      </c>
      <c r="EB103" s="51" t="n">
        <f aca="false">EA103*(1+(EA30-DZ30)/DZ30)</f>
        <v>715.627107648952</v>
      </c>
      <c r="EC103" s="51" t="n">
        <f aca="false">EB103*(1+(EB30-EA30)/EA30)</f>
        <v>716.028520680294</v>
      </c>
      <c r="ED103" s="51" t="n">
        <f aca="false">EC103*(1+(EC30-EB30)/EB30)</f>
        <v>716.430158874182</v>
      </c>
      <c r="EE103" s="51" t="n">
        <f aca="false">ED103*(1+(ED30-EC30)/EC30)</f>
        <v>716.832022356916</v>
      </c>
      <c r="EF103" s="51" t="n">
        <f aca="false">EE103*(1+(EE30-ED30)/ED30)</f>
        <v>717.234111254865</v>
      </c>
      <c r="EG103" s="51" t="n">
        <f aca="false">EF103*(1+(EF30-EE30)/EE30)</f>
        <v>717.63642569447</v>
      </c>
      <c r="EH103" s="51" t="n">
        <f aca="false">EG103*(1+(EG30-EF30)/EF30)</f>
        <v>718.038965802244</v>
      </c>
      <c r="EI103" s="51" t="n">
        <f aca="false">EH103*(1+(EH30-EG30)/EG30)</f>
        <v>718.44173170477</v>
      </c>
      <c r="EJ103" s="51" t="n">
        <f aca="false">EI103*(1+(EI30-EH30)/EH30)</f>
        <v>718.844723528701</v>
      </c>
      <c r="EK103" s="51" t="n">
        <f aca="false">EJ103*(1+(EJ30-EI30)/EI30)</f>
        <v>719.247941400763</v>
      </c>
      <c r="EL103" s="51" t="n">
        <f aca="false">EK103*(1+(EK30-EJ30)/EJ30)</f>
        <v>719.65138544775</v>
      </c>
      <c r="EM103" s="51" t="n">
        <f aca="false">EL103*(1+(EL30-EK30)/EK30)</f>
        <v>720.055055796531</v>
      </c>
      <c r="EN103" s="51" t="n">
        <f aca="false">EM103*(1+(EM30-EL30)/EL30)</f>
        <v>720.458952574044</v>
      </c>
      <c r="EO103" s="51" t="n">
        <f aca="false">EN103*(1+(EN30-EM30)/EM30)</f>
        <v>720.863075907298</v>
      </c>
      <c r="EP103" s="51" t="n">
        <f aca="false">EO103*(1+(EO30-EN30)/EN30)</f>
        <v>721.267425923374</v>
      </c>
      <c r="EQ103" s="51" t="n">
        <f aca="false">EP103*(1+(EP30-EO30)/EO30)</f>
        <v>721.672002749424</v>
      </c>
      <c r="ER103" s="51" t="n">
        <f aca="false">EQ103*(1+(EQ30-EP30)/EP30)</f>
        <v>722.076806512671</v>
      </c>
      <c r="ES103" s="51" t="n">
        <f aca="false">ER103*(1+(ER30-EQ30)/EQ30)</f>
        <v>722.48183734041</v>
      </c>
      <c r="ET103" s="51" t="n">
        <f aca="false">ES103*(1+(ES30-ER30)/ER30)</f>
        <v>722.887095360008</v>
      </c>
      <c r="EU103" s="51" t="n">
        <f aca="false">ET103*(1+(ET30-ES30)/ES30)</f>
        <v>723.292580698901</v>
      </c>
      <c r="EV103" s="51" t="n">
        <f aca="false">EU103*(1+(EU30-ET30)/ET30)</f>
        <v>723.698293484599</v>
      </c>
      <c r="EW103" s="152"/>
      <c r="EX103" s="152"/>
    </row>
    <row r="104" customFormat="false" ht="12.8" hidden="false" customHeight="false" outlineLevel="0" collapsed="false">
      <c r="A104" s="162" t="s">
        <v>250</v>
      </c>
      <c r="B104" s="162" t="n">
        <v>0</v>
      </c>
      <c r="C104" s="162" t="n">
        <v>0</v>
      </c>
      <c r="D104" s="162" t="n">
        <v>0</v>
      </c>
      <c r="E104" s="162" t="n">
        <v>0</v>
      </c>
      <c r="F104" s="162" t="n">
        <v>0</v>
      </c>
      <c r="G104" s="162" t="n">
        <v>0</v>
      </c>
      <c r="H104" s="162" t="n">
        <v>0</v>
      </c>
      <c r="I104" s="162" t="n">
        <v>0</v>
      </c>
      <c r="J104" s="162" t="n">
        <v>0</v>
      </c>
      <c r="K104" s="162" t="n">
        <v>0</v>
      </c>
      <c r="L104" s="162" t="n">
        <v>0</v>
      </c>
      <c r="M104" s="162" t="n">
        <v>0</v>
      </c>
      <c r="N104" s="162" t="n">
        <v>0</v>
      </c>
      <c r="O104" s="162" t="n">
        <v>0</v>
      </c>
      <c r="P104" s="162" t="n">
        <v>0</v>
      </c>
      <c r="Q104" s="162" t="n">
        <v>0</v>
      </c>
      <c r="R104" s="162" t="n">
        <v>0</v>
      </c>
      <c r="S104" s="162" t="n">
        <v>0</v>
      </c>
      <c r="T104" s="162" t="n">
        <v>0</v>
      </c>
      <c r="U104" s="162" t="n">
        <v>0</v>
      </c>
      <c r="V104" s="162" t="n">
        <v>0</v>
      </c>
      <c r="W104" s="162" t="n">
        <v>0</v>
      </c>
      <c r="X104" s="163" t="n">
        <v>0</v>
      </c>
      <c r="Y104" s="162" t="n">
        <v>0</v>
      </c>
      <c r="Z104" s="162" t="n">
        <v>0</v>
      </c>
      <c r="AA104" s="162" t="n">
        <v>0</v>
      </c>
      <c r="AB104" s="162" t="n">
        <v>0</v>
      </c>
      <c r="AC104" s="162" t="n">
        <v>0</v>
      </c>
      <c r="AD104" s="162" t="n">
        <v>0</v>
      </c>
      <c r="AE104" s="162" t="n">
        <v>0</v>
      </c>
      <c r="AF104" s="162" t="n">
        <v>0</v>
      </c>
      <c r="AG104" s="162" t="n">
        <v>0</v>
      </c>
      <c r="AH104" s="162" t="n">
        <v>0</v>
      </c>
      <c r="AI104" s="162" t="n">
        <v>0</v>
      </c>
      <c r="AJ104" s="162" t="n">
        <v>0</v>
      </c>
      <c r="AK104" s="162" t="n">
        <v>0</v>
      </c>
      <c r="AL104" s="162" t="n">
        <v>0</v>
      </c>
      <c r="AM104" s="162" t="n">
        <v>0</v>
      </c>
      <c r="AN104" s="162" t="n">
        <v>0</v>
      </c>
      <c r="AO104" s="162" t="n">
        <v>0</v>
      </c>
      <c r="AP104" s="162" t="n">
        <v>0</v>
      </c>
      <c r="AQ104" s="162" t="n">
        <v>0</v>
      </c>
      <c r="AR104" s="147"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48" t="n">
        <f aca="false">BH104*(1+(BH30-BG30)/BG30)</f>
        <v>1062.64056894667</v>
      </c>
      <c r="BJ104" s="51" t="n">
        <f aca="false">BI104*(1+(BI30-BH30)/BH30)</f>
        <v>1046.66835869633</v>
      </c>
      <c r="BK104" s="51" t="n">
        <f aca="false">BJ104*(1+(BJ30-BI30)/BI30)</f>
        <v>995.574850992909</v>
      </c>
      <c r="BL104" s="51" t="n">
        <f aca="false">BK104*(1+(BK30-BJ30)/BJ30)</f>
        <v>917.018198404863</v>
      </c>
      <c r="BM104" s="149" t="n">
        <f aca="false">BL104*(1+(BL30-BK30)/BK30)</f>
        <v>902.483279145078</v>
      </c>
      <c r="BN104" s="51" t="n">
        <f aca="false">BM104*(1+(BM30-BL30)/BL30)</f>
        <v>904.28137681631</v>
      </c>
      <c r="BO104" s="51" t="n">
        <f aca="false">BN104*(1+(BN30-BM30)/BM30)</f>
        <v>917.652847559487</v>
      </c>
      <c r="BP104" s="51" t="n">
        <f aca="false">BO104*(1+(BO30-BN30)/BN30)</f>
        <v>895.692842584496</v>
      </c>
      <c r="BQ104" s="51" t="n">
        <f aca="false">BP104*(1+(BP30-BO30)/BO30)</f>
        <v>869.854795465181</v>
      </c>
      <c r="BR104" s="51" t="n">
        <f aca="false">BQ104*(1+(BQ30-BP30)/BP30)</f>
        <v>878.351556058219</v>
      </c>
      <c r="BS104" s="51" t="n">
        <f aca="false">BR104*(1+(BR30-BQ30)/BQ30)</f>
        <v>903.139013667634</v>
      </c>
      <c r="BT104" s="51" t="n">
        <f aca="false">BS104*(1+(BS30-BR30)/BR30)</f>
        <v>922.176459766948</v>
      </c>
      <c r="BU104" s="51" t="n">
        <f aca="false">BT104*(1+(BT30-BS30)/BS30)</f>
        <v>931.703274310852</v>
      </c>
      <c r="BV104" s="51" t="n">
        <f aca="false">BU104*(1+(BU30-BT30)/BT30)</f>
        <v>938.234944605412</v>
      </c>
      <c r="BW104" s="51" t="n">
        <f aca="false">BV104*(1+(BV30-BU30)/BU30)</f>
        <v>945.235282093099</v>
      </c>
      <c r="BX104" s="51" t="n">
        <f aca="false">BW104*(1+(BW30-BV30)/BV30)</f>
        <v>954.104792061855</v>
      </c>
      <c r="BY104" s="51" t="n">
        <f aca="false">BX104*(1+(BX30-BW30)/BW30)</f>
        <v>967.983891644889</v>
      </c>
      <c r="BZ104" s="51" t="n">
        <f aca="false">BY104*(1+(BY30-BX30)/BX30)</f>
        <v>958.909355796967</v>
      </c>
      <c r="CA104" s="51" t="n">
        <f aca="false">BZ104*(1+(BZ30-BY30)/BY30)</f>
        <v>958.932318485583</v>
      </c>
      <c r="CB104" s="51" t="n">
        <f aca="false">CA104*(1+(CA30-BZ30)/BZ30)</f>
        <v>976.963805969963</v>
      </c>
      <c r="CC104" s="51" t="n">
        <f aca="false">CB104*(1+(CB30-CA30)/CA30)</f>
        <v>995.160220771956</v>
      </c>
      <c r="CD104" s="51" t="n">
        <f aca="false">CC104*(1+(CC30-CB30)/CB30)</f>
        <v>1006.43049720407</v>
      </c>
      <c r="CE104" s="51" t="n">
        <f aca="false">CD104*(1+(CD30-CC30)/CC30)</f>
        <v>1006.99502908443</v>
      </c>
      <c r="CF104" s="51" t="n">
        <f aca="false">CE104*(1+(CE30-CD30)/CD30)</f>
        <v>1007.55987762475</v>
      </c>
      <c r="CG104" s="51" t="n">
        <f aca="false">CF104*(1+(CF30-CE30)/CE30)</f>
        <v>1008.12504300265</v>
      </c>
      <c r="CH104" s="51" t="n">
        <f aca="false">CG104*(1+(CG30-CF30)/CF30)</f>
        <v>1015.8714252803</v>
      </c>
      <c r="CI104" s="51" t="n">
        <f aca="false">CH104*(1+(CH30-CG30)/CG30)</f>
        <v>1027.26852474804</v>
      </c>
      <c r="CJ104" s="51" t="n">
        <f aca="false">CI104*(1+(CI30-CH30)/CH30)</f>
        <v>1027.84474519597</v>
      </c>
      <c r="CK104" s="51" t="n">
        <f aca="false">CJ104*(1+(CJ30-CI30)/CI30)</f>
        <v>1028.42128886027</v>
      </c>
      <c r="CL104" s="51" t="n">
        <f aca="false">CK104*(1+(CK30-CJ30)/CJ30)</f>
        <v>1036.25118704879</v>
      </c>
      <c r="CM104" s="51" t="n">
        <f aca="false">CL104*(1+(CL30-CK30)/CK30)</f>
        <v>1047.76757741857</v>
      </c>
      <c r="CN104" s="51" t="n">
        <f aca="false">CM104*(1+(CM30-CL30)/CL30)</f>
        <v>1048.35529629464</v>
      </c>
      <c r="CO104" s="51" t="n">
        <f aca="false">CN104*(1+(CN30-CM30)/CM30)</f>
        <v>1048.94334483684</v>
      </c>
      <c r="CP104" s="51" t="n">
        <f aca="false">CO104*(1+(CO30-CN30)/CN30)</f>
        <v>1049.53172323007</v>
      </c>
      <c r="CQ104" s="51" t="n">
        <f aca="false">CP104*(1+(CP30-CO30)/CO30)</f>
        <v>1050.12043165937</v>
      </c>
      <c r="CR104" s="51" t="n">
        <f aca="false">CQ104*(1+(CQ30-CP30)/CP30)</f>
        <v>1050.70947030987</v>
      </c>
      <c r="CS104" s="51" t="n">
        <f aca="false">CR104*(1+(CR30-CQ30)/CQ30)</f>
        <v>1051.29883936678</v>
      </c>
      <c r="CT104" s="51" t="n">
        <f aca="false">CS104*(1+(CS30-CR30)/CR30)</f>
        <v>1051.88853901545</v>
      </c>
      <c r="CU104" s="51" t="n">
        <f aca="false">CT104*(1+(CT30-CS30)/CS30)</f>
        <v>1052.4785694413</v>
      </c>
      <c r="CV104" s="51" t="n">
        <f aca="false">CU104*(1+(CU30-CT30)/CT30)</f>
        <v>1053.06893082989</v>
      </c>
      <c r="CW104" s="51" t="n">
        <f aca="false">CV104*(1+(CV30-CU30)/CU30)</f>
        <v>1053.65962336685</v>
      </c>
      <c r="CX104" s="51" t="n">
        <f aca="false">CW104*(1+(CW30-CV30)/CV30)</f>
        <v>1054.25064723794</v>
      </c>
      <c r="CY104" s="51" t="n">
        <f aca="false">CX104*(1+(CX30-CW30)/CW30)</f>
        <v>1054.842002629</v>
      </c>
      <c r="CZ104" s="51" t="n">
        <f aca="false">CY104*(1+(CY30-CX30)/CX30)</f>
        <v>1055.43368972601</v>
      </c>
      <c r="DA104" s="51" t="n">
        <f aca="false">CZ104*(1+(CZ30-CY30)/CY30)</f>
        <v>1056.02570871501</v>
      </c>
      <c r="DB104" s="51" t="n">
        <f aca="false">DA104*(1+(DA30-CZ30)/CZ30)</f>
        <v>1056.61805978218</v>
      </c>
      <c r="DC104" s="51" t="n">
        <f aca="false">DB104*(1+(DB30-DA30)/DA30)</f>
        <v>1057.21074311378</v>
      </c>
      <c r="DD104" s="51" t="n">
        <f aca="false">DC104*(1+(DC30-DB30)/DB30)</f>
        <v>1057.8037588962</v>
      </c>
      <c r="DE104" s="51" t="n">
        <f aca="false">DD104*(1+(DD30-DC30)/DC30)</f>
        <v>1058.3971073159</v>
      </c>
      <c r="DF104" s="51" t="n">
        <f aca="false">DE104*(1+(DE30-DD30)/DD30)</f>
        <v>1058.99078855949</v>
      </c>
      <c r="DG104" s="51" t="n">
        <f aca="false">DF104*(1+(DF30-DE30)/DE30)</f>
        <v>1059.58480281364</v>
      </c>
      <c r="DH104" s="51" t="n">
        <f aca="false">DG104*(1+(DG30-DF30)/DF30)</f>
        <v>1060.17915026514</v>
      </c>
      <c r="DI104" s="51" t="n">
        <f aca="false">DH104*(1+(DH30-DG30)/DG30)</f>
        <v>1060.77383110091</v>
      </c>
      <c r="DJ104" s="51" t="n">
        <f aca="false">DI104*(1+(DI30-DH30)/DH30)</f>
        <v>1061.36884550794</v>
      </c>
      <c r="DK104" s="51" t="n">
        <f aca="false">DJ104*(1+(DJ30-DI30)/DI30)</f>
        <v>1061.96419367333</v>
      </c>
      <c r="DL104" s="51" t="n">
        <f aca="false">DK104*(1+(DK30-DJ30)/DJ30)</f>
        <v>1062.55987578431</v>
      </c>
      <c r="DM104" s="51" t="n">
        <f aca="false">DL104*(1+(DL30-DK30)/DK30)</f>
        <v>1063.15589202819</v>
      </c>
      <c r="DN104" s="51" t="n">
        <f aca="false">DM104*(1+(DM30-DL30)/DL30)</f>
        <v>1063.7522425924</v>
      </c>
      <c r="DO104" s="51" t="n">
        <f aca="false">DN104*(1+(DN30-DM30)/DM30)</f>
        <v>1064.34892766446</v>
      </c>
      <c r="DP104" s="51" t="n">
        <f aca="false">DO104*(1+(DO30-DN30)/DN30)</f>
        <v>1064.94594743201</v>
      </c>
      <c r="DQ104" s="51" t="n">
        <f aca="false">DP104*(1+(DP30-DO30)/DO30)</f>
        <v>1065.54330208278</v>
      </c>
      <c r="DR104" s="51" t="n">
        <f aca="false">DQ104*(1+(DQ30-DP30)/DP30)</f>
        <v>1066.14099180463</v>
      </c>
      <c r="DS104" s="51" t="n">
        <f aca="false">DR104*(1+(DR30-DQ30)/DQ30)</f>
        <v>1066.73901678549</v>
      </c>
      <c r="DT104" s="51" t="n">
        <f aca="false">DS104*(1+(DS30-DR30)/DR30)</f>
        <v>1067.33737721343</v>
      </c>
      <c r="DU104" s="51" t="n">
        <f aca="false">DT104*(1+(DT30-DS30)/DS30)</f>
        <v>1067.93607327661</v>
      </c>
      <c r="DV104" s="51" t="n">
        <f aca="false">DU104*(1+(DU30-DT30)/DT30)</f>
        <v>1068.53510516328</v>
      </c>
      <c r="DW104" s="51" t="n">
        <f aca="false">DV104*(1+(DV30-DU30)/DU30)</f>
        <v>1069.13447306184</v>
      </c>
      <c r="DX104" s="51" t="n">
        <f aca="false">DW104*(1+(DW30-DV30)/DV30)</f>
        <v>1069.73417716074</v>
      </c>
      <c r="DY104" s="51" t="n">
        <f aca="false">DX104*(1+(DX30-DW30)/DW30)</f>
        <v>1070.33421764858</v>
      </c>
      <c r="DZ104" s="51" t="n">
        <f aca="false">DY104*(1+(DY30-DX30)/DX30)</f>
        <v>1070.93459471404</v>
      </c>
      <c r="EA104" s="51" t="n">
        <f aca="false">DZ104*(1+(DZ30-DY30)/DY30)</f>
        <v>1071.53530854592</v>
      </c>
      <c r="EB104" s="51" t="n">
        <f aca="false">EA104*(1+(EA30-DZ30)/DZ30)</f>
        <v>1072.13635933312</v>
      </c>
      <c r="EC104" s="51" t="n">
        <f aca="false">EB104*(1+(EB30-EA30)/EA30)</f>
        <v>1072.73774726464</v>
      </c>
      <c r="ED104" s="51" t="n">
        <f aca="false">EC104*(1+(EC30-EB30)/EB30)</f>
        <v>1073.3394725296</v>
      </c>
      <c r="EE104" s="51" t="n">
        <f aca="false">ED104*(1+(ED30-EC30)/EC30)</f>
        <v>1073.94153531722</v>
      </c>
      <c r="EF104" s="51" t="n">
        <f aca="false">EE104*(1+(EE30-ED30)/ED30)</f>
        <v>1074.54393581682</v>
      </c>
      <c r="EG104" s="51" t="n">
        <f aca="false">EF104*(1+(EF30-EE30)/EE30)</f>
        <v>1075.14667421784</v>
      </c>
      <c r="EH104" s="51" t="n">
        <f aca="false">EG104*(1+(EG30-EF30)/EF30)</f>
        <v>1075.7497507098</v>
      </c>
      <c r="EI104" s="51" t="n">
        <f aca="false">EH104*(1+(EH30-EG30)/EG30)</f>
        <v>1076.35316548236</v>
      </c>
      <c r="EJ104" s="51" t="n">
        <f aca="false">EI104*(1+(EI30-EH30)/EH30)</f>
        <v>1076.95691872526</v>
      </c>
      <c r="EK104" s="51" t="n">
        <f aca="false">EJ104*(1+(EJ30-EI30)/EI30)</f>
        <v>1077.56101062836</v>
      </c>
      <c r="EL104" s="51" t="n">
        <f aca="false">EK104*(1+(EK30-EJ30)/EJ30)</f>
        <v>1078.16544138162</v>
      </c>
      <c r="EM104" s="51" t="n">
        <f aca="false">EL104*(1+(EL30-EK30)/EK30)</f>
        <v>1078.77021117512</v>
      </c>
      <c r="EN104" s="51" t="n">
        <f aca="false">EM104*(1+(EM30-EL30)/EL30)</f>
        <v>1079.37532019902</v>
      </c>
      <c r="EO104" s="51" t="n">
        <f aca="false">EN104*(1+(EN30-EM30)/EM30)</f>
        <v>1079.98076864362</v>
      </c>
      <c r="EP104" s="51" t="n">
        <f aca="false">EO104*(1+(EO30-EN30)/EN30)</f>
        <v>1080.58655669929</v>
      </c>
      <c r="EQ104" s="51" t="n">
        <f aca="false">EP104*(1+(EP30-EO30)/EO30)</f>
        <v>1081.19268455655</v>
      </c>
      <c r="ER104" s="51" t="n">
        <f aca="false">EQ104*(1+(EQ30-EP30)/EP30)</f>
        <v>1081.79915240598</v>
      </c>
      <c r="ES104" s="51" t="n">
        <f aca="false">ER104*(1+(ER30-EQ30)/EQ30)</f>
        <v>1082.4059604383</v>
      </c>
      <c r="ET104" s="51" t="n">
        <f aca="false">ES104*(1+(ES30-ER30)/ER30)</f>
        <v>1083.01310884433</v>
      </c>
      <c r="EU104" s="51" t="n">
        <f aca="false">ET104*(1+(ET30-ES30)/ES30)</f>
        <v>1083.620597815</v>
      </c>
      <c r="EV104" s="51" t="n">
        <f aca="false">EU104*(1+(EU30-ET30)/ET30)</f>
        <v>1084.22842754132</v>
      </c>
      <c r="EW104" s="152"/>
      <c r="EX104" s="152"/>
    </row>
    <row r="105" customFormat="false" ht="12.8" hidden="false" customHeight="false" outlineLevel="0" collapsed="false">
      <c r="A105" s="162" t="s">
        <v>251</v>
      </c>
      <c r="B105" s="162" t="n">
        <v>0</v>
      </c>
      <c r="C105" s="162" t="n">
        <v>0</v>
      </c>
      <c r="D105" s="162" t="n">
        <v>0</v>
      </c>
      <c r="E105" s="162" t="n">
        <v>0</v>
      </c>
      <c r="F105" s="162" t="n">
        <v>0</v>
      </c>
      <c r="G105" s="162" t="n">
        <v>0</v>
      </c>
      <c r="H105" s="162" t="n">
        <v>0</v>
      </c>
      <c r="I105" s="162" t="n">
        <v>0</v>
      </c>
      <c r="J105" s="162" t="n">
        <v>0</v>
      </c>
      <c r="K105" s="162" t="n">
        <v>0</v>
      </c>
      <c r="L105" s="162" t="n">
        <v>0</v>
      </c>
      <c r="M105" s="162" t="n">
        <v>0</v>
      </c>
      <c r="N105" s="162" t="n">
        <v>0</v>
      </c>
      <c r="O105" s="162" t="n">
        <v>0</v>
      </c>
      <c r="P105" s="162" t="n">
        <v>0</v>
      </c>
      <c r="Q105" s="162" t="n">
        <v>0</v>
      </c>
      <c r="R105" s="162" t="n">
        <v>0</v>
      </c>
      <c r="S105" s="162" t="n">
        <v>0</v>
      </c>
      <c r="T105" s="162" t="n">
        <v>0</v>
      </c>
      <c r="U105" s="162" t="n">
        <v>0</v>
      </c>
      <c r="V105" s="162" t="n">
        <v>0</v>
      </c>
      <c r="W105" s="162" t="n">
        <v>0</v>
      </c>
      <c r="X105" s="163" t="n">
        <v>0</v>
      </c>
      <c r="Y105" s="162" t="n">
        <v>0</v>
      </c>
      <c r="Z105" s="162" t="n">
        <v>0</v>
      </c>
      <c r="AA105" s="162" t="n">
        <v>0</v>
      </c>
      <c r="AB105" s="162" t="n">
        <v>0</v>
      </c>
      <c r="AC105" s="162" t="n">
        <v>0</v>
      </c>
      <c r="AD105" s="162" t="n">
        <v>0</v>
      </c>
      <c r="AE105" s="162" t="n">
        <v>0</v>
      </c>
      <c r="AF105" s="162" t="n">
        <v>0</v>
      </c>
      <c r="AG105" s="162" t="n">
        <v>0</v>
      </c>
      <c r="AH105" s="162" t="n">
        <v>0</v>
      </c>
      <c r="AI105" s="162" t="n">
        <v>0</v>
      </c>
      <c r="AJ105" s="162" t="n">
        <v>0</v>
      </c>
      <c r="AK105" s="162" t="n">
        <v>0</v>
      </c>
      <c r="AL105" s="162" t="n">
        <v>0</v>
      </c>
      <c r="AM105" s="162" t="n">
        <v>0</v>
      </c>
      <c r="AN105" s="162" t="n">
        <v>0</v>
      </c>
      <c r="AO105" s="162" t="n">
        <v>0</v>
      </c>
      <c r="AP105" s="162" t="n">
        <v>0</v>
      </c>
      <c r="AQ105" s="162" t="n">
        <v>0</v>
      </c>
      <c r="AR105" s="147"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48" t="n">
        <f aca="false">BH105*(1+(BH30-BG30)/BG30)</f>
        <v>608.454372811311</v>
      </c>
      <c r="BJ105" s="51" t="n">
        <f aca="false">BI105*(1+(BI30-BH30)/BH30)</f>
        <v>599.308889894252</v>
      </c>
      <c r="BK105" s="51" t="n">
        <f aca="false">BJ105*(1+(BJ30-BI30)/BI30)</f>
        <v>570.053402109485</v>
      </c>
      <c r="BL105" s="51" t="n">
        <f aca="false">BK105*(1+(BK30-BJ30)/BJ30)</f>
        <v>525.07286948405</v>
      </c>
      <c r="BM105" s="149" t="n">
        <f aca="false">BL105*(1+(BL30-BK30)/BK30)</f>
        <v>516.750360970337</v>
      </c>
      <c r="BN105" s="51" t="n">
        <f aca="false">BM105*(1+(BM30-BL30)/BL30)</f>
        <v>517.779928655568</v>
      </c>
      <c r="BO105" s="51" t="n">
        <f aca="false">BN105*(1+(BN30-BM30)/BM30)</f>
        <v>525.436261457419</v>
      </c>
      <c r="BP105" s="51" t="n">
        <f aca="false">BO105*(1+(BO30-BN30)/BN30)</f>
        <v>512.862244010263</v>
      </c>
      <c r="BQ105" s="51" t="n">
        <f aca="false">BP105*(1+(BP30-BO30)/BO30)</f>
        <v>498.067709325562</v>
      </c>
      <c r="BR105" s="51" t="n">
        <f aca="false">BQ105*(1+(BQ30-BP30)/BP30)</f>
        <v>502.932845561316</v>
      </c>
      <c r="BS105" s="51" t="n">
        <f aca="false">BR105*(1+(BR30-BQ30)/BQ30)</f>
        <v>517.12582615519</v>
      </c>
      <c r="BT105" s="51" t="n">
        <f aca="false">BS105*(1+(BS30-BR30)/BR30)</f>
        <v>528.026423840605</v>
      </c>
      <c r="BU105" s="51" t="n">
        <f aca="false">BT105*(1+(BT30-BS30)/BS30)</f>
        <v>533.481355769231</v>
      </c>
      <c r="BV105" s="51" t="n">
        <f aca="false">BU105*(1+(BU30-BT30)/BT30)</f>
        <v>537.221306481282</v>
      </c>
      <c r="BW105" s="51" t="n">
        <f aca="false">BV105*(1+(BV30-BU30)/BU30)</f>
        <v>541.229610022488</v>
      </c>
      <c r="BX105" s="51" t="n">
        <f aca="false">BW105*(1+(BW30-BV30)/BV30)</f>
        <v>546.308177774265</v>
      </c>
      <c r="BY105" s="51" t="n">
        <f aca="false">BX105*(1+(BX30-BW30)/BW30)</f>
        <v>554.255172344924</v>
      </c>
      <c r="BZ105" s="51" t="n">
        <f aca="false">BY105*(1+(BY30-BX30)/BX30)</f>
        <v>549.059209401994</v>
      </c>
      <c r="CA105" s="51" t="n">
        <f aca="false">BZ105*(1+(BZ30-BY30)/BY30)</f>
        <v>549.072357543245</v>
      </c>
      <c r="CB105" s="51" t="n">
        <f aca="false">CA105*(1+(CA30-BZ30)/BZ30)</f>
        <v>559.396956216378</v>
      </c>
      <c r="CC105" s="51" t="n">
        <f aca="false">CB105*(1+(CB30-CA30)/CA30)</f>
        <v>569.815990158151</v>
      </c>
      <c r="CD105" s="51" t="n">
        <f aca="false">CC105*(1+(CC30-CB30)/CB30)</f>
        <v>576.269206022767</v>
      </c>
      <c r="CE105" s="51" t="n">
        <f aca="false">CD105*(1+(CD30-CC30)/CC30)</f>
        <v>576.592449743395</v>
      </c>
      <c r="CF105" s="51" t="n">
        <f aca="false">CE105*(1+(CE30-CD30)/CD30)</f>
        <v>576.915874779457</v>
      </c>
      <c r="CG105" s="51" t="n">
        <f aca="false">CF105*(1+(CF30-CE30)/CE30)</f>
        <v>577.239481232662</v>
      </c>
      <c r="CH105" s="51" t="n">
        <f aca="false">CG105*(1+(CG30-CF30)/CF30)</f>
        <v>581.674960460577</v>
      </c>
      <c r="CI105" s="51" t="n">
        <f aca="false">CH105*(1+(CH30-CG30)/CG30)</f>
        <v>588.200793570247</v>
      </c>
      <c r="CJ105" s="51" t="n">
        <f aca="false">CI105*(1+(CI30-CH30)/CH30)</f>
        <v>588.530730014885</v>
      </c>
      <c r="CK105" s="51" t="n">
        <f aca="false">CJ105*(1+(CJ30-CI30)/CI30)</f>
        <v>588.860851529075</v>
      </c>
      <c r="CL105" s="51" t="n">
        <f aca="false">CK105*(1+(CK30-CJ30)/CJ30)</f>
        <v>593.344150897359</v>
      </c>
      <c r="CM105" s="51" t="n">
        <f aca="false">CL105*(1+(CL30-CK30)/CK30)</f>
        <v>599.938288448914</v>
      </c>
      <c r="CN105" s="51" t="n">
        <f aca="false">CM105*(1+(CM30-CL30)/CL30)</f>
        <v>600.274808746161</v>
      </c>
      <c r="CO105" s="51" t="n">
        <f aca="false">CN105*(1+(CN30-CM30)/CM30)</f>
        <v>600.611517806006</v>
      </c>
      <c r="CP105" s="51" t="n">
        <f aca="false">CO105*(1+(CO30-CN30)/CN30)</f>
        <v>600.94841573433</v>
      </c>
      <c r="CQ105" s="51" t="n">
        <f aca="false">CP105*(1+(CP30-CO30)/CO30)</f>
        <v>601.285502637078</v>
      </c>
      <c r="CR105" s="51" t="n">
        <f aca="false">CQ105*(1+(CQ30-CP30)/CP30)</f>
        <v>601.622778620248</v>
      </c>
      <c r="CS105" s="51" t="n">
        <f aca="false">CR105*(1+(CR30-CQ30)/CQ30)</f>
        <v>601.9602437899</v>
      </c>
      <c r="CT105" s="51" t="n">
        <f aca="false">CS105*(1+(CS30-CR30)/CR30)</f>
        <v>602.297898252153</v>
      </c>
      <c r="CU105" s="51" t="n">
        <f aca="false">CT105*(1+(CT30-CS30)/CS30)</f>
        <v>602.635742113186</v>
      </c>
      <c r="CV105" s="51" t="n">
        <f aca="false">CU105*(1+(CU30-CT30)/CT30)</f>
        <v>602.973775479238</v>
      </c>
      <c r="CW105" s="51" t="n">
        <f aca="false">CV105*(1+(CV30-CU30)/CU30)</f>
        <v>603.311998456606</v>
      </c>
      <c r="CX105" s="51" t="n">
        <f aca="false">CW105*(1+(CW30-CV30)/CV30)</f>
        <v>603.650411151649</v>
      </c>
      <c r="CY105" s="51" t="n">
        <f aca="false">CX105*(1+(CX30-CW30)/CW30)</f>
        <v>603.989013670784</v>
      </c>
      <c r="CZ105" s="51" t="n">
        <f aca="false">CY105*(1+(CY30-CX30)/CX30)</f>
        <v>604.327806120488</v>
      </c>
      <c r="DA105" s="51" t="n">
        <f aca="false">CZ105*(1+(CZ30-CY30)/CY30)</f>
        <v>604.666788607297</v>
      </c>
      <c r="DB105" s="51" t="n">
        <f aca="false">DA105*(1+(DA30-CZ30)/CZ30)</f>
        <v>605.005961237808</v>
      </c>
      <c r="DC105" s="51" t="n">
        <f aca="false">DB105*(1+(DB30-DA30)/DA30)</f>
        <v>605.345324118678</v>
      </c>
      <c r="DD105" s="51" t="n">
        <f aca="false">DC105*(1+(DC30-DB30)/DB30)</f>
        <v>605.684877356622</v>
      </c>
      <c r="DE105" s="51" t="n">
        <f aca="false">DD105*(1+(DD30-DC30)/DC30)</f>
        <v>606.024621058417</v>
      </c>
      <c r="DF105" s="51" t="n">
        <f aca="false">DE105*(1+(DE30-DD30)/DD30)</f>
        <v>606.364555330899</v>
      </c>
      <c r="DG105" s="51" t="n">
        <f aca="false">DF105*(1+(DF30-DE30)/DE30)</f>
        <v>606.704680280963</v>
      </c>
      <c r="DH105" s="51" t="n">
        <f aca="false">DG105*(1+(DG30-DF30)/DF30)</f>
        <v>607.044996015565</v>
      </c>
      <c r="DI105" s="51" t="n">
        <f aca="false">DH105*(1+(DH30-DG30)/DG30)</f>
        <v>607.385502641721</v>
      </c>
      <c r="DJ105" s="51" t="n">
        <f aca="false">DI105*(1+(DI30-DH30)/DH30)</f>
        <v>607.726200266507</v>
      </c>
      <c r="DK105" s="51" t="n">
        <f aca="false">DJ105*(1+(DJ30-DI30)/DI30)</f>
        <v>608.067088997058</v>
      </c>
      <c r="DL105" s="51" t="n">
        <f aca="false">DK105*(1+(DK30-DJ30)/DJ30)</f>
        <v>608.408168940571</v>
      </c>
      <c r="DM105" s="51" t="n">
        <f aca="false">DL105*(1+(DL30-DK30)/DK30)</f>
        <v>608.749440204302</v>
      </c>
      <c r="DN105" s="51" t="n">
        <f aca="false">DM105*(1+(DM30-DL30)/DL30)</f>
        <v>609.090902895567</v>
      </c>
      <c r="DO105" s="51" t="n">
        <f aca="false">DN105*(1+(DN30-DM30)/DM30)</f>
        <v>609.432557121743</v>
      </c>
      <c r="DP105" s="51" t="n">
        <f aca="false">DO105*(1+(DO30-DN30)/DN30)</f>
        <v>609.774402990265</v>
      </c>
      <c r="DQ105" s="51" t="n">
        <f aca="false">DP105*(1+(DP30-DO30)/DO30)</f>
        <v>610.116440608632</v>
      </c>
      <c r="DR105" s="51" t="n">
        <f aca="false">DQ105*(1+(DQ30-DP30)/DP30)</f>
        <v>610.4586700844</v>
      </c>
      <c r="DS105" s="51" t="n">
        <f aca="false">DR105*(1+(DR30-DQ30)/DQ30)</f>
        <v>610.801091525187</v>
      </c>
      <c r="DT105" s="51" t="n">
        <f aca="false">DS105*(1+(DS30-DR30)/DR30)</f>
        <v>611.143705038671</v>
      </c>
      <c r="DU105" s="51" t="n">
        <f aca="false">DT105*(1+(DT30-DS30)/DS30)</f>
        <v>611.48651073259</v>
      </c>
      <c r="DV105" s="51" t="n">
        <f aca="false">DU105*(1+(DU30-DT30)/DT30)</f>
        <v>611.829508714743</v>
      </c>
      <c r="DW105" s="51" t="n">
        <f aca="false">DV105*(1+(DV30-DU30)/DU30)</f>
        <v>612.17269909299</v>
      </c>
      <c r="DX105" s="51" t="n">
        <f aca="false">DW105*(1+(DW30-DV30)/DV30)</f>
        <v>612.516081975249</v>
      </c>
      <c r="DY105" s="51" t="n">
        <f aca="false">DX105*(1+(DX30-DW30)/DW30)</f>
        <v>612.859657469502</v>
      </c>
      <c r="DZ105" s="51" t="n">
        <f aca="false">DY105*(1+(DY30-DX30)/DX30)</f>
        <v>613.203425683789</v>
      </c>
      <c r="EA105" s="51" t="n">
        <f aca="false">DZ105*(1+(DZ30-DY30)/DY30)</f>
        <v>613.547386726212</v>
      </c>
      <c r="EB105" s="51" t="n">
        <f aca="false">EA105*(1+(EA30-DZ30)/DZ30)</f>
        <v>613.891540704932</v>
      </c>
      <c r="EC105" s="51" t="n">
        <f aca="false">EB105*(1+(EB30-EA30)/EA30)</f>
        <v>614.235887728173</v>
      </c>
      <c r="ED105" s="51" t="n">
        <f aca="false">EC105*(1+(EC30-EB30)/EB30)</f>
        <v>614.580427904218</v>
      </c>
      <c r="EE105" s="51" t="n">
        <f aca="false">ED105*(1+(ED30-EC30)/EC30)</f>
        <v>614.925161341411</v>
      </c>
      <c r="EF105" s="51" t="n">
        <f aca="false">EE105*(1+(EE30-ED30)/ED30)</f>
        <v>615.270088148157</v>
      </c>
      <c r="EG105" s="51" t="n">
        <f aca="false">EF105*(1+(EF30-EE30)/EE30)</f>
        <v>615.615208432922</v>
      </c>
      <c r="EH105" s="51" t="n">
        <f aca="false">EG105*(1+(EG30-EF30)/EF30)</f>
        <v>615.960522304232</v>
      </c>
      <c r="EI105" s="51" t="n">
        <f aca="false">EH105*(1+(EH30-EG30)/EG30)</f>
        <v>616.306029870676</v>
      </c>
      <c r="EJ105" s="51" t="n">
        <f aca="false">EI105*(1+(EI30-EH30)/EH30)</f>
        <v>616.651731240901</v>
      </c>
      <c r="EK105" s="51" t="n">
        <f aca="false">EJ105*(1+(EJ30-EI30)/EI30)</f>
        <v>616.997626523617</v>
      </c>
      <c r="EL105" s="51" t="n">
        <f aca="false">EK105*(1+(EK30-EJ30)/EJ30)</f>
        <v>617.343715827594</v>
      </c>
      <c r="EM105" s="51" t="n">
        <f aca="false">EL105*(1+(EL30-EK30)/EK30)</f>
        <v>617.689999261664</v>
      </c>
      <c r="EN105" s="51" t="n">
        <f aca="false">EM105*(1+(EM30-EL30)/EL30)</f>
        <v>618.036476934719</v>
      </c>
      <c r="EO105" s="51" t="n">
        <f aca="false">EN105*(1+(EN30-EM30)/EM30)</f>
        <v>618.383148955712</v>
      </c>
      <c r="EP105" s="51" t="n">
        <f aca="false">EO105*(1+(EO30-EN30)/EN30)</f>
        <v>618.730015433658</v>
      </c>
      <c r="EQ105" s="51" t="n">
        <f aca="false">EP105*(1+(EP30-EO30)/EO30)</f>
        <v>619.077076477633</v>
      </c>
      <c r="ER105" s="51" t="n">
        <f aca="false">EQ105*(1+(EQ30-EP30)/EP30)</f>
        <v>619.424332196773</v>
      </c>
      <c r="ES105" s="51" t="n">
        <f aca="false">ER105*(1+(ER30-EQ30)/EQ30)</f>
        <v>619.771782700277</v>
      </c>
      <c r="ET105" s="51" t="n">
        <f aca="false">ES105*(1+(ES30-ER30)/ER30)</f>
        <v>620.119428097405</v>
      </c>
      <c r="EU105" s="51" t="n">
        <f aca="false">ET105*(1+(ET30-ES30)/ES30)</f>
        <v>620.467268497476</v>
      </c>
      <c r="EV105" s="51" t="n">
        <f aca="false">EU105*(1+(EU30-ET30)/ET30)</f>
        <v>620.815304009873</v>
      </c>
      <c r="EW105" s="152"/>
      <c r="EX105" s="152"/>
    </row>
    <row r="106" customFormat="false" ht="12.8" hidden="false" customHeight="false" outlineLevel="0" collapsed="false">
      <c r="A106" s="162" t="s">
        <v>252</v>
      </c>
      <c r="B106" s="162" t="n">
        <v>0</v>
      </c>
      <c r="C106" s="162" t="n">
        <v>0</v>
      </c>
      <c r="D106" s="162" t="n">
        <v>0</v>
      </c>
      <c r="E106" s="162" t="n">
        <v>0</v>
      </c>
      <c r="F106" s="162" t="n">
        <v>0</v>
      </c>
      <c r="G106" s="162" t="n">
        <v>0</v>
      </c>
      <c r="H106" s="162" t="n">
        <v>0</v>
      </c>
      <c r="I106" s="162" t="n">
        <v>0</v>
      </c>
      <c r="J106" s="162" t="n">
        <v>0</v>
      </c>
      <c r="K106" s="162" t="n">
        <v>0</v>
      </c>
      <c r="L106" s="162" t="n">
        <v>0</v>
      </c>
      <c r="M106" s="162" t="n">
        <v>0</v>
      </c>
      <c r="N106" s="162" t="n">
        <v>0</v>
      </c>
      <c r="O106" s="162" t="n">
        <v>0</v>
      </c>
      <c r="P106" s="162" t="n">
        <v>0</v>
      </c>
      <c r="Q106" s="162" t="n">
        <v>0</v>
      </c>
      <c r="R106" s="162" t="n">
        <v>0</v>
      </c>
      <c r="S106" s="162" t="n">
        <v>0</v>
      </c>
      <c r="T106" s="162" t="n">
        <v>0</v>
      </c>
      <c r="U106" s="162" t="n">
        <v>0</v>
      </c>
      <c r="V106" s="162" t="n">
        <v>0</v>
      </c>
      <c r="W106" s="162" t="n">
        <v>0</v>
      </c>
      <c r="X106" s="163" t="n">
        <v>0</v>
      </c>
      <c r="Y106" s="162" t="n">
        <v>0</v>
      </c>
      <c r="Z106" s="162" t="n">
        <v>0</v>
      </c>
      <c r="AA106" s="162" t="n">
        <v>0</v>
      </c>
      <c r="AB106" s="162" t="n">
        <v>0</v>
      </c>
      <c r="AC106" s="162" t="n">
        <v>0</v>
      </c>
      <c r="AD106" s="162" t="n">
        <v>0</v>
      </c>
      <c r="AE106" s="162" t="n">
        <v>0</v>
      </c>
      <c r="AF106" s="162" t="n">
        <v>0</v>
      </c>
      <c r="AG106" s="162" t="n">
        <v>0</v>
      </c>
      <c r="AH106" s="162" t="n">
        <v>0</v>
      </c>
      <c r="AI106" s="162" t="n">
        <v>0</v>
      </c>
      <c r="AJ106" s="162" t="n">
        <v>0</v>
      </c>
      <c r="AK106" s="162" t="n">
        <v>0</v>
      </c>
      <c r="AL106" s="162" t="n">
        <v>0</v>
      </c>
      <c r="AM106" s="162" t="n">
        <v>0</v>
      </c>
      <c r="AN106" s="162" t="n">
        <v>0</v>
      </c>
      <c r="AO106" s="162" t="n">
        <v>0</v>
      </c>
      <c r="AP106" s="162" t="n">
        <v>0</v>
      </c>
      <c r="AQ106" s="162" t="n">
        <v>0</v>
      </c>
      <c r="AR106" s="147"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48" t="n">
        <f aca="false">BH106*(1+(BH30-BG30)/BG30)</f>
        <v>409.370859894296</v>
      </c>
      <c r="BJ106" s="51" t="n">
        <f aca="false">BI106*(1+(BI30-BH30)/BH30)</f>
        <v>403.217737535085</v>
      </c>
      <c r="BK106" s="51" t="n">
        <f aca="false">BJ106*(1+(BJ30-BI30)/BI30)</f>
        <v>383.534512750716</v>
      </c>
      <c r="BL106" s="51" t="n">
        <f aca="false">BK106*(1+(BK30-BJ30)/BJ30)</f>
        <v>353.271406522555</v>
      </c>
      <c r="BM106" s="149" t="n">
        <f aca="false">BL106*(1+(BL30-BK30)/BK30)</f>
        <v>347.671985072111</v>
      </c>
      <c r="BN106" s="51" t="n">
        <f aca="false">BM106*(1+(BM30-BL30)/BL30)</f>
        <v>348.36468287733</v>
      </c>
      <c r="BO106" s="51" t="n">
        <f aca="false">BN106*(1+(BN30-BM30)/BM30)</f>
        <v>353.51589828934</v>
      </c>
      <c r="BP106" s="51" t="n">
        <f aca="false">BO106*(1+(BO30-BN30)/BN30)</f>
        <v>345.056042358179</v>
      </c>
      <c r="BQ106" s="51" t="n">
        <f aca="false">BP106*(1+(BP30-BO30)/BO30)</f>
        <v>335.102212364932</v>
      </c>
      <c r="BR106" s="51" t="n">
        <f aca="false">BQ106*(1+(BQ30-BP30)/BP30)</f>
        <v>338.375498075956</v>
      </c>
      <c r="BS106" s="51" t="n">
        <f aca="false">BR106*(1+(BR30-BQ30)/BQ30)</f>
        <v>347.924599750305</v>
      </c>
      <c r="BT106" s="51" t="n">
        <f aca="false">BS106*(1+(BS30-BR30)/BR30)</f>
        <v>355.25857128086</v>
      </c>
      <c r="BU106" s="51" t="n">
        <f aca="false">BT106*(1+(BT30-BS30)/BS30)</f>
        <v>358.928674207344</v>
      </c>
      <c r="BV106" s="51" t="n">
        <f aca="false">BU106*(1+(BU30-BT30)/BT30)</f>
        <v>361.44492999803</v>
      </c>
      <c r="BW106" s="51" t="n">
        <f aca="false">BV106*(1+(BV30-BU30)/BU30)</f>
        <v>364.141734788501</v>
      </c>
      <c r="BX106" s="51" t="n">
        <f aca="false">BW106*(1+(BW30-BV30)/BV30)</f>
        <v>367.558618190901</v>
      </c>
      <c r="BY106" s="51" t="n">
        <f aca="false">BX106*(1+(BX30-BW30)/BW30)</f>
        <v>372.905392158412</v>
      </c>
      <c r="BZ106" s="51" t="n">
        <f aca="false">BY106*(1+(BY30-BX30)/BX30)</f>
        <v>369.409524739302</v>
      </c>
      <c r="CA106" s="51" t="n">
        <f aca="false">BZ106*(1+(BZ30-BY30)/BY30)</f>
        <v>369.418370868331</v>
      </c>
      <c r="CB106" s="51" t="n">
        <f aca="false">CA106*(1+(CA30-BZ30)/BZ30)</f>
        <v>376.364807652662</v>
      </c>
      <c r="CC106" s="51" t="n">
        <f aca="false">CB106*(1+(CB30-CA30)/CA30)</f>
        <v>383.37478091377</v>
      </c>
      <c r="CD106" s="51" t="n">
        <f aca="false">CC106*(1+(CC30-CB30)/CB30)</f>
        <v>387.716533797188</v>
      </c>
      <c r="CE106" s="51" t="n">
        <f aca="false">CD106*(1+(CD30-CC30)/CC30)</f>
        <v>387.934013637553</v>
      </c>
      <c r="CF106" s="51" t="n">
        <f aca="false">CE106*(1+(CE30-CD30)/CD30)</f>
        <v>388.151615467765</v>
      </c>
      <c r="CG106" s="51" t="n">
        <f aca="false">CF106*(1+(CF30-CE30)/CE30)</f>
        <v>388.369339356253</v>
      </c>
      <c r="CH106" s="51" t="n">
        <f aca="false">CG106*(1+(CG30-CF30)/CF30)</f>
        <v>391.353549884949</v>
      </c>
      <c r="CI106" s="51" t="n">
        <f aca="false">CH106*(1+(CH30-CG30)/CG30)</f>
        <v>395.744159979982</v>
      </c>
      <c r="CJ106" s="51" t="n">
        <f aca="false">CI106*(1+(CI30-CH30)/CH30)</f>
        <v>395.966142715397</v>
      </c>
      <c r="CK106" s="51" t="n">
        <f aca="false">CJ106*(1+(CJ30-CI30)/CI30)</f>
        <v>396.188249966445</v>
      </c>
      <c r="CL106" s="51" t="n">
        <f aca="false">CK106*(1+(CK30-CJ30)/CJ30)</f>
        <v>399.204634102331</v>
      </c>
      <c r="CM106" s="51" t="n">
        <f aca="false">CL106*(1+(CL30-CK30)/CK30)</f>
        <v>403.641199735459</v>
      </c>
      <c r="CN106" s="51" t="n">
        <f aca="false">CM106*(1+(CM30-CL30)/CL30)</f>
        <v>403.867612116751</v>
      </c>
      <c r="CO106" s="51" t="n">
        <f aca="false">CN106*(1+(CN30-CM30)/CM30)</f>
        <v>404.094151498375</v>
      </c>
      <c r="CP106" s="51" t="n">
        <f aca="false">CO106*(1+(CO30-CN30)/CN30)</f>
        <v>404.320817951568</v>
      </c>
      <c r="CQ106" s="51" t="n">
        <f aca="false">CP106*(1+(CP30-CO30)/CO30)</f>
        <v>404.547611547609</v>
      </c>
      <c r="CR106" s="51" t="n">
        <f aca="false">CQ106*(1+(CQ30-CP30)/CP30)</f>
        <v>404.774532357816</v>
      </c>
      <c r="CS106" s="51" t="n">
        <f aca="false">CR106*(1+(CR30-CQ30)/CQ30)</f>
        <v>405.001580453544</v>
      </c>
      <c r="CT106" s="51" t="n">
        <f aca="false">CS106*(1+(CS30-CR30)/CR30)</f>
        <v>405.228755906193</v>
      </c>
      <c r="CU106" s="51" t="n">
        <f aca="false">CT106*(1+(CT30-CS30)/CS30)</f>
        <v>405.4560587872</v>
      </c>
      <c r="CV106" s="51" t="n">
        <f aca="false">CU106*(1+(CU30-CT30)/CT30)</f>
        <v>405.683489168042</v>
      </c>
      <c r="CW106" s="51" t="n">
        <f aca="false">CV106*(1+(CV30-CU30)/CU30)</f>
        <v>405.911047120238</v>
      </c>
      <c r="CX106" s="51" t="n">
        <f aca="false">CW106*(1+(CW30-CV30)/CV30)</f>
        <v>406.138732715345</v>
      </c>
      <c r="CY106" s="51" t="n">
        <f aca="false">CX106*(1+(CX30-CW30)/CW30)</f>
        <v>406.366546024961</v>
      </c>
      <c r="CZ106" s="51" t="n">
        <f aca="false">CY106*(1+(CY30-CX30)/CX30)</f>
        <v>406.594487120725</v>
      </c>
      <c r="DA106" s="51" t="n">
        <f aca="false">CZ106*(1+(CZ30-CY30)/CY30)</f>
        <v>406.822556074314</v>
      </c>
      <c r="DB106" s="51" t="n">
        <f aca="false">DA106*(1+(DA30-CZ30)/CZ30)</f>
        <v>407.050752957449</v>
      </c>
      <c r="DC106" s="51" t="n">
        <f aca="false">DB106*(1+(DB30-DA30)/DA30)</f>
        <v>407.279077841887</v>
      </c>
      <c r="DD106" s="51" t="n">
        <f aca="false">DC106*(1+(DC30-DB30)/DB30)</f>
        <v>407.507530799427</v>
      </c>
      <c r="DE106" s="51" t="n">
        <f aca="false">DD106*(1+(DD30-DC30)/DC30)</f>
        <v>407.73611190191</v>
      </c>
      <c r="DF106" s="51" t="n">
        <f aca="false">DE106*(1+(DE30-DD30)/DD30)</f>
        <v>407.964821221214</v>
      </c>
      <c r="DG106" s="51" t="n">
        <f aca="false">DF106*(1+(DF30-DE30)/DE30)</f>
        <v>408.19365882926</v>
      </c>
      <c r="DH106" s="51" t="n">
        <f aca="false">DG106*(1+(DG30-DF30)/DF30)</f>
        <v>408.422624798008</v>
      </c>
      <c r="DI106" s="51" t="n">
        <f aca="false">DH106*(1+(DH30-DG30)/DG30)</f>
        <v>408.651719199458</v>
      </c>
      <c r="DJ106" s="51" t="n">
        <f aca="false">DI106*(1+(DI30-DH30)/DH30)</f>
        <v>408.880942105653</v>
      </c>
      <c r="DK106" s="51" t="n">
        <f aca="false">DJ106*(1+(DJ30-DI30)/DI30)</f>
        <v>409.110293588672</v>
      </c>
      <c r="DL106" s="51" t="n">
        <f aca="false">DK106*(1+(DK30-DJ30)/DJ30)</f>
        <v>409.33977372064</v>
      </c>
      <c r="DM106" s="51" t="n">
        <f aca="false">DL106*(1+(DL30-DK30)/DK30)</f>
        <v>409.569382573716</v>
      </c>
      <c r="DN106" s="51" t="n">
        <f aca="false">DM106*(1+(DM30-DL30)/DL30)</f>
        <v>409.799120220106</v>
      </c>
      <c r="DO106" s="51" t="n">
        <f aca="false">DN106*(1+(DN30-DM30)/DM30)</f>
        <v>410.028986732051</v>
      </c>
      <c r="DP106" s="51" t="n">
        <f aca="false">DO106*(1+(DO30-DN30)/DN30)</f>
        <v>410.258982181836</v>
      </c>
      <c r="DQ106" s="51" t="n">
        <f aca="false">DP106*(1+(DP30-DO30)/DO30)</f>
        <v>410.489106641785</v>
      </c>
      <c r="DR106" s="51" t="n">
        <f aca="false">DQ106*(1+(DQ30-DP30)/DP30)</f>
        <v>410.719360184264</v>
      </c>
      <c r="DS106" s="51" t="n">
        <f aca="false">DR106*(1+(DR30-DQ30)/DQ30)</f>
        <v>410.949742881677</v>
      </c>
      <c r="DT106" s="51" t="n">
        <f aca="false">DS106*(1+(DS30-DR30)/DR30)</f>
        <v>411.180254806471</v>
      </c>
      <c r="DU106" s="51" t="n">
        <f aca="false">DT106*(1+(DT30-DS30)/DS30)</f>
        <v>411.410896031133</v>
      </c>
      <c r="DV106" s="51" t="n">
        <f aca="false">DU106*(1+(DU30-DT30)/DT30)</f>
        <v>411.641666628191</v>
      </c>
      <c r="DW106" s="51" t="n">
        <f aca="false">DV106*(1+(DV30-DU30)/DU30)</f>
        <v>411.872566670213</v>
      </c>
      <c r="DX106" s="51" t="n">
        <f aca="false">DW106*(1+(DW30-DV30)/DV30)</f>
        <v>412.103596229806</v>
      </c>
      <c r="DY106" s="51" t="n">
        <f aca="false">DX106*(1+(DX30-DW30)/DW30)</f>
        <v>412.334755379622</v>
      </c>
      <c r="DZ106" s="51" t="n">
        <f aca="false">DY106*(1+(DY30-DX30)/DX30)</f>
        <v>412.566044192351</v>
      </c>
      <c r="EA106" s="51" t="n">
        <f aca="false">DZ106*(1+(DZ30-DY30)/DY30)</f>
        <v>412.797462740723</v>
      </c>
      <c r="EB106" s="51" t="n">
        <f aca="false">EA106*(1+(EA30-DZ30)/DZ30)</f>
        <v>413.029011097511</v>
      </c>
      <c r="EC106" s="51" t="n">
        <f aca="false">EB106*(1+(EB30-EA30)/EA30)</f>
        <v>413.260689335527</v>
      </c>
      <c r="ED106" s="51" t="n">
        <f aca="false">EC106*(1+(EC30-EB30)/EB30)</f>
        <v>413.492497527625</v>
      </c>
      <c r="EE106" s="51" t="n">
        <f aca="false">ED106*(1+(ED30-EC30)/EC30)</f>
        <v>413.7244357467</v>
      </c>
      <c r="EF106" s="51" t="n">
        <f aca="false">EE106*(1+(EE30-ED30)/ED30)</f>
        <v>413.956504065686</v>
      </c>
      <c r="EG106" s="51" t="n">
        <f aca="false">EF106*(1+(EF30-EE30)/EE30)</f>
        <v>414.188702557561</v>
      </c>
      <c r="EH106" s="51" t="n">
        <f aca="false">EG106*(1+(EG30-EF30)/EF30)</f>
        <v>414.42103129534</v>
      </c>
      <c r="EI106" s="51" t="n">
        <f aca="false">EH106*(1+(EH30-EG30)/EG30)</f>
        <v>414.653490352084</v>
      </c>
      <c r="EJ106" s="51" t="n">
        <f aca="false">EI106*(1+(EI30-EH30)/EH30)</f>
        <v>414.886079800889</v>
      </c>
      <c r="EK106" s="51" t="n">
        <f aca="false">EJ106*(1+(EJ30-EI30)/EI30)</f>
        <v>415.118799714898</v>
      </c>
      <c r="EL106" s="51" t="n">
        <f aca="false">EK106*(1+(EK30-EJ30)/EJ30)</f>
        <v>415.351650167291</v>
      </c>
      <c r="EM106" s="51" t="n">
        <f aca="false">EL106*(1+(EL30-EK30)/EK30)</f>
        <v>415.58463123129</v>
      </c>
      <c r="EN106" s="51" t="n">
        <f aca="false">EM106*(1+(EM30-EL30)/EL30)</f>
        <v>415.817742980158</v>
      </c>
      <c r="EO106" s="51" t="n">
        <f aca="false">EN106*(1+(EN30-EM30)/EM30)</f>
        <v>416.0509854872</v>
      </c>
      <c r="EP106" s="51" t="n">
        <f aca="false">EO106*(1+(EO30-EN30)/EN30)</f>
        <v>416.284358825761</v>
      </c>
      <c r="EQ106" s="51" t="n">
        <f aca="false">EP106*(1+(EP30-EO30)/EO30)</f>
        <v>416.517863069229</v>
      </c>
      <c r="ER106" s="51" t="n">
        <f aca="false">EQ106*(1+(EQ30-EP30)/EP30)</f>
        <v>416.75149829103</v>
      </c>
      <c r="ES106" s="51" t="n">
        <f aca="false">ER106*(1+(ER30-EQ30)/EQ30)</f>
        <v>416.985264564634</v>
      </c>
      <c r="ET106" s="51" t="n">
        <f aca="false">ES106*(1+(ES30-ER30)/ER30)</f>
        <v>417.219161963551</v>
      </c>
      <c r="EU106" s="51" t="n">
        <f aca="false">ET106*(1+(ET30-ES30)/ES30)</f>
        <v>417.453190561333</v>
      </c>
      <c r="EV106" s="51" t="n">
        <f aca="false">EU106*(1+(EU30-ET30)/ET30)</f>
        <v>417.687350431572</v>
      </c>
      <c r="EW106" s="152"/>
      <c r="EX106" s="152"/>
    </row>
    <row r="107" customFormat="false" ht="12.8" hidden="false" customHeight="false" outlineLevel="0" collapsed="false">
      <c r="A107" s="162" t="s">
        <v>253</v>
      </c>
      <c r="B107" s="162" t="n">
        <v>0</v>
      </c>
      <c r="C107" s="162" t="n">
        <v>0</v>
      </c>
      <c r="D107" s="162" t="n">
        <v>0</v>
      </c>
      <c r="E107" s="162" t="n">
        <v>0</v>
      </c>
      <c r="F107" s="162" t="n">
        <v>0</v>
      </c>
      <c r="G107" s="162" t="n">
        <v>0</v>
      </c>
      <c r="H107" s="162" t="n">
        <v>0</v>
      </c>
      <c r="I107" s="162" t="n">
        <v>0</v>
      </c>
      <c r="J107" s="162" t="n">
        <v>0</v>
      </c>
      <c r="K107" s="162" t="n">
        <v>0</v>
      </c>
      <c r="L107" s="162" t="n">
        <v>0</v>
      </c>
      <c r="M107" s="162" t="n">
        <v>0</v>
      </c>
      <c r="N107" s="162" t="n">
        <v>0</v>
      </c>
      <c r="O107" s="162" t="n">
        <v>0</v>
      </c>
      <c r="P107" s="162" t="n">
        <v>0</v>
      </c>
      <c r="Q107" s="162" t="n">
        <v>0</v>
      </c>
      <c r="R107" s="162" t="n">
        <v>0</v>
      </c>
      <c r="S107" s="162" t="n">
        <v>0</v>
      </c>
      <c r="T107" s="162" t="n">
        <v>0</v>
      </c>
      <c r="U107" s="162" t="n">
        <v>0</v>
      </c>
      <c r="V107" s="162" t="n">
        <v>0</v>
      </c>
      <c r="W107" s="162" t="n">
        <v>0</v>
      </c>
      <c r="X107" s="163" t="n">
        <v>0</v>
      </c>
      <c r="Y107" s="162" t="n">
        <v>0</v>
      </c>
      <c r="Z107" s="162" t="n">
        <v>0</v>
      </c>
      <c r="AA107" s="162" t="n">
        <v>0</v>
      </c>
      <c r="AB107" s="162" t="n">
        <v>0</v>
      </c>
      <c r="AC107" s="162" t="n">
        <v>0</v>
      </c>
      <c r="AD107" s="162" t="n">
        <v>0</v>
      </c>
      <c r="AE107" s="162" t="n">
        <v>0</v>
      </c>
      <c r="AF107" s="162" t="n">
        <v>0</v>
      </c>
      <c r="AG107" s="162" t="n">
        <v>0</v>
      </c>
      <c r="AH107" s="162" t="n">
        <v>0</v>
      </c>
      <c r="AI107" s="162" t="n">
        <v>0</v>
      </c>
      <c r="AJ107" s="162" t="n">
        <v>0</v>
      </c>
      <c r="AK107" s="162" t="n">
        <v>0</v>
      </c>
      <c r="AL107" s="162" t="n">
        <v>0</v>
      </c>
      <c r="AM107" s="162" t="n">
        <v>0</v>
      </c>
      <c r="AN107" s="162" t="n">
        <v>0</v>
      </c>
      <c r="AO107" s="162" t="n">
        <v>0</v>
      </c>
      <c r="AP107" s="162" t="n">
        <v>0</v>
      </c>
      <c r="AQ107" s="162" t="n">
        <v>0</v>
      </c>
      <c r="AR107" s="147"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48" t="n">
        <f aca="false">BH107*(1+(BH30-BG30)/BG30)</f>
        <v>246.484349325829</v>
      </c>
      <c r="BJ107" s="51" t="n">
        <f aca="false">BI107*(1+(BI30-BH30)/BH30)</f>
        <v>242.779521968493</v>
      </c>
      <c r="BK107" s="51" t="n">
        <f aca="false">BJ107*(1+(BJ30-BI30)/BI30)</f>
        <v>230.928148729905</v>
      </c>
      <c r="BL107" s="51" t="n">
        <f aca="false">BK107*(1+(BK30-BJ30)/BJ30)</f>
        <v>212.706573190423</v>
      </c>
      <c r="BM107" s="149" t="n">
        <f aca="false">BL107*(1+(BL30-BK30)/BK30)</f>
        <v>209.335132064471</v>
      </c>
      <c r="BN107" s="51" t="n">
        <f aca="false">BM107*(1+(BM30-BL30)/BL30)</f>
        <v>209.752209058772</v>
      </c>
      <c r="BO107" s="51" t="n">
        <f aca="false">BN107*(1+(BN30-BM30)/BM30)</f>
        <v>212.853782970003</v>
      </c>
      <c r="BP107" s="51" t="n">
        <f aca="false">BO107*(1+(BO30-BN30)/BN30)</f>
        <v>207.760059188294</v>
      </c>
      <c r="BQ107" s="51" t="n">
        <f aca="false">BP107*(1+(BP30-BO30)/BO30)</f>
        <v>201.76680576078</v>
      </c>
      <c r="BR107" s="51" t="n">
        <f aca="false">BQ107*(1+(BQ30-BP30)/BP30)</f>
        <v>203.737668315208</v>
      </c>
      <c r="BS107" s="51" t="n">
        <f aca="false">BR107*(1+(BR30-BQ30)/BQ30)</f>
        <v>209.487232691763</v>
      </c>
      <c r="BT107" s="51" t="n">
        <f aca="false">BS107*(1+(BS30-BR30)/BR30)</f>
        <v>213.90305555016</v>
      </c>
      <c r="BU107" s="51" t="n">
        <f aca="false">BT107*(1+(BT30-BS30)/BS30)</f>
        <v>216.112843838527</v>
      </c>
      <c r="BV107" s="51" t="n">
        <f aca="false">BU107*(1+(BU30-BT30)/BT30)</f>
        <v>217.627894693551</v>
      </c>
      <c r="BW107" s="51" t="n">
        <f aca="false">BV107*(1+(BV30-BU30)/BU30)</f>
        <v>219.251655051603</v>
      </c>
      <c r="BX107" s="51" t="n">
        <f aca="false">BW107*(1+(BW30-BV30)/BV30)</f>
        <v>221.308978531785</v>
      </c>
      <c r="BY107" s="51" t="n">
        <f aca="false">BX107*(1+(BX30-BW30)/BW30)</f>
        <v>224.528299278539</v>
      </c>
      <c r="BZ107" s="51" t="n">
        <f aca="false">BY107*(1+(BY30-BX30)/BX30)</f>
        <v>222.423419106191</v>
      </c>
      <c r="CA107" s="51" t="n">
        <f aca="false">BZ107*(1+(BZ30-BY30)/BY30)</f>
        <v>222.428745407037</v>
      </c>
      <c r="CB107" s="51" t="n">
        <f aca="false">CA107*(1+(CA30-BZ30)/BZ30)</f>
        <v>226.611231555077</v>
      </c>
      <c r="CC107" s="51" t="n">
        <f aca="false">CB107*(1+(CB30-CA30)/CA30)</f>
        <v>230.831973350186</v>
      </c>
      <c r="CD107" s="51" t="n">
        <f aca="false">CC107*(1+(CC30-CB30)/CB30)</f>
        <v>233.446165612623</v>
      </c>
      <c r="CE107" s="51" t="n">
        <f aca="false">CD107*(1+(CD30-CC30)/CC30)</f>
        <v>233.577111369138</v>
      </c>
      <c r="CF107" s="51" t="n">
        <f aca="false">CE107*(1+(CE30-CD30)/CD30)</f>
        <v>233.708130576381</v>
      </c>
      <c r="CG107" s="51" t="n">
        <f aca="false">CF107*(1+(CF30-CE30)/CE30)</f>
        <v>233.839223275555</v>
      </c>
      <c r="CH107" s="51" t="n">
        <f aca="false">CG107*(1+(CG30-CF30)/CF30)</f>
        <v>235.636032141254</v>
      </c>
      <c r="CI107" s="51" t="n">
        <f aca="false">CH107*(1+(CH30-CG30)/CG30)</f>
        <v>238.279641587948</v>
      </c>
      <c r="CJ107" s="51" t="n">
        <f aca="false">CI107*(1+(CI30-CH30)/CH30)</f>
        <v>238.413298561271</v>
      </c>
      <c r="CK107" s="51" t="n">
        <f aca="false">CJ107*(1+(CJ30-CI30)/CI30)</f>
        <v>238.547030506113</v>
      </c>
      <c r="CL107" s="51" t="n">
        <f aca="false">CK107*(1+(CK30-CJ30)/CJ30)</f>
        <v>240.363211270035</v>
      </c>
      <c r="CM107" s="51" t="n">
        <f aca="false">CL107*(1+(CL30-CK30)/CK30)</f>
        <v>243.034490788088</v>
      </c>
      <c r="CN107" s="51" t="n">
        <f aca="false">CM107*(1+(CM30-CL30)/CL30)</f>
        <v>243.170814874508</v>
      </c>
      <c r="CO107" s="51" t="n">
        <f aca="false">CN107*(1+(CN30-CM30)/CM30)</f>
        <v>243.307215428496</v>
      </c>
      <c r="CP107" s="51" t="n">
        <f aca="false">CO107*(1+(CO30-CN30)/CN30)</f>
        <v>243.443692492944</v>
      </c>
      <c r="CQ107" s="51" t="n">
        <f aca="false">CP107*(1+(CP30-CO30)/CO30)</f>
        <v>243.580246110772</v>
      </c>
      <c r="CR107" s="51" t="n">
        <f aca="false">CQ107*(1+(CQ30-CP30)/CP30)</f>
        <v>243.716876324917</v>
      </c>
      <c r="CS107" s="51" t="n">
        <f aca="false">CR107*(1+(CR30-CQ30)/CQ30)</f>
        <v>243.853583178345</v>
      </c>
      <c r="CT107" s="51" t="n">
        <f aca="false">CS107*(1+(CS30-CR30)/CR30)</f>
        <v>243.990366714045</v>
      </c>
      <c r="CU107" s="51" t="n">
        <f aca="false">CT107*(1+(CT30-CS30)/CS30)</f>
        <v>244.127226975031</v>
      </c>
      <c r="CV107" s="51" t="n">
        <f aca="false">CU107*(1+(CU30-CT30)/CT30)</f>
        <v>244.264164004338</v>
      </c>
      <c r="CW107" s="51" t="n">
        <f aca="false">CV107*(1+(CV30-CU30)/CU30)</f>
        <v>244.401177845028</v>
      </c>
      <c r="CX107" s="51" t="n">
        <f aca="false">CW107*(1+(CW30-CV30)/CV30)</f>
        <v>244.538268540187</v>
      </c>
      <c r="CY107" s="51" t="n">
        <f aca="false">CX107*(1+(CX30-CW30)/CW30)</f>
        <v>244.675436132924</v>
      </c>
      <c r="CZ107" s="51" t="n">
        <f aca="false">CY107*(1+(CY30-CX30)/CX30)</f>
        <v>244.812680666374</v>
      </c>
      <c r="DA107" s="51" t="n">
        <f aca="false">CZ107*(1+(CZ30-CY30)/CY30)</f>
        <v>244.950002183693</v>
      </c>
      <c r="DB107" s="51" t="n">
        <f aca="false">DA107*(1+(DA30-CZ30)/CZ30)</f>
        <v>245.087400728064</v>
      </c>
      <c r="DC107" s="51" t="n">
        <f aca="false">DB107*(1+(DB30-DA30)/DA30)</f>
        <v>245.224876342694</v>
      </c>
      <c r="DD107" s="51" t="n">
        <f aca="false">DC107*(1+(DC30-DB30)/DB30)</f>
        <v>245.362429070813</v>
      </c>
      <c r="DE107" s="51" t="n">
        <f aca="false">DD107*(1+(DD30-DC30)/DC30)</f>
        <v>245.500058955677</v>
      </c>
      <c r="DF107" s="51" t="n">
        <f aca="false">DE107*(1+(DE30-DD30)/DD30)</f>
        <v>245.637766040563</v>
      </c>
      <c r="DG107" s="51" t="n">
        <f aca="false">DF107*(1+(DF30-DE30)/DE30)</f>
        <v>245.775550368776</v>
      </c>
      <c r="DH107" s="51" t="n">
        <f aca="false">DG107*(1+(DG30-DF30)/DF30)</f>
        <v>245.913411983643</v>
      </c>
      <c r="DI107" s="51" t="n">
        <f aca="false">DH107*(1+(DH30-DG30)/DG30)</f>
        <v>246.051350928516</v>
      </c>
      <c r="DJ107" s="51" t="n">
        <f aca="false">DI107*(1+(DI30-DH30)/DH30)</f>
        <v>246.189367246772</v>
      </c>
      <c r="DK107" s="51" t="n">
        <f aca="false">DJ107*(1+(DJ30-DI30)/DI30)</f>
        <v>246.327460981812</v>
      </c>
      <c r="DL107" s="51" t="n">
        <f aca="false">DK107*(1+(DK30-DJ30)/DJ30)</f>
        <v>246.465632177059</v>
      </c>
      <c r="DM107" s="51" t="n">
        <f aca="false">DL107*(1+(DL30-DK30)/DK30)</f>
        <v>246.603880875964</v>
      </c>
      <c r="DN107" s="51" t="n">
        <f aca="false">DM107*(1+(DM30-DL30)/DL30)</f>
        <v>246.742207122001</v>
      </c>
      <c r="DO107" s="51" t="n">
        <f aca="false">DN107*(1+(DN30-DM30)/DM30)</f>
        <v>246.880610958667</v>
      </c>
      <c r="DP107" s="51" t="n">
        <f aca="false">DO107*(1+(DO30-DN30)/DN30)</f>
        <v>247.019092429485</v>
      </c>
      <c r="DQ107" s="51" t="n">
        <f aca="false">DP107*(1+(DP30-DO30)/DO30)</f>
        <v>247.157651578002</v>
      </c>
      <c r="DR107" s="51" t="n">
        <f aca="false">DQ107*(1+(DQ30-DP30)/DP30)</f>
        <v>247.296288447789</v>
      </c>
      <c r="DS107" s="51" t="n">
        <f aca="false">DR107*(1+(DR30-DQ30)/DQ30)</f>
        <v>247.435003082442</v>
      </c>
      <c r="DT107" s="51" t="n">
        <f aca="false">DS107*(1+(DS30-DR30)/DR30)</f>
        <v>247.573795525581</v>
      </c>
      <c r="DU107" s="51" t="n">
        <f aca="false">DT107*(1+(DT30-DS30)/DS30)</f>
        <v>247.712665820851</v>
      </c>
      <c r="DV107" s="51" t="n">
        <f aca="false">DU107*(1+(DU30-DT30)/DT30)</f>
        <v>247.851614011922</v>
      </c>
      <c r="DW107" s="51" t="n">
        <f aca="false">DV107*(1+(DV30-DU30)/DU30)</f>
        <v>247.990640142486</v>
      </c>
      <c r="DX107" s="51" t="n">
        <f aca="false">DW107*(1+(DW30-DV30)/DV30)</f>
        <v>248.129744256263</v>
      </c>
      <c r="DY107" s="51" t="n">
        <f aca="false">DX107*(1+(DX30-DW30)/DW30)</f>
        <v>248.268926396994</v>
      </c>
      <c r="DZ107" s="51" t="n">
        <f aca="false">DY107*(1+(DY30-DX30)/DX30)</f>
        <v>248.408186608447</v>
      </c>
      <c r="EA107" s="51" t="n">
        <f aca="false">DZ107*(1+(DZ30-DY30)/DY30)</f>
        <v>248.547524934415</v>
      </c>
      <c r="EB107" s="51" t="n">
        <f aca="false">EA107*(1+(EA30-DZ30)/DZ30)</f>
        <v>248.686941418712</v>
      </c>
      <c r="EC107" s="51" t="n">
        <f aca="false">EB107*(1+(EB30-EA30)/EA30)</f>
        <v>248.826436105181</v>
      </c>
      <c r="ED107" s="51" t="n">
        <f aca="false">EC107*(1+(EC30-EB30)/EB30)</f>
        <v>248.966009037686</v>
      </c>
      <c r="EE107" s="51" t="n">
        <f aca="false">ED107*(1+(ED30-EC30)/EC30)</f>
        <v>249.105660260119</v>
      </c>
      <c r="EF107" s="51" t="n">
        <f aca="false">EE107*(1+(EE30-ED30)/ED30)</f>
        <v>249.245389816392</v>
      </c>
      <c r="EG107" s="51" t="n">
        <f aca="false">EF107*(1+(EF30-EE30)/EE30)</f>
        <v>249.385197750447</v>
      </c>
      <c r="EH107" s="51" t="n">
        <f aca="false">EG107*(1+(EG30-EF30)/EF30)</f>
        <v>249.525084106247</v>
      </c>
      <c r="EI107" s="51" t="n">
        <f aca="false">EH107*(1+(EH30-EG30)/EG30)</f>
        <v>249.665048927781</v>
      </c>
      <c r="EJ107" s="51" t="n">
        <f aca="false">EI107*(1+(EI30-EH30)/EH30)</f>
        <v>249.805092259062</v>
      </c>
      <c r="EK107" s="51" t="n">
        <f aca="false">EJ107*(1+(EJ30-EI30)/EI30)</f>
        <v>249.945214144129</v>
      </c>
      <c r="EL107" s="51" t="n">
        <f aca="false">EK107*(1+(EK30-EJ30)/EJ30)</f>
        <v>250.085414627043</v>
      </c>
      <c r="EM107" s="51" t="n">
        <f aca="false">EL107*(1+(EL30-EK30)/EK30)</f>
        <v>250.225693751893</v>
      </c>
      <c r="EN107" s="51" t="n">
        <f aca="false">EM107*(1+(EM30-EL30)/EL30)</f>
        <v>250.36605156279</v>
      </c>
      <c r="EO107" s="51" t="n">
        <f aca="false">EN107*(1+(EN30-EM30)/EM30)</f>
        <v>250.506488103872</v>
      </c>
      <c r="EP107" s="51" t="n">
        <f aca="false">EO107*(1+(EO30-EN30)/EN30)</f>
        <v>250.647003419301</v>
      </c>
      <c r="EQ107" s="51" t="n">
        <f aca="false">EP107*(1+(EP30-EO30)/EO30)</f>
        <v>250.787597553262</v>
      </c>
      <c r="ER107" s="51" t="n">
        <f aca="false">EQ107*(1+(EQ30-EP30)/EP30)</f>
        <v>250.928270549968</v>
      </c>
      <c r="ES107" s="51" t="n">
        <f aca="false">ER107*(1+(ER30-EQ30)/EQ30)</f>
        <v>251.069022453654</v>
      </c>
      <c r="ET107" s="51" t="n">
        <f aca="false">ES107*(1+(ES30-ER30)/ER30)</f>
        <v>251.209853308581</v>
      </c>
      <c r="EU107" s="51" t="n">
        <f aca="false">ET107*(1+(ET30-ES30)/ES30)</f>
        <v>251.350763159035</v>
      </c>
      <c r="EV107" s="51" t="n">
        <f aca="false">EU107*(1+(EU30-ET30)/ET30)</f>
        <v>251.491752049326</v>
      </c>
      <c r="EW107" s="152"/>
      <c r="EX107" s="152"/>
    </row>
    <row r="108" customFormat="false" ht="12.8" hidden="false" customHeight="false" outlineLevel="0" collapsed="false">
      <c r="A108" s="162" t="s">
        <v>254</v>
      </c>
      <c r="B108" s="162" t="n">
        <v>0</v>
      </c>
      <c r="C108" s="162" t="n">
        <v>0</v>
      </c>
      <c r="D108" s="162" t="n">
        <v>0</v>
      </c>
      <c r="E108" s="162" t="n">
        <v>0</v>
      </c>
      <c r="F108" s="162" t="n">
        <v>0</v>
      </c>
      <c r="G108" s="162" t="n">
        <v>0</v>
      </c>
      <c r="H108" s="162" t="n">
        <v>0</v>
      </c>
      <c r="I108" s="162" t="n">
        <v>0</v>
      </c>
      <c r="J108" s="162" t="n">
        <v>0</v>
      </c>
      <c r="K108" s="162" t="n">
        <v>0</v>
      </c>
      <c r="L108" s="162" t="n">
        <v>0</v>
      </c>
      <c r="M108" s="162" t="n">
        <v>0</v>
      </c>
      <c r="N108" s="162" t="n">
        <v>0</v>
      </c>
      <c r="O108" s="162" t="n">
        <v>0</v>
      </c>
      <c r="P108" s="162" t="n">
        <v>0</v>
      </c>
      <c r="Q108" s="162" t="n">
        <v>0</v>
      </c>
      <c r="R108" s="162" t="n">
        <v>0</v>
      </c>
      <c r="S108" s="162" t="n">
        <v>0</v>
      </c>
      <c r="T108" s="162" t="n">
        <v>0</v>
      </c>
      <c r="U108" s="162" t="n">
        <v>0</v>
      </c>
      <c r="V108" s="162" t="n">
        <v>0</v>
      </c>
      <c r="W108" s="162" t="n">
        <v>0</v>
      </c>
      <c r="X108" s="163" t="n">
        <v>0</v>
      </c>
      <c r="Y108" s="162" t="n">
        <v>0</v>
      </c>
      <c r="Z108" s="162" t="n">
        <v>0</v>
      </c>
      <c r="AA108" s="162" t="n">
        <v>0</v>
      </c>
      <c r="AB108" s="162" t="n">
        <v>0</v>
      </c>
      <c r="AC108" s="162" t="n">
        <v>0</v>
      </c>
      <c r="AD108" s="162" t="n">
        <v>0</v>
      </c>
      <c r="AE108" s="162" t="n">
        <v>0</v>
      </c>
      <c r="AF108" s="162" t="n">
        <v>0</v>
      </c>
      <c r="AG108" s="162" t="n">
        <v>0</v>
      </c>
      <c r="AH108" s="162" t="n">
        <v>0</v>
      </c>
      <c r="AI108" s="162" t="n">
        <v>0</v>
      </c>
      <c r="AJ108" s="162" t="n">
        <v>0</v>
      </c>
      <c r="AK108" s="162" t="n">
        <v>0</v>
      </c>
      <c r="AL108" s="162" t="n">
        <v>0</v>
      </c>
      <c r="AM108" s="162" t="n">
        <v>0</v>
      </c>
      <c r="AN108" s="162" t="n">
        <v>0</v>
      </c>
      <c r="AO108" s="162" t="n">
        <v>0</v>
      </c>
      <c r="AP108" s="162" t="n">
        <v>0</v>
      </c>
      <c r="AQ108" s="162" t="n">
        <v>0</v>
      </c>
      <c r="AR108" s="147"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48" t="n">
        <f aca="false">BH108*(1+(BH30-BG30)/BG30)</f>
        <v>126.258591525293</v>
      </c>
      <c r="BJ108" s="51" t="n">
        <f aca="false">BI108*(1+(BI30-BH30)/BH30)</f>
        <v>124.360839050294</v>
      </c>
      <c r="BK108" s="51" t="n">
        <f aca="false">BJ108*(1+(BJ30-BI30)/BI30)</f>
        <v>118.290118143115</v>
      </c>
      <c r="BL108" s="51" t="n">
        <f aca="false">BK108*(1+(BK30-BJ30)/BJ30)</f>
        <v>108.956339064325</v>
      </c>
      <c r="BM108" s="149" t="n">
        <f aca="false">BL108*(1+(BL30-BK30)/BK30)</f>
        <v>107.229359606451</v>
      </c>
      <c r="BN108" s="51" t="n">
        <f aca="false">BM108*(1+(BM30-BL30)/BL30)</f>
        <v>107.443002192692</v>
      </c>
      <c r="BO108" s="51" t="n">
        <f aca="false">BN108*(1+(BN30-BM30)/BM30)</f>
        <v>109.031745472397</v>
      </c>
      <c r="BP108" s="51" t="n">
        <f aca="false">BO108*(1+(BO30-BN30)/BN30)</f>
        <v>106.422547800997</v>
      </c>
      <c r="BQ108" s="51" t="n">
        <f aca="false">BP108*(1+(BP30-BO30)/BO30)</f>
        <v>103.352577076764</v>
      </c>
      <c r="BR108" s="51" t="n">
        <f aca="false">BQ108*(1+(BQ30-BP30)/BP30)</f>
        <v>104.362127301322</v>
      </c>
      <c r="BS108" s="51" t="n">
        <f aca="false">BR108*(1+(BR30-BQ30)/BQ30)</f>
        <v>107.30727129141</v>
      </c>
      <c r="BT108" s="51" t="n">
        <f aca="false">BS108*(1+(BS30-BR30)/BR30)</f>
        <v>109.569222510834</v>
      </c>
      <c r="BU108" s="51" t="n">
        <f aca="false">BT108*(1+(BT30-BS30)/BS30)</f>
        <v>110.701159518687</v>
      </c>
      <c r="BV108" s="51" t="n">
        <f aca="false">BU108*(1+(BU30-BT30)/BT30)</f>
        <v>111.47722577834</v>
      </c>
      <c r="BW108" s="51" t="n">
        <f aca="false">BV108*(1+(BV30-BU30)/BU30)</f>
        <v>112.308977150559</v>
      </c>
      <c r="BX108" s="51" t="n">
        <f aca="false">BW108*(1+(BW30-BV30)/BV30)</f>
        <v>113.362815926247</v>
      </c>
      <c r="BY108" s="51" t="n">
        <f aca="false">BX108*(1+(BX30-BW30)/BW30)</f>
        <v>115.01187358149</v>
      </c>
      <c r="BZ108" s="51" t="n">
        <f aca="false">BY108*(1+(BY30-BX30)/BX30)</f>
        <v>113.933674472227</v>
      </c>
      <c r="CA108" s="51" t="n">
        <f aca="false">BZ108*(1+(BZ30-BY30)/BY30)</f>
        <v>113.936402804654</v>
      </c>
      <c r="CB108" s="51" t="n">
        <f aca="false">CA108*(1+(CA30-BZ30)/BZ30)</f>
        <v>116.078830149716</v>
      </c>
      <c r="CC108" s="51" t="n">
        <f aca="false">CB108*(1+(CB30-CA30)/CA30)</f>
        <v>118.240853481827</v>
      </c>
      <c r="CD108" s="51" t="n">
        <f aca="false">CC108*(1+(CC30-CB30)/CB30)</f>
        <v>119.579941476396</v>
      </c>
      <c r="CE108" s="51" t="n">
        <f aca="false">CD108*(1+(CD30-CC30)/CC30)</f>
        <v>119.647016837688</v>
      </c>
      <c r="CF108" s="51" t="n">
        <f aca="false">CE108*(1+(CE30-CD30)/CD30)</f>
        <v>119.714129823217</v>
      </c>
      <c r="CG108" s="51" t="n">
        <f aca="false">CF108*(1+(CF30-CE30)/CE30)</f>
        <v>119.781280454087</v>
      </c>
      <c r="CH108" s="51" t="n">
        <f aca="false">CG108*(1+(CG30-CF30)/CF30)</f>
        <v>120.701673806622</v>
      </c>
      <c r="CI108" s="51" t="n">
        <f aca="false">CH108*(1+(CH30-CG30)/CG30)</f>
        <v>122.055830393827</v>
      </c>
      <c r="CJ108" s="51" t="n">
        <f aca="false">CI108*(1+(CI30-CH30)/CH30)</f>
        <v>122.124294542749</v>
      </c>
      <c r="CK108" s="51" t="n">
        <f aca="false">CJ108*(1+(CJ30-CI30)/CI30)</f>
        <v>122.192797094915</v>
      </c>
      <c r="CL108" s="51" t="n">
        <f aca="false">CK108*(1+(CK30-CJ30)/CJ30)</f>
        <v>123.123113465246</v>
      </c>
      <c r="CM108" s="51" t="n">
        <f aca="false">CL108*(1+(CL30-CK30)/CK30)</f>
        <v>124.491443707884</v>
      </c>
      <c r="CN108" s="51" t="n">
        <f aca="false">CM108*(1+(CM30-CL30)/CL30)</f>
        <v>124.561274052851</v>
      </c>
      <c r="CO108" s="51" t="n">
        <f aca="false">CN108*(1+(CN30-CM30)/CM30)</f>
        <v>124.631143567394</v>
      </c>
      <c r="CP108" s="51" t="n">
        <f aca="false">CO108*(1+(CO30-CN30)/CN30)</f>
        <v>124.701052273484</v>
      </c>
      <c r="CQ108" s="51" t="n">
        <f aca="false">CP108*(1+(CP30-CO30)/CO30)</f>
        <v>124.771000193105</v>
      </c>
      <c r="CR108" s="51" t="n">
        <f aca="false">CQ108*(1+(CQ30-CP30)/CP30)</f>
        <v>124.840987348253</v>
      </c>
      <c r="CS108" s="51" t="n">
        <f aca="false">CR108*(1+(CR30-CQ30)/CQ30)</f>
        <v>124.911013760936</v>
      </c>
      <c r="CT108" s="51" t="n">
        <f aca="false">CS108*(1+(CS30-CR30)/CR30)</f>
        <v>124.981079453174</v>
      </c>
      <c r="CU108" s="51" t="n">
        <f aca="false">CT108*(1+(CT30-CS30)/CS30)</f>
        <v>125.051184447</v>
      </c>
      <c r="CV108" s="51" t="n">
        <f aca="false">CU108*(1+(CU30-CT30)/CT30)</f>
        <v>125.12132876446</v>
      </c>
      <c r="CW108" s="51" t="n">
        <f aca="false">CV108*(1+(CV30-CU30)/CU30)</f>
        <v>125.191512427611</v>
      </c>
      <c r="CX108" s="51" t="n">
        <f aca="false">CW108*(1+(CW30-CV30)/CV30)</f>
        <v>125.261735458523</v>
      </c>
      <c r="CY108" s="51" t="n">
        <f aca="false">CX108*(1+(CX30-CW30)/CW30)</f>
        <v>125.331997879278</v>
      </c>
      <c r="CZ108" s="51" t="n">
        <f aca="false">CY108*(1+(CY30-CX30)/CX30)</f>
        <v>125.402299711972</v>
      </c>
      <c r="DA108" s="51" t="n">
        <f aca="false">CZ108*(1+(CZ30-CY30)/CY30)</f>
        <v>125.47264097871</v>
      </c>
      <c r="DB108" s="51" t="n">
        <f aca="false">DA108*(1+(DA30-CZ30)/CZ30)</f>
        <v>125.543021701614</v>
      </c>
      <c r="DC108" s="51" t="n">
        <f aca="false">DB108*(1+(DB30-DA30)/DA30)</f>
        <v>125.613441902814</v>
      </c>
      <c r="DD108" s="51" t="n">
        <f aca="false">DC108*(1+(DC30-DB30)/DB30)</f>
        <v>125.683901604456</v>
      </c>
      <c r="DE108" s="51" t="n">
        <f aca="false">DD108*(1+(DD30-DC30)/DC30)</f>
        <v>125.754400828695</v>
      </c>
      <c r="DF108" s="51" t="n">
        <f aca="false">DE108*(1+(DE30-DD30)/DD30)</f>
        <v>125.824939597701</v>
      </c>
      <c r="DG108" s="51" t="n">
        <f aca="false">DF108*(1+(DF30-DE30)/DE30)</f>
        <v>125.895517933657</v>
      </c>
      <c r="DH108" s="51" t="n">
        <f aca="false">DG108*(1+(DG30-DF30)/DF30)</f>
        <v>125.966135858755</v>
      </c>
      <c r="DI108" s="51" t="n">
        <f aca="false">DH108*(1+(DH30-DG30)/DG30)</f>
        <v>126.036793395202</v>
      </c>
      <c r="DJ108" s="51" t="n">
        <f aca="false">DI108*(1+(DI30-DH30)/DH30)</f>
        <v>126.107490565218</v>
      </c>
      <c r="DK108" s="51" t="n">
        <f aca="false">DJ108*(1+(DJ30-DI30)/DI30)</f>
        <v>126.178227391033</v>
      </c>
      <c r="DL108" s="51" t="n">
        <f aca="false">DK108*(1+(DK30-DJ30)/DJ30)</f>
        <v>126.249003894893</v>
      </c>
      <c r="DM108" s="51" t="n">
        <f aca="false">DL108*(1+(DL30-DK30)/DK30)</f>
        <v>126.319820099052</v>
      </c>
      <c r="DN108" s="51" t="n">
        <f aca="false">DM108*(1+(DM30-DL30)/DL30)</f>
        <v>126.390676025781</v>
      </c>
      <c r="DO108" s="51" t="n">
        <f aca="false">DN108*(1+(DN30-DM30)/DM30)</f>
        <v>126.461571697359</v>
      </c>
      <c r="DP108" s="51" t="n">
        <f aca="false">DO108*(1+(DO30-DN30)/DN30)</f>
        <v>126.532507136083</v>
      </c>
      <c r="DQ108" s="51" t="n">
        <f aca="false">DP108*(1+(DP30-DO30)/DO30)</f>
        <v>126.603482364256</v>
      </c>
      <c r="DR108" s="51" t="n">
        <f aca="false">DQ108*(1+(DQ30-DP30)/DP30)</f>
        <v>126.6744974042</v>
      </c>
      <c r="DS108" s="51" t="n">
        <f aca="false">DR108*(1+(DR30-DQ30)/DQ30)</f>
        <v>126.745552278244</v>
      </c>
      <c r="DT108" s="51" t="n">
        <f aca="false">DS108*(1+(DS30-DR30)/DR30)</f>
        <v>126.816647008733</v>
      </c>
      <c r="DU108" s="51" t="n">
        <f aca="false">DT108*(1+(DT30-DS30)/DS30)</f>
        <v>126.887781618024</v>
      </c>
      <c r="DV108" s="51" t="n">
        <f aca="false">DU108*(1+(DU30-DT30)/DT30)</f>
        <v>126.958956128485</v>
      </c>
      <c r="DW108" s="51" t="n">
        <f aca="false">DV108*(1+(DV30-DU30)/DU30)</f>
        <v>127.030170562498</v>
      </c>
      <c r="DX108" s="51" t="n">
        <f aca="false">DW108*(1+(DW30-DV30)/DV30)</f>
        <v>127.101424942457</v>
      </c>
      <c r="DY108" s="51" t="n">
        <f aca="false">DX108*(1+(DX30-DW30)/DW30)</f>
        <v>127.172719290768</v>
      </c>
      <c r="DZ108" s="51" t="n">
        <f aca="false">DY108*(1+(DY30-DX30)/DX30)</f>
        <v>127.244053629852</v>
      </c>
      <c r="EA108" s="51" t="n">
        <f aca="false">DZ108*(1+(DZ30-DY30)/DY30)</f>
        <v>127.315427982139</v>
      </c>
      <c r="EB108" s="51" t="n">
        <f aca="false">EA108*(1+(EA30-DZ30)/DZ30)</f>
        <v>127.386842370075</v>
      </c>
      <c r="EC108" s="51" t="n">
        <f aca="false">EB108*(1+(EB30-EA30)/EA30)</f>
        <v>127.458296816116</v>
      </c>
      <c r="ED108" s="51" t="n">
        <f aca="false">EC108*(1+(EC30-EB30)/EB30)</f>
        <v>127.529791342731</v>
      </c>
      <c r="EE108" s="51" t="n">
        <f aca="false">ED108*(1+(ED30-EC30)/EC30)</f>
        <v>127.601325972404</v>
      </c>
      <c r="EF108" s="51" t="n">
        <f aca="false">EE108*(1+(EE30-ED30)/ED30)</f>
        <v>127.672900727628</v>
      </c>
      <c r="EG108" s="51" t="n">
        <f aca="false">EF108*(1+(EF30-EE30)/EE30)</f>
        <v>127.744515630911</v>
      </c>
      <c r="EH108" s="51" t="n">
        <f aca="false">EG108*(1+(EG30-EF30)/EF30)</f>
        <v>127.816170704774</v>
      </c>
      <c r="EI108" s="51" t="n">
        <f aca="false">EH108*(1+(EH30-EG30)/EG30)</f>
        <v>127.887865971749</v>
      </c>
      <c r="EJ108" s="51" t="n">
        <f aca="false">EI108*(1+(EI30-EH30)/EH30)</f>
        <v>127.95960145438</v>
      </c>
      <c r="EK108" s="51" t="n">
        <f aca="false">EJ108*(1+(EJ30-EI30)/EI30)</f>
        <v>128.031377175227</v>
      </c>
      <c r="EL108" s="51" t="n">
        <f aca="false">EK108*(1+(EK30-EJ30)/EJ30)</f>
        <v>128.10319315686</v>
      </c>
      <c r="EM108" s="51" t="n">
        <f aca="false">EL108*(1+(EL30-EK30)/EK30)</f>
        <v>128.175049421862</v>
      </c>
      <c r="EN108" s="51" t="n">
        <f aca="false">EM108*(1+(EM30-EL30)/EL30)</f>
        <v>128.246945992828</v>
      </c>
      <c r="EO108" s="51" t="n">
        <f aca="false">EN108*(1+(EN30-EM30)/EM30)</f>
        <v>128.318882892369</v>
      </c>
      <c r="EP108" s="51" t="n">
        <f aca="false">EO108*(1+(EO30-EN30)/EN30)</f>
        <v>128.390860143104</v>
      </c>
      <c r="EQ108" s="51" t="n">
        <f aca="false">EP108*(1+(EP30-EO30)/EO30)</f>
        <v>128.462877767668</v>
      </c>
      <c r="ER108" s="51" t="n">
        <f aca="false">EQ108*(1+(EQ30-EP30)/EP30)</f>
        <v>128.534935788708</v>
      </c>
      <c r="ES108" s="51" t="n">
        <f aca="false">ER108*(1+(ER30-EQ30)/EQ30)</f>
        <v>128.607034228883</v>
      </c>
      <c r="ET108" s="51" t="n">
        <f aca="false">ES108*(1+(ES30-ER30)/ER30)</f>
        <v>128.679173110864</v>
      </c>
      <c r="EU108" s="51" t="n">
        <f aca="false">ET108*(1+(ET30-ES30)/ES30)</f>
        <v>128.751352457338</v>
      </c>
      <c r="EV108" s="51" t="n">
        <f aca="false">EU108*(1+(EU30-ET30)/ET30)</f>
        <v>128.823572291001</v>
      </c>
      <c r="EW108" s="152"/>
      <c r="EX108" s="152"/>
    </row>
    <row r="109" customFormat="false" ht="12.8" hidden="false" customHeight="false" outlineLevel="0" collapsed="false">
      <c r="A109" s="162" t="s">
        <v>255</v>
      </c>
      <c r="B109" s="162" t="n">
        <v>0</v>
      </c>
      <c r="C109" s="162" t="n">
        <v>0</v>
      </c>
      <c r="D109" s="162" t="n">
        <v>0</v>
      </c>
      <c r="E109" s="162" t="n">
        <v>0</v>
      </c>
      <c r="F109" s="162" t="n">
        <v>0</v>
      </c>
      <c r="G109" s="162" t="n">
        <v>0</v>
      </c>
      <c r="H109" s="162" t="n">
        <v>0</v>
      </c>
      <c r="I109" s="162" t="n">
        <v>0</v>
      </c>
      <c r="J109" s="162" t="n">
        <v>0</v>
      </c>
      <c r="K109" s="162" t="n">
        <v>0</v>
      </c>
      <c r="L109" s="162" t="n">
        <v>0</v>
      </c>
      <c r="M109" s="162" t="n">
        <v>0</v>
      </c>
      <c r="N109" s="162" t="n">
        <v>0</v>
      </c>
      <c r="O109" s="162" t="n">
        <v>0</v>
      </c>
      <c r="P109" s="162" t="n">
        <v>0</v>
      </c>
      <c r="Q109" s="162" t="n">
        <v>0</v>
      </c>
      <c r="R109" s="162" t="n">
        <v>0</v>
      </c>
      <c r="S109" s="162" t="n">
        <v>0</v>
      </c>
      <c r="T109" s="162" t="n">
        <v>0</v>
      </c>
      <c r="U109" s="162" t="n">
        <v>0</v>
      </c>
      <c r="V109" s="162" t="n">
        <v>0</v>
      </c>
      <c r="W109" s="162" t="n">
        <v>0</v>
      </c>
      <c r="X109" s="163" t="n">
        <v>0</v>
      </c>
      <c r="Y109" s="162" t="n">
        <v>0</v>
      </c>
      <c r="Z109" s="162" t="n">
        <v>0</v>
      </c>
      <c r="AA109" s="162" t="n">
        <v>0</v>
      </c>
      <c r="AB109" s="162" t="n">
        <v>0</v>
      </c>
      <c r="AC109" s="162" t="n">
        <v>0</v>
      </c>
      <c r="AD109" s="162" t="n">
        <v>0</v>
      </c>
      <c r="AE109" s="162" t="n">
        <v>0</v>
      </c>
      <c r="AF109" s="162" t="n">
        <v>0</v>
      </c>
      <c r="AG109" s="162" t="n">
        <v>0</v>
      </c>
      <c r="AH109" s="162" t="n">
        <v>0</v>
      </c>
      <c r="AI109" s="162" t="n">
        <v>0</v>
      </c>
      <c r="AJ109" s="162" t="n">
        <v>0</v>
      </c>
      <c r="AK109" s="162" t="n">
        <v>0</v>
      </c>
      <c r="AL109" s="162" t="n">
        <v>0</v>
      </c>
      <c r="AM109" s="162" t="n">
        <v>0</v>
      </c>
      <c r="AN109" s="162" t="n">
        <v>0</v>
      </c>
      <c r="AO109" s="162" t="n">
        <v>0</v>
      </c>
      <c r="AP109" s="162" t="n">
        <v>0</v>
      </c>
      <c r="AQ109" s="162" t="n">
        <v>0</v>
      </c>
      <c r="AR109" s="147"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48" t="n">
        <f aca="false">BH109*(1+(BH30-BG30)/BG30)</f>
        <v>509.34353304743</v>
      </c>
      <c r="BJ109" s="51" t="n">
        <f aca="false">BI109*(1+(BI30-BH30)/BH30)</f>
        <v>501.68775343839</v>
      </c>
      <c r="BK109" s="51" t="n">
        <f aca="false">BJ109*(1+(BJ30-BI30)/BI30)</f>
        <v>477.197677969839</v>
      </c>
      <c r="BL109" s="51" t="n">
        <f aca="false">BK109*(1+(BK30-BJ30)/BJ30)</f>
        <v>439.544002641748</v>
      </c>
      <c r="BM109" s="149" t="n">
        <f aca="false">BL109*(1+(BL30-BK30)/BK30)</f>
        <v>432.577143531827</v>
      </c>
      <c r="BN109" s="51" t="n">
        <f aca="false">BM109*(1+(BM30-BL30)/BL30)</f>
        <v>433.439005432637</v>
      </c>
      <c r="BO109" s="51" t="n">
        <f aca="false">BN109*(1+(BN30-BM30)/BM30)</f>
        <v>439.84820187158</v>
      </c>
      <c r="BP109" s="51" t="n">
        <f aca="false">BO109*(1+(BO30-BN30)/BN30)</f>
        <v>429.322360070915</v>
      </c>
      <c r="BQ109" s="51" t="n">
        <f aca="false">BP109*(1+(BP30-BO30)/BO30)</f>
        <v>416.937700016158</v>
      </c>
      <c r="BR109" s="51" t="n">
        <f aca="false">BQ109*(1+(BQ30-BP30)/BP30)</f>
        <v>421.010356553454</v>
      </c>
      <c r="BS109" s="51" t="n">
        <f aca="false">BR109*(1+(BR30-BQ30)/BQ30)</f>
        <v>432.891449373539</v>
      </c>
      <c r="BT109" s="51" t="n">
        <f aca="false">BS109*(1+(BS30-BR30)/BR30)</f>
        <v>442.016453951555</v>
      </c>
      <c r="BU109" s="51" t="n">
        <f aca="false">BT109*(1+(BT30-BS30)/BS30)</f>
        <v>446.582834645349</v>
      </c>
      <c r="BV109" s="51" t="n">
        <f aca="false">BU109*(1+(BU30-BT30)/BT30)</f>
        <v>449.713586587023</v>
      </c>
      <c r="BW109" s="51" t="n">
        <f aca="false">BV109*(1+(BV30-BU30)/BU30)</f>
        <v>453.068979494747</v>
      </c>
      <c r="BX109" s="51" t="n">
        <f aca="false">BW109*(1+(BW30-BV30)/BV30)</f>
        <v>457.320301791206</v>
      </c>
      <c r="BY109" s="51" t="n">
        <f aca="false">BX109*(1+(BX30-BW30)/BW30)</f>
        <v>463.972814243415</v>
      </c>
      <c r="BZ109" s="51" t="n">
        <f aca="false">BY109*(1+(BY30-BX30)/BX30)</f>
        <v>459.623219201954</v>
      </c>
      <c r="CA109" s="51" t="n">
        <f aca="false">BZ109*(1+(BZ30-BY30)/BY30)</f>
        <v>459.634225648808</v>
      </c>
      <c r="CB109" s="51" t="n">
        <f aca="false">CA109*(1+(CA30-BZ30)/BZ30)</f>
        <v>468.277055416261</v>
      </c>
      <c r="CC109" s="51" t="n">
        <f aca="false">CB109*(1+(CB30-CA30)/CA30)</f>
        <v>476.998937936924</v>
      </c>
      <c r="CD109" s="51" t="n">
        <f aca="false">CC109*(1+(CC30-CB30)/CB30)</f>
        <v>482.400992577134</v>
      </c>
      <c r="CE109" s="51" t="n">
        <f aca="false">CD109*(1+(CD30-CC30)/CC30)</f>
        <v>482.671583283778</v>
      </c>
      <c r="CF109" s="51" t="n">
        <f aca="false">CE109*(1+(CE30-CD30)/CD30)</f>
        <v>482.942325771473</v>
      </c>
      <c r="CG109" s="51" t="n">
        <f aca="false">CF109*(1+(CF30-CE30)/CE30)</f>
        <v>483.21322012536</v>
      </c>
      <c r="CH109" s="51" t="n">
        <f aca="false">CG109*(1+(CG30-CF30)/CF30)</f>
        <v>486.926206277906</v>
      </c>
      <c r="CI109" s="51" t="n">
        <f aca="false">CH109*(1+(CH30-CG30)/CG30)</f>
        <v>492.389049575095</v>
      </c>
      <c r="CJ109" s="51" t="n">
        <f aca="false">CI109*(1+(CI30-CH30)/CH30)</f>
        <v>492.665242831159</v>
      </c>
      <c r="CK109" s="51" t="n">
        <f aca="false">CJ109*(1+(CJ30-CI30)/CI30)</f>
        <v>492.941591010884</v>
      </c>
      <c r="CL109" s="51" t="n">
        <f aca="false">CK109*(1+(CK30-CJ30)/CJ30)</f>
        <v>496.694607904165</v>
      </c>
      <c r="CM109" s="51" t="n">
        <f aca="false">CL109*(1+(CL30-CK30)/CK30)</f>
        <v>502.214629565594</v>
      </c>
      <c r="CN109" s="51" t="n">
        <f aca="false">CM109*(1+(CM30-CL30)/CL30)</f>
        <v>502.496334233686</v>
      </c>
      <c r="CO109" s="51" t="n">
        <f aca="false">CN109*(1+(CN30-CM30)/CM30)</f>
        <v>502.778196916927</v>
      </c>
      <c r="CP109" s="51" t="n">
        <f aca="false">CO109*(1+(CO30-CN30)/CN30)</f>
        <v>503.060217703952</v>
      </c>
      <c r="CQ109" s="51" t="n">
        <f aca="false">CP109*(1+(CP30-CO30)/CO30)</f>
        <v>503.342396683448</v>
      </c>
      <c r="CR109" s="51" t="n">
        <f aca="false">CQ109*(1+(CQ30-CP30)/CP30)</f>
        <v>503.624733944147</v>
      </c>
      <c r="CS109" s="51" t="n">
        <f aca="false">CR109*(1+(CR30-CQ30)/CQ30)</f>
        <v>503.907229574833</v>
      </c>
      <c r="CT109" s="51" t="n">
        <f aca="false">CS109*(1+(CS30-CR30)/CR30)</f>
        <v>504.189883664339</v>
      </c>
      <c r="CU109" s="51" t="n">
        <f aca="false">CT109*(1+(CT30-CS30)/CS30)</f>
        <v>504.47269630155</v>
      </c>
      <c r="CV109" s="51" t="n">
        <f aca="false">CU109*(1+(CU30-CT30)/CT30)</f>
        <v>504.755667575397</v>
      </c>
      <c r="CW109" s="51" t="n">
        <f aca="false">CV109*(1+(CV30-CU30)/CU30)</f>
        <v>505.038797574866</v>
      </c>
      <c r="CX109" s="51" t="n">
        <f aca="false">CW109*(1+(CW30-CV30)/CV30)</f>
        <v>505.322086388988</v>
      </c>
      <c r="CY109" s="51" t="n">
        <f aca="false">CX109*(1+(CX30-CW30)/CW30)</f>
        <v>505.605534106848</v>
      </c>
      <c r="CZ109" s="51" t="n">
        <f aca="false">CY109*(1+(CY30-CX30)/CX30)</f>
        <v>505.889140817577</v>
      </c>
      <c r="DA109" s="51" t="n">
        <f aca="false">CZ109*(1+(CZ30-CY30)/CY30)</f>
        <v>506.172906610359</v>
      </c>
      <c r="DB109" s="51" t="n">
        <f aca="false">DA109*(1+(DA30-CZ30)/CZ30)</f>
        <v>506.456831574427</v>
      </c>
      <c r="DC109" s="51" t="n">
        <f aca="false">DB109*(1+(DB30-DA30)/DA30)</f>
        <v>506.740915799064</v>
      </c>
      <c r="DD109" s="51" t="n">
        <f aca="false">DC109*(1+(DC30-DB30)/DB30)</f>
        <v>507.025159373604</v>
      </c>
      <c r="DE109" s="51" t="n">
        <f aca="false">DD109*(1+(DD30-DC30)/DC30)</f>
        <v>507.30956238743</v>
      </c>
      <c r="DF109" s="51" t="n">
        <f aca="false">DE109*(1+(DE30-DD30)/DD30)</f>
        <v>507.594124929975</v>
      </c>
      <c r="DG109" s="51" t="n">
        <f aca="false">DF109*(1+(DF30-DE30)/DE30)</f>
        <v>507.878847090722</v>
      </c>
      <c r="DH109" s="51" t="n">
        <f aca="false">DG109*(1+(DG30-DF30)/DF30)</f>
        <v>508.163728959207</v>
      </c>
      <c r="DI109" s="51" t="n">
        <f aca="false">DH109*(1+(DH30-DG30)/DG30)</f>
        <v>508.448770625011</v>
      </c>
      <c r="DJ109" s="51" t="n">
        <f aca="false">DI109*(1+(DI30-DH30)/DH30)</f>
        <v>508.733972177771</v>
      </c>
      <c r="DK109" s="51" t="n">
        <f aca="false">DJ109*(1+(DJ30-DI30)/DI30)</f>
        <v>509.019333707171</v>
      </c>
      <c r="DL109" s="51" t="n">
        <f aca="false">DK109*(1+(DK30-DJ30)/DJ30)</f>
        <v>509.304855302944</v>
      </c>
      <c r="DM109" s="51" t="n">
        <f aca="false">DL109*(1+(DL30-DK30)/DK30)</f>
        <v>509.590537054878</v>
      </c>
      <c r="DN109" s="51" t="n">
        <f aca="false">DM109*(1+(DM30-DL30)/DL30)</f>
        <v>509.876379052806</v>
      </c>
      <c r="DO109" s="51" t="n">
        <f aca="false">DN109*(1+(DN30-DM30)/DM30)</f>
        <v>510.162381386616</v>
      </c>
      <c r="DP109" s="51" t="n">
        <f aca="false">DO109*(1+(DO30-DN30)/DN30)</f>
        <v>510.448544146243</v>
      </c>
      <c r="DQ109" s="51" t="n">
        <f aca="false">DP109*(1+(DP30-DO30)/DO30)</f>
        <v>510.734867421675</v>
      </c>
      <c r="DR109" s="51" t="n">
        <f aca="false">DQ109*(1+(DQ30-DP30)/DP30)</f>
        <v>511.021351302948</v>
      </c>
      <c r="DS109" s="51" t="n">
        <f aca="false">DR109*(1+(DR30-DQ30)/DQ30)</f>
        <v>511.307995880151</v>
      </c>
      <c r="DT109" s="51" t="n">
        <f aca="false">DS109*(1+(DS30-DR30)/DR30)</f>
        <v>511.594801243421</v>
      </c>
      <c r="DU109" s="51" t="n">
        <f aca="false">DT109*(1+(DT30-DS30)/DS30)</f>
        <v>511.881767482949</v>
      </c>
      <c r="DV109" s="51" t="n">
        <f aca="false">DU109*(1+(DU30-DT30)/DT30)</f>
        <v>512.168894688972</v>
      </c>
      <c r="DW109" s="51" t="n">
        <f aca="false">DV109*(1+(DV30-DU30)/DU30)</f>
        <v>512.456182951782</v>
      </c>
      <c r="DX109" s="51" t="n">
        <f aca="false">DW109*(1+(DW30-DV30)/DV30)</f>
        <v>512.743632361719</v>
      </c>
      <c r="DY109" s="51" t="n">
        <f aca="false">DX109*(1+(DX30-DW30)/DW30)</f>
        <v>513.031243009174</v>
      </c>
      <c r="DZ109" s="51" t="n">
        <f aca="false">DY109*(1+(DY30-DX30)/DX30)</f>
        <v>513.31901498459</v>
      </c>
      <c r="EA109" s="51" t="n">
        <f aca="false">DZ109*(1+(DZ30-DY30)/DY30)</f>
        <v>513.606948378459</v>
      </c>
      <c r="EB109" s="51" t="n">
        <f aca="false">EA109*(1+(EA30-DZ30)/DZ30)</f>
        <v>513.895043281326</v>
      </c>
      <c r="EC109" s="51" t="n">
        <f aca="false">EB109*(1+(EB30-EA30)/EA30)</f>
        <v>514.183299783784</v>
      </c>
      <c r="ED109" s="51" t="n">
        <f aca="false">EC109*(1+(EC30-EB30)/EB30)</f>
        <v>514.471717976478</v>
      </c>
      <c r="EE109" s="51" t="n">
        <f aca="false">ED109*(1+(ED30-EC30)/EC30)</f>
        <v>514.760297950106</v>
      </c>
      <c r="EF109" s="51" t="n">
        <f aca="false">EE109*(1+(EE30-ED30)/ED30)</f>
        <v>515.049039795413</v>
      </c>
      <c r="EG109" s="51" t="n">
        <f aca="false">EF109*(1+(EF30-EE30)/EE30)</f>
        <v>515.337943603198</v>
      </c>
      <c r="EH109" s="51" t="n">
        <f aca="false">EG109*(1+(EG30-EF30)/EF30)</f>
        <v>515.627009464309</v>
      </c>
      <c r="EI109" s="51" t="n">
        <f aca="false">EH109*(1+(EH30-EG30)/EG30)</f>
        <v>515.916237469647</v>
      </c>
      <c r="EJ109" s="51" t="n">
        <f aca="false">EI109*(1+(EI30-EH30)/EH30)</f>
        <v>516.205627710161</v>
      </c>
      <c r="EK109" s="51" t="n">
        <f aca="false">EJ109*(1+(EJ30-EI30)/EI30)</f>
        <v>516.495180276854</v>
      </c>
      <c r="EL109" s="51" t="n">
        <f aca="false">EK109*(1+(EK30-EJ30)/EJ30)</f>
        <v>516.784895260778</v>
      </c>
      <c r="EM109" s="51" t="n">
        <f aca="false">EL109*(1+(EL30-EK30)/EK30)</f>
        <v>517.074772753038</v>
      </c>
      <c r="EN109" s="51" t="n">
        <f aca="false">EM109*(1+(EM30-EL30)/EL30)</f>
        <v>517.364812844787</v>
      </c>
      <c r="EO109" s="51" t="n">
        <f aca="false">EN109*(1+(EN30-EM30)/EM30)</f>
        <v>517.655015627234</v>
      </c>
      <c r="EP109" s="51" t="n">
        <f aca="false">EO109*(1+(EO30-EN30)/EN30)</f>
        <v>517.945381191633</v>
      </c>
      <c r="EQ109" s="51" t="n">
        <f aca="false">EP109*(1+(EP30-EO30)/EO30)</f>
        <v>518.235909629295</v>
      </c>
      <c r="ER109" s="51" t="n">
        <f aca="false">EQ109*(1+(EQ30-EP30)/EP30)</f>
        <v>518.526601031578</v>
      </c>
      <c r="ES109" s="51" t="n">
        <f aca="false">ER109*(1+(ER30-EQ30)/EQ30)</f>
        <v>518.817455489894</v>
      </c>
      <c r="ET109" s="51" t="n">
        <f aca="false">ES109*(1+(ES30-ER30)/ER30)</f>
        <v>519.108473095704</v>
      </c>
      <c r="EU109" s="51" t="n">
        <f aca="false">ET109*(1+(ET30-ES30)/ES30)</f>
        <v>519.399653940523</v>
      </c>
      <c r="EV109" s="51" t="n">
        <f aca="false">EU109*(1+(EU30-ET30)/ET30)</f>
        <v>519.690998115915</v>
      </c>
      <c r="EW109" s="152"/>
      <c r="EX109" s="152"/>
    </row>
    <row r="110" customFormat="false" ht="12.8" hidden="false" customHeight="false" outlineLevel="0" collapsed="false">
      <c r="A110" s="162" t="s">
        <v>256</v>
      </c>
      <c r="B110" s="162" t="n">
        <v>0</v>
      </c>
      <c r="C110" s="162" t="n">
        <v>0</v>
      </c>
      <c r="D110" s="162" t="n">
        <v>0</v>
      </c>
      <c r="E110" s="162" t="n">
        <v>0</v>
      </c>
      <c r="F110" s="162" t="n">
        <v>0</v>
      </c>
      <c r="G110" s="162" t="n">
        <v>0</v>
      </c>
      <c r="H110" s="162" t="n">
        <v>0</v>
      </c>
      <c r="I110" s="162" t="n">
        <v>0</v>
      </c>
      <c r="J110" s="162" t="n">
        <v>0</v>
      </c>
      <c r="K110" s="162" t="n">
        <v>0</v>
      </c>
      <c r="L110" s="162" t="n">
        <v>0</v>
      </c>
      <c r="M110" s="162" t="n">
        <v>0</v>
      </c>
      <c r="N110" s="162" t="n">
        <v>0</v>
      </c>
      <c r="O110" s="162" t="n">
        <v>0</v>
      </c>
      <c r="P110" s="162" t="n">
        <v>0</v>
      </c>
      <c r="Q110" s="162" t="n">
        <v>0</v>
      </c>
      <c r="R110" s="162" t="n">
        <v>0</v>
      </c>
      <c r="S110" s="162" t="n">
        <v>0</v>
      </c>
      <c r="T110" s="162" t="n">
        <v>0</v>
      </c>
      <c r="U110" s="162" t="n">
        <v>0</v>
      </c>
      <c r="V110" s="162" t="n">
        <v>0</v>
      </c>
      <c r="W110" s="162" t="n">
        <v>0</v>
      </c>
      <c r="X110" s="163" t="n">
        <v>0</v>
      </c>
      <c r="Y110" s="162" t="n">
        <v>0</v>
      </c>
      <c r="Z110" s="162" t="n">
        <v>0</v>
      </c>
      <c r="AA110" s="162" t="n">
        <v>0</v>
      </c>
      <c r="AB110" s="162" t="n">
        <v>0</v>
      </c>
      <c r="AC110" s="162" t="n">
        <v>0</v>
      </c>
      <c r="AD110" s="162" t="n">
        <v>0</v>
      </c>
      <c r="AE110" s="162" t="n">
        <v>0</v>
      </c>
      <c r="AF110" s="162" t="n">
        <v>0</v>
      </c>
      <c r="AG110" s="162" t="n">
        <v>0</v>
      </c>
      <c r="AH110" s="162" t="n">
        <v>0</v>
      </c>
      <c r="AI110" s="162" t="n">
        <v>0</v>
      </c>
      <c r="AJ110" s="162" t="n">
        <v>0</v>
      </c>
      <c r="AK110" s="162" t="n">
        <v>0</v>
      </c>
      <c r="AL110" s="162" t="n">
        <v>0</v>
      </c>
      <c r="AM110" s="162" t="n">
        <v>0</v>
      </c>
      <c r="AN110" s="162" t="n">
        <v>0</v>
      </c>
      <c r="AO110" s="162" t="n">
        <v>0</v>
      </c>
      <c r="AP110" s="162" t="n">
        <v>0</v>
      </c>
      <c r="AQ110" s="162" t="n">
        <v>0</v>
      </c>
      <c r="AR110" s="147"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48" t="n">
        <f aca="false">BH110*(1+(BH30-BG30)/BG30)</f>
        <v>146.080759478069</v>
      </c>
      <c r="BJ110" s="51" t="n">
        <f aca="false">BI110*(1+(BI30-BH30)/BH30)</f>
        <v>143.885066341467</v>
      </c>
      <c r="BK110" s="51" t="n">
        <f aca="false">BJ110*(1+(BJ30-BI30)/BI30)</f>
        <v>136.861262971045</v>
      </c>
      <c r="BL110" s="51" t="n">
        <f aca="false">BK110*(1+(BK30-BJ30)/BJ30)</f>
        <v>126.062112432785</v>
      </c>
      <c r="BM110" s="149" t="n">
        <f aca="false">BL110*(1+(BL30-BK30)/BK30)</f>
        <v>124.064003094153</v>
      </c>
      <c r="BN110" s="51" t="n">
        <f aca="false">BM110*(1+(BM30-BL30)/BL30)</f>
        <v>124.311186837278</v>
      </c>
      <c r="BO110" s="51" t="n">
        <f aca="false">BN110*(1+(BN30-BM30)/BM30)</f>
        <v>126.149357389564</v>
      </c>
      <c r="BP110" s="51" t="n">
        <f aca="false">BO110*(1+(BO30-BN30)/BN30)</f>
        <v>123.130524588866</v>
      </c>
      <c r="BQ110" s="51" t="n">
        <f aca="false">BP110*(1+(BP30-BO30)/BO30)</f>
        <v>119.578578938644</v>
      </c>
      <c r="BR110" s="51" t="n">
        <f aca="false">BQ110*(1+(BQ30-BP30)/BP30)</f>
        <v>120.746625102893</v>
      </c>
      <c r="BS110" s="51" t="n">
        <f aca="false">BR110*(1+(BR30-BQ30)/BQ30)</f>
        <v>124.15414664774</v>
      </c>
      <c r="BT110" s="51" t="n">
        <f aca="false">BS110*(1+(BS30-BR30)/BR30)</f>
        <v>126.771216488643</v>
      </c>
      <c r="BU110" s="51" t="n">
        <f aca="false">BT110*(1+(BT30-BS30)/BS30)</f>
        <v>128.080863743462</v>
      </c>
      <c r="BV110" s="51" t="n">
        <f aca="false">BU110*(1+(BU30-BT30)/BT30)</f>
        <v>128.978769757191</v>
      </c>
      <c r="BW110" s="51" t="n">
        <f aca="false">BV110*(1+(BV30-BU30)/BU30)</f>
        <v>129.941103256107</v>
      </c>
      <c r="BX110" s="51" t="n">
        <f aca="false">BW110*(1+(BW30-BV30)/BV30)</f>
        <v>131.160391122858</v>
      </c>
      <c r="BY110" s="51" t="n">
        <f aca="false">BX110*(1+(BX30-BW30)/BW30)</f>
        <v>133.068345201791</v>
      </c>
      <c r="BZ110" s="51" t="n">
        <f aca="false">BY110*(1+(BY30-BX30)/BX30)</f>
        <v>131.820872512235</v>
      </c>
      <c r="CA110" s="51" t="n">
        <f aca="false">BZ110*(1+(BZ30-BY30)/BY30)</f>
        <v>131.824029183541</v>
      </c>
      <c r="CB110" s="51" t="n">
        <f aca="false">CA110*(1+(CA30-BZ30)/BZ30)</f>
        <v>134.302810309739</v>
      </c>
      <c r="CC110" s="51" t="n">
        <f aca="false">CB110*(1+(CB30-CA30)/CA30)</f>
        <v>136.804263926071</v>
      </c>
      <c r="CD110" s="51" t="n">
        <f aca="false">CC110*(1+(CC30-CB30)/CB30)</f>
        <v>138.353584165522</v>
      </c>
      <c r="CE110" s="51" t="n">
        <f aca="false">CD110*(1+(CD30-CC30)/CC30)</f>
        <v>138.431190129611</v>
      </c>
      <c r="CF110" s="51" t="n">
        <f aca="false">CE110*(1+(CE30-CD30)/CD30)</f>
        <v>138.508839624812</v>
      </c>
      <c r="CG110" s="51" t="n">
        <f aca="false">CF110*(1+(CF30-CE30)/CE30)</f>
        <v>138.586532675547</v>
      </c>
      <c r="CH110" s="51" t="n">
        <f aca="false">CG110*(1+(CG30-CF30)/CF30)</f>
        <v>139.651424643155</v>
      </c>
      <c r="CI110" s="51" t="n">
        <f aca="false">CH110*(1+(CH30-CG30)/CG30)</f>
        <v>141.218179192856</v>
      </c>
      <c r="CJ110" s="51" t="n">
        <f aca="false">CI110*(1+(CI30-CH30)/CH30)</f>
        <v>141.297391979494</v>
      </c>
      <c r="CK110" s="51" t="n">
        <f aca="false">CJ110*(1+(CJ30-CI30)/CI30)</f>
        <v>141.376649198552</v>
      </c>
      <c r="CL110" s="51" t="n">
        <f aca="false">CK110*(1+(CK30-CJ30)/CJ30)</f>
        <v>142.453022063884</v>
      </c>
      <c r="CM110" s="51" t="n">
        <f aca="false">CL110*(1+(CL30-CK30)/CK30)</f>
        <v>144.036175484548</v>
      </c>
      <c r="CN110" s="51" t="n">
        <f aca="false">CM110*(1+(CM30-CL30)/CL30)</f>
        <v>144.116968955346</v>
      </c>
      <c r="CO110" s="51" t="n">
        <f aca="false">CN110*(1+(CN30-CM30)/CM30)</f>
        <v>144.197807745209</v>
      </c>
      <c r="CP110" s="51" t="n">
        <f aca="false">CO110*(1+(CO30-CN30)/CN30)</f>
        <v>144.278691879559</v>
      </c>
      <c r="CQ110" s="51" t="n">
        <f aca="false">CP110*(1+(CP30-CO30)/CO30)</f>
        <v>144.359621383831</v>
      </c>
      <c r="CR110" s="51" t="n">
        <f aca="false">CQ110*(1+(CQ30-CP30)/CP30)</f>
        <v>144.440596283473</v>
      </c>
      <c r="CS110" s="51" t="n">
        <f aca="false">CR110*(1+(CR30-CQ30)/CQ30)</f>
        <v>144.521616603949</v>
      </c>
      <c r="CT110" s="51" t="n">
        <f aca="false">CS110*(1+(CS30-CR30)/CR30)</f>
        <v>144.602682370736</v>
      </c>
      <c r="CU110" s="51" t="n">
        <f aca="false">CT110*(1+(CT30-CS30)/CS30)</f>
        <v>144.683793609327</v>
      </c>
      <c r="CV110" s="51" t="n">
        <f aca="false">CU110*(1+(CU30-CT30)/CT30)</f>
        <v>144.764950345227</v>
      </c>
      <c r="CW110" s="51" t="n">
        <f aca="false">CV110*(1+(CV30-CU30)/CU30)</f>
        <v>144.846152603958</v>
      </c>
      <c r="CX110" s="51" t="n">
        <f aca="false">CW110*(1+(CW30-CV30)/CV30)</f>
        <v>144.927400411054</v>
      </c>
      <c r="CY110" s="51" t="n">
        <f aca="false">CX110*(1+(CX30-CW30)/CW30)</f>
        <v>145.008693792065</v>
      </c>
      <c r="CZ110" s="51" t="n">
        <f aca="false">CY110*(1+(CY30-CX30)/CX30)</f>
        <v>145.090032772553</v>
      </c>
      <c r="DA110" s="51" t="n">
        <f aca="false">CZ110*(1+(CZ30-CY30)/CY30)</f>
        <v>145.171417378097</v>
      </c>
      <c r="DB110" s="51" t="n">
        <f aca="false">DA110*(1+(DA30-CZ30)/CZ30)</f>
        <v>145.252847634289</v>
      </c>
      <c r="DC110" s="51" t="n">
        <f aca="false">DB110*(1+(DB30-DA30)/DA30)</f>
        <v>145.334323566736</v>
      </c>
      <c r="DD110" s="51" t="n">
        <f aca="false">DC110*(1+(DC30-DB30)/DB30)</f>
        <v>145.415845201058</v>
      </c>
      <c r="DE110" s="51" t="n">
        <f aca="false">DD110*(1+(DD30-DC30)/DC30)</f>
        <v>145.497412562891</v>
      </c>
      <c r="DF110" s="51" t="n">
        <f aca="false">DE110*(1+(DE30-DD30)/DD30)</f>
        <v>145.579025677885</v>
      </c>
      <c r="DG110" s="51" t="n">
        <f aca="false">DF110*(1+(DF30-DE30)/DE30)</f>
        <v>145.660684571704</v>
      </c>
      <c r="DH110" s="51" t="n">
        <f aca="false">DG110*(1+(DG30-DF30)/DF30)</f>
        <v>145.742389270025</v>
      </c>
      <c r="DI110" s="51" t="n">
        <f aca="false">DH110*(1+(DH30-DG30)/DG30)</f>
        <v>145.824139798543</v>
      </c>
      <c r="DJ110" s="51" t="n">
        <f aca="false">DI110*(1+(DI30-DH30)/DH30)</f>
        <v>145.905936182964</v>
      </c>
      <c r="DK110" s="51" t="n">
        <f aca="false">DJ110*(1+(DJ30-DI30)/DI30)</f>
        <v>145.98777844901</v>
      </c>
      <c r="DL110" s="51" t="n">
        <f aca="false">DK110*(1+(DK30-DJ30)/DJ30)</f>
        <v>146.069666622417</v>
      </c>
      <c r="DM110" s="51" t="n">
        <f aca="false">DL110*(1+(DL30-DK30)/DK30)</f>
        <v>146.151600728936</v>
      </c>
      <c r="DN110" s="51" t="n">
        <f aca="false">DM110*(1+(DM30-DL30)/DL30)</f>
        <v>146.233580794332</v>
      </c>
      <c r="DO110" s="51" t="n">
        <f aca="false">DN110*(1+(DN30-DM30)/DM30)</f>
        <v>146.315606844384</v>
      </c>
      <c r="DP110" s="51" t="n">
        <f aca="false">DO110*(1+(DO30-DN30)/DN30)</f>
        <v>146.397678904886</v>
      </c>
      <c r="DQ110" s="51" t="n">
        <f aca="false">DP110*(1+(DP30-DO30)/DO30)</f>
        <v>146.479797001647</v>
      </c>
      <c r="DR110" s="51" t="n">
        <f aca="false">DQ110*(1+(DQ30-DP30)/DP30)</f>
        <v>146.561961160489</v>
      </c>
      <c r="DS110" s="51" t="n">
        <f aca="false">DR110*(1+(DR30-DQ30)/DQ30)</f>
        <v>146.644171407251</v>
      </c>
      <c r="DT110" s="51" t="n">
        <f aca="false">DS110*(1+(DS30-DR30)/DR30)</f>
        <v>146.726427767782</v>
      </c>
      <c r="DU110" s="51" t="n">
        <f aca="false">DT110*(1+(DT30-DS30)/DS30)</f>
        <v>146.808730267951</v>
      </c>
      <c r="DV110" s="51" t="n">
        <f aca="false">DU110*(1+(DU30-DT30)/DT30)</f>
        <v>146.891078933638</v>
      </c>
      <c r="DW110" s="51" t="n">
        <f aca="false">DV110*(1+(DV30-DU30)/DU30)</f>
        <v>146.973473790738</v>
      </c>
      <c r="DX110" s="51" t="n">
        <f aca="false">DW110*(1+(DW30-DV30)/DV30)</f>
        <v>147.055914865162</v>
      </c>
      <c r="DY110" s="51" t="n">
        <f aca="false">DX110*(1+(DX30-DW30)/DW30)</f>
        <v>147.138402182833</v>
      </c>
      <c r="DZ110" s="51" t="n">
        <f aca="false">DY110*(1+(DY30-DX30)/DX30)</f>
        <v>147.220935769691</v>
      </c>
      <c r="EA110" s="51" t="n">
        <f aca="false">DZ110*(1+(DZ30-DY30)/DY30)</f>
        <v>147.303515651689</v>
      </c>
      <c r="EB110" s="51" t="n">
        <f aca="false">EA110*(1+(EA30-DZ30)/DZ30)</f>
        <v>147.386141854795</v>
      </c>
      <c r="EC110" s="51" t="n">
        <f aca="false">EB110*(1+(EB30-EA30)/EA30)</f>
        <v>147.468814404993</v>
      </c>
      <c r="ED110" s="51" t="n">
        <f aca="false">EC110*(1+(EC30-EB30)/EB30)</f>
        <v>147.551533328278</v>
      </c>
      <c r="EE110" s="51" t="n">
        <f aca="false">ED110*(1+(ED30-EC30)/EC30)</f>
        <v>147.634298650664</v>
      </c>
      <c r="EF110" s="51" t="n">
        <f aca="false">EE110*(1+(EE30-ED30)/ED30)</f>
        <v>147.717110398176</v>
      </c>
      <c r="EG110" s="51" t="n">
        <f aca="false">EF110*(1+(EF30-EE30)/EE30)</f>
        <v>147.799968596855</v>
      </c>
      <c r="EH110" s="51" t="n">
        <f aca="false">EG110*(1+(EG30-EF30)/EF30)</f>
        <v>147.882873272758</v>
      </c>
      <c r="EI110" s="51" t="n">
        <f aca="false">EH110*(1+(EH30-EG30)/EG30)</f>
        <v>147.965824451954</v>
      </c>
      <c r="EJ110" s="51" t="n">
        <f aca="false">EI110*(1+(EI30-EH30)/EH30)</f>
        <v>148.048822160527</v>
      </c>
      <c r="EK110" s="51" t="n">
        <f aca="false">EJ110*(1+(EJ30-EI30)/EI30)</f>
        <v>148.131866424579</v>
      </c>
      <c r="EL110" s="51" t="n">
        <f aca="false">EK110*(1+(EK30-EJ30)/EJ30)</f>
        <v>148.214957270222</v>
      </c>
      <c r="EM110" s="51" t="n">
        <f aca="false">EL110*(1+(EL30-EK30)/EK30)</f>
        <v>148.298094723586</v>
      </c>
      <c r="EN110" s="51" t="n">
        <f aca="false">EM110*(1+(EM30-EL30)/EL30)</f>
        <v>148.381278810814</v>
      </c>
      <c r="EO110" s="51" t="n">
        <f aca="false">EN110*(1+(EN30-EM30)/EM30)</f>
        <v>148.464509558063</v>
      </c>
      <c r="EP110" s="51" t="n">
        <f aca="false">EO110*(1+(EO30-EN30)/EN30)</f>
        <v>148.547786991508</v>
      </c>
      <c r="EQ110" s="51" t="n">
        <f aca="false">EP110*(1+(EP30-EO30)/EO30)</f>
        <v>148.631111137335</v>
      </c>
      <c r="ER110" s="51" t="n">
        <f aca="false">EQ110*(1+(EQ30-EP30)/EP30)</f>
        <v>148.714482021746</v>
      </c>
      <c r="ES110" s="51" t="n">
        <f aca="false">ER110*(1+(ER30-EQ30)/EQ30)</f>
        <v>148.797899670958</v>
      </c>
      <c r="ET110" s="51" t="n">
        <f aca="false">ES110*(1+(ES30-ER30)/ER30)</f>
        <v>148.881364111204</v>
      </c>
      <c r="EU110" s="51" t="n">
        <f aca="false">ET110*(1+(ET30-ES30)/ES30)</f>
        <v>148.964875368728</v>
      </c>
      <c r="EV110" s="51" t="n">
        <f aca="false">EU110*(1+(EU30-ET30)/ET30)</f>
        <v>149.048433469792</v>
      </c>
      <c r="EW110" s="152"/>
      <c r="EX110" s="152"/>
    </row>
    <row r="111" customFormat="false" ht="12.8" hidden="false" customHeight="false" outlineLevel="0" collapsed="false">
      <c r="A111" s="162" t="s">
        <v>257</v>
      </c>
      <c r="B111" s="162" t="n">
        <v>0</v>
      </c>
      <c r="C111" s="162" t="n">
        <v>0</v>
      </c>
      <c r="D111" s="162" t="n">
        <v>0</v>
      </c>
      <c r="E111" s="162" t="n">
        <v>0</v>
      </c>
      <c r="F111" s="162" t="n">
        <v>0</v>
      </c>
      <c r="G111" s="162" t="n">
        <v>0</v>
      </c>
      <c r="H111" s="162" t="n">
        <v>0</v>
      </c>
      <c r="I111" s="162" t="n">
        <v>0</v>
      </c>
      <c r="J111" s="162" t="n">
        <v>0</v>
      </c>
      <c r="K111" s="162" t="n">
        <v>0</v>
      </c>
      <c r="L111" s="162" t="n">
        <v>0</v>
      </c>
      <c r="M111" s="162" t="n">
        <v>0</v>
      </c>
      <c r="N111" s="162" t="n">
        <v>0</v>
      </c>
      <c r="O111" s="162" t="n">
        <v>0</v>
      </c>
      <c r="P111" s="162" t="n">
        <v>0</v>
      </c>
      <c r="Q111" s="162" t="n">
        <v>0</v>
      </c>
      <c r="R111" s="162" t="n">
        <v>0</v>
      </c>
      <c r="S111" s="162" t="n">
        <v>0</v>
      </c>
      <c r="T111" s="162" t="n">
        <v>0</v>
      </c>
      <c r="U111" s="162" t="n">
        <v>0</v>
      </c>
      <c r="V111" s="162" t="n">
        <v>0</v>
      </c>
      <c r="W111" s="162" t="n">
        <v>0</v>
      </c>
      <c r="X111" s="163" t="n">
        <v>0</v>
      </c>
      <c r="Y111" s="162" t="n">
        <v>0</v>
      </c>
      <c r="Z111" s="162" t="n">
        <v>0</v>
      </c>
      <c r="AA111" s="162" t="n">
        <v>0</v>
      </c>
      <c r="AB111" s="162" t="n">
        <v>0</v>
      </c>
      <c r="AC111" s="162" t="n">
        <v>0</v>
      </c>
      <c r="AD111" s="162" t="n">
        <v>0</v>
      </c>
      <c r="AE111" s="162" t="n">
        <v>0</v>
      </c>
      <c r="AF111" s="162" t="n">
        <v>0</v>
      </c>
      <c r="AG111" s="162" t="n">
        <v>0</v>
      </c>
      <c r="AH111" s="162" t="n">
        <v>0</v>
      </c>
      <c r="AI111" s="162" t="n">
        <v>0</v>
      </c>
      <c r="AJ111" s="162" t="n">
        <v>0</v>
      </c>
      <c r="AK111" s="162" t="n">
        <v>0</v>
      </c>
      <c r="AL111" s="162" t="n">
        <v>0</v>
      </c>
      <c r="AM111" s="162" t="n">
        <v>0</v>
      </c>
      <c r="AN111" s="162" t="n">
        <v>0</v>
      </c>
      <c r="AO111" s="162" t="n">
        <v>0</v>
      </c>
      <c r="AP111" s="162" t="n">
        <v>0</v>
      </c>
      <c r="AQ111" s="162" t="n">
        <v>0</v>
      </c>
      <c r="AR111" s="147"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48" t="n">
        <v>613.299507264641</v>
      </c>
      <c r="BJ111" s="51" t="n">
        <v>607.04470541882</v>
      </c>
      <c r="BK111" s="51" t="n">
        <v>606.498529863945</v>
      </c>
      <c r="BL111" s="51" t="n">
        <f aca="false">BK111*(1+(BK33-BJ33)/BJ33)</f>
        <v>558.642264452895</v>
      </c>
      <c r="BM111" s="149" t="n">
        <f aca="false">BL111*(1+(BL33-BK33)/BK33)</f>
        <v>549.787674409807</v>
      </c>
      <c r="BN111" s="51" t="n">
        <f aca="false">BN61</f>
        <v>537.860531173701</v>
      </c>
      <c r="BO111" s="51" t="n">
        <f aca="false">BN111*(1+(BN33-BM33)/BM33)</f>
        <v>545.813792781077</v>
      </c>
      <c r="BP111" s="51" t="n">
        <f aca="false">BO111*(1+(BO33-BN33)/BN33)</f>
        <v>532.752128300039</v>
      </c>
      <c r="BQ111" s="51" t="n">
        <f aca="false">BP111*(1+(BP33-BO33)/BO33)</f>
        <v>517.383830218956</v>
      </c>
      <c r="BR111" s="51" t="n">
        <f aca="false">BQ111*(1+(BQ33-BP33)/BP33)</f>
        <v>521.542808332784</v>
      </c>
      <c r="BS111" s="51" t="n">
        <f aca="false">BR111*(1+(BR33-BQ33)/BQ33)</f>
        <v>535.375644930177</v>
      </c>
      <c r="BT111" s="51" t="n">
        <f aca="false">BS111*(1+(BS33-BR33)/BR33)</f>
        <v>545.768790939716</v>
      </c>
      <c r="BU111" s="51" t="n">
        <f aca="false">BT111*(1+(BT33-BS33)/BS33)</f>
        <v>550.514063573208</v>
      </c>
      <c r="BV111" s="51" t="n">
        <f aca="false">BU111*(1+(BU33-BT33)/BT33)</f>
        <v>553.488896801291</v>
      </c>
      <c r="BW111" s="51" t="n">
        <f aca="false">BV111*(1+(BV33-BU33)/BU33)</f>
        <v>556.745102702554</v>
      </c>
      <c r="BX111" s="51" t="n">
        <f aca="false">BW111*(1+(BW33-BV33)/BV33)</f>
        <v>561.10613781732</v>
      </c>
      <c r="BY111" s="51" t="n">
        <f aca="false">BX111*(1+(BX33-BW33)/BW33)</f>
        <v>568.413704711307</v>
      </c>
      <c r="BZ111" s="51" t="n">
        <f aca="false">BY111*(1+(BY33-BX33)/BX33)</f>
        <v>562.234168756046</v>
      </c>
      <c r="CA111" s="51" t="n">
        <f aca="false">BZ111*(1+(BZ33-BY33)/BY33)</f>
        <v>561.932261274351</v>
      </c>
      <c r="CB111" s="51" t="n">
        <f aca="false">CA111*(1+(CA33-BZ33)/BZ33)</f>
        <v>572.183472106174</v>
      </c>
      <c r="CC111" s="51" t="n">
        <f aca="false">CB111*(1+(CB33-CA33)/CA33)</f>
        <v>582.519709047209</v>
      </c>
      <c r="CD111" s="51" t="n">
        <f aca="false">CC111*(1+(CC33-CB33)/CB33)</f>
        <v>588.790045854846</v>
      </c>
      <c r="CE111" s="51" t="n">
        <f aca="false">CD111*(1+(CD33-CC33)/CC33)</f>
        <v>588.790045854846</v>
      </c>
      <c r="CF111" s="51" t="n">
        <f aca="false">CE111*(1+(CE33-CD33)/CD33)</f>
        <v>588.790045854846</v>
      </c>
      <c r="CG111" s="51" t="n">
        <f aca="false">CF111*(1+(CF33-CE33)/CE33)</f>
        <v>588.790045854846</v>
      </c>
      <c r="CH111" s="51" t="n">
        <f aca="false">CG111*(1+(CG33-CF33)/CF33)</f>
        <v>592.984012071222</v>
      </c>
      <c r="CI111" s="51" t="n">
        <f aca="false">CH111*(1+(CH33-CG33)/CG33)</f>
        <v>599.304102382578</v>
      </c>
      <c r="CJ111" s="51" t="n">
        <f aca="false">CI111*(1+(CI33-CH33)/CH33)</f>
        <v>599.304102382578</v>
      </c>
      <c r="CK111" s="51" t="n">
        <f aca="false">CJ111*(1+(CJ33-CI33)/CI33)</f>
        <v>599.304102382578</v>
      </c>
      <c r="CL111" s="51" t="n">
        <f aca="false">CK111*(1+(CK33-CJ33)/CJ33)</f>
        <v>603.53074700374</v>
      </c>
      <c r="CM111" s="51" t="n">
        <f aca="false">CL111*(1+(CL33-CK33)/CK33)</f>
        <v>609.899558020437</v>
      </c>
      <c r="CN111" s="51" t="n">
        <f aca="false">CM111*(1+(CM33-CL33)/CL33)</f>
        <v>609.899558020437</v>
      </c>
      <c r="CO111" s="51" t="n">
        <f aca="false">CN111*(1+(CN33-CM33)/CM33)</f>
        <v>609.899558020437</v>
      </c>
      <c r="CP111" s="51" t="n">
        <f aca="false">CO111*(1+(CO33-CN33)/CN33)</f>
        <v>609.899558020437</v>
      </c>
      <c r="CQ111" s="51" t="n">
        <f aca="false">CP111*(1+(CP33-CO33)/CO33)</f>
        <v>609.899558020437</v>
      </c>
      <c r="CR111" s="51" t="n">
        <f aca="false">CQ111*(1+(CQ33-CP33)/CP33)</f>
        <v>609.899558020437</v>
      </c>
      <c r="CS111" s="51" t="n">
        <f aca="false">CR111*(1+(CR33-CQ33)/CQ33)</f>
        <v>609.899558020437</v>
      </c>
      <c r="CT111" s="51" t="n">
        <f aca="false">CS111*(1+(CS33-CR33)/CR33)</f>
        <v>609.899558020437</v>
      </c>
      <c r="CU111" s="51" t="n">
        <f aca="false">CT111*(1+(CT33-CS33)/CS33)</f>
        <v>609.899558020437</v>
      </c>
      <c r="CV111" s="51" t="n">
        <f aca="false">CU111*(1+(CU33-CT33)/CT33)</f>
        <v>609.899558020437</v>
      </c>
      <c r="CW111" s="51" t="n">
        <f aca="false">CV111*(1+(CV33-CU33)/CU33)</f>
        <v>609.899558020437</v>
      </c>
      <c r="CX111" s="51" t="n">
        <f aca="false">CW111*(1+(CW33-CV33)/CV33)</f>
        <v>609.899558020437</v>
      </c>
      <c r="CY111" s="51" t="n">
        <f aca="false">CX111*(1+(CX33-CW33)/CW33)</f>
        <v>609.899558020437</v>
      </c>
      <c r="CZ111" s="51" t="n">
        <f aca="false">CY111*(1+(CY33-CX33)/CX33)</f>
        <v>609.899558020437</v>
      </c>
      <c r="DA111" s="51" t="n">
        <f aca="false">CZ111*(1+(CZ33-CY33)/CY33)</f>
        <v>609.899558020437</v>
      </c>
      <c r="DB111" s="51" t="n">
        <f aca="false">DA111*(1+(DA33-CZ33)/CZ33)</f>
        <v>609.899558020437</v>
      </c>
      <c r="DC111" s="51" t="n">
        <f aca="false">DB111*(1+(DB33-DA33)/DA33)</f>
        <v>609.899558020437</v>
      </c>
      <c r="DD111" s="51" t="n">
        <f aca="false">DC111*(1+(DC33-DB33)/DB33)</f>
        <v>609.899558020437</v>
      </c>
      <c r="DE111" s="51" t="n">
        <f aca="false">DD111*(1+(DD33-DC33)/DC33)</f>
        <v>609.899558020437</v>
      </c>
      <c r="DF111" s="51" t="n">
        <f aca="false">DE111*(1+(DE33-DD33)/DD33)</f>
        <v>609.899558020437</v>
      </c>
      <c r="DG111" s="51" t="n">
        <f aca="false">DF111*(1+(DF33-DE33)/DE33)</f>
        <v>609.899558020437</v>
      </c>
      <c r="DH111" s="51" t="n">
        <f aca="false">DG111*(1+(DG33-DF33)/DF33)</f>
        <v>609.899558020437</v>
      </c>
      <c r="DI111" s="51" t="n">
        <f aca="false">DH111*(1+(DH33-DG33)/DG33)</f>
        <v>609.899558020437</v>
      </c>
      <c r="DJ111" s="51" t="n">
        <f aca="false">DI111*(1+(DI33-DH33)/DH33)</f>
        <v>609.899558020437</v>
      </c>
      <c r="DK111" s="51" t="n">
        <f aca="false">DJ111*(1+(DJ33-DI33)/DI33)</f>
        <v>609.899558020437</v>
      </c>
      <c r="DL111" s="51" t="n">
        <f aca="false">DK111*(1+(DK33-DJ33)/DJ33)</f>
        <v>609.899558020437</v>
      </c>
      <c r="DM111" s="51" t="n">
        <f aca="false">DL111*(1+(DL33-DK33)/DK33)</f>
        <v>609.899558020437</v>
      </c>
      <c r="DN111" s="51" t="n">
        <f aca="false">DM111*(1+(DM33-DL33)/DL33)</f>
        <v>609.899558020437</v>
      </c>
      <c r="DO111" s="51" t="n">
        <f aca="false">DN111*(1+(DN33-DM33)/DM33)</f>
        <v>609.899558020437</v>
      </c>
      <c r="DP111" s="51" t="n">
        <f aca="false">DO111*(1+(DO33-DN33)/DN33)</f>
        <v>609.899558020437</v>
      </c>
      <c r="DQ111" s="51" t="n">
        <f aca="false">DP111*(1+(DP33-DO33)/DO33)</f>
        <v>609.899558020437</v>
      </c>
      <c r="DR111" s="51" t="n">
        <f aca="false">DQ111*(1+(DQ33-DP33)/DP33)</f>
        <v>609.899558020437</v>
      </c>
      <c r="DS111" s="51" t="n">
        <f aca="false">DR111*(1+(DR33-DQ33)/DQ33)</f>
        <v>609.899558020437</v>
      </c>
      <c r="DT111" s="51" t="n">
        <f aca="false">DS111*(1+(DS33-DR33)/DR33)</f>
        <v>609.899558020437</v>
      </c>
      <c r="DU111" s="51" t="n">
        <f aca="false">DT111*(1+(DT33-DS33)/DS33)</f>
        <v>609.899558020437</v>
      </c>
      <c r="DV111" s="51" t="n">
        <f aca="false">DU111*(1+(DU33-DT33)/DT33)</f>
        <v>609.899558020437</v>
      </c>
      <c r="DW111" s="51" t="n">
        <f aca="false">DV111*(1+(DV33-DU33)/DU33)</f>
        <v>609.899558020437</v>
      </c>
      <c r="DX111" s="51" t="n">
        <f aca="false">DW111*(1+(DW33-DV33)/DV33)</f>
        <v>609.899558020437</v>
      </c>
      <c r="DY111" s="51" t="n">
        <f aca="false">DX111*(1+(DX33-DW33)/DW33)</f>
        <v>609.899558020437</v>
      </c>
      <c r="DZ111" s="51" t="n">
        <f aca="false">DY111*(1+(DY33-DX33)/DX33)</f>
        <v>609.899558020437</v>
      </c>
      <c r="EA111" s="51" t="n">
        <f aca="false">DZ111*(1+(DZ33-DY33)/DY33)</f>
        <v>609.899558020437</v>
      </c>
      <c r="EB111" s="51" t="n">
        <f aca="false">EA111*(1+(EA33-DZ33)/DZ33)</f>
        <v>609.899558020437</v>
      </c>
      <c r="EC111" s="51" t="n">
        <f aca="false">EB111*(1+(EB33-EA33)/EA33)</f>
        <v>609.899558020437</v>
      </c>
      <c r="ED111" s="51" t="n">
        <f aca="false">EC111*(1+(EC33-EB33)/EB33)</f>
        <v>609.899558020437</v>
      </c>
      <c r="EE111" s="51" t="n">
        <f aca="false">ED111*(1+(ED33-EC33)/EC33)</f>
        <v>609.899558020437</v>
      </c>
      <c r="EF111" s="51" t="n">
        <f aca="false">EE111*(1+(EE33-ED33)/ED33)</f>
        <v>609.899558020437</v>
      </c>
      <c r="EG111" s="51" t="n">
        <f aca="false">EF111*(1+(EF33-EE33)/EE33)</f>
        <v>609.899558020437</v>
      </c>
      <c r="EH111" s="51" t="n">
        <f aca="false">EG111*(1+(EG33-EF33)/EF33)</f>
        <v>609.899558020437</v>
      </c>
      <c r="EI111" s="51" t="n">
        <f aca="false">EH111*(1+(EH33-EG33)/EG33)</f>
        <v>609.899558020437</v>
      </c>
      <c r="EJ111" s="51" t="n">
        <f aca="false">EI111*(1+(EI33-EH33)/EH33)</f>
        <v>609.899558020437</v>
      </c>
      <c r="EK111" s="51" t="n">
        <f aca="false">EJ111*(1+(EJ33-EI33)/EI33)</f>
        <v>609.899558020437</v>
      </c>
      <c r="EL111" s="51" t="n">
        <f aca="false">EK111*(1+(EK33-EJ33)/EJ33)</f>
        <v>609.899558020437</v>
      </c>
      <c r="EM111" s="51" t="n">
        <f aca="false">EL111*(1+(EL33-EK33)/EK33)</f>
        <v>609.899558020437</v>
      </c>
      <c r="EN111" s="51" t="n">
        <f aca="false">EM111*(1+(EM33-EL33)/EL33)</f>
        <v>609.899558020437</v>
      </c>
      <c r="EO111" s="51" t="n">
        <f aca="false">EN111*(1+(EN33-EM33)/EM33)</f>
        <v>609.899558020437</v>
      </c>
      <c r="EP111" s="51" t="n">
        <f aca="false">EO111*(1+(EO33-EN33)/EN33)</f>
        <v>609.899558020437</v>
      </c>
      <c r="EQ111" s="51" t="n">
        <f aca="false">EP111*(1+(EP33-EO33)/EO33)</f>
        <v>609.899558020437</v>
      </c>
      <c r="ER111" s="51" t="n">
        <f aca="false">EQ111*(1+(EQ33-EP33)/EP33)</f>
        <v>609.899558020437</v>
      </c>
      <c r="ES111" s="51" t="n">
        <f aca="false">ER111*(1+(ER33-EQ33)/EQ33)</f>
        <v>609.899558020437</v>
      </c>
      <c r="ET111" s="51" t="n">
        <f aca="false">ES111*(1+(ES33-ER33)/ER33)</f>
        <v>609.899558020437</v>
      </c>
      <c r="EU111" s="51" t="n">
        <f aca="false">ET111*(1+(ET33-ES33)/ES33)</f>
        <v>609.899558020437</v>
      </c>
      <c r="EV111" s="51" t="n">
        <f aca="false">EU111*(1+(EU33-ET33)/ET33)</f>
        <v>609.899558020437</v>
      </c>
      <c r="EW111" s="152"/>
      <c r="EX111" s="152"/>
    </row>
    <row r="112" customFormat="false" ht="12.8" hidden="false" customHeight="false" outlineLevel="0" collapsed="false">
      <c r="A112" s="162" t="s">
        <v>258</v>
      </c>
      <c r="B112" s="162" t="n">
        <v>0</v>
      </c>
      <c r="C112" s="162" t="n">
        <v>0</v>
      </c>
      <c r="D112" s="162" t="n">
        <v>0</v>
      </c>
      <c r="E112" s="162" t="n">
        <v>0</v>
      </c>
      <c r="F112" s="162" t="n">
        <v>0</v>
      </c>
      <c r="G112" s="162" t="n">
        <v>0</v>
      </c>
      <c r="H112" s="162" t="n">
        <v>0</v>
      </c>
      <c r="I112" s="162" t="n">
        <v>0</v>
      </c>
      <c r="J112" s="162" t="n">
        <v>0</v>
      </c>
      <c r="K112" s="162" t="n">
        <v>0</v>
      </c>
      <c r="L112" s="162" t="n">
        <v>0</v>
      </c>
      <c r="M112" s="162" t="n">
        <v>0</v>
      </c>
      <c r="N112" s="162" t="n">
        <v>0</v>
      </c>
      <c r="O112" s="162" t="n">
        <v>0</v>
      </c>
      <c r="P112" s="162" t="n">
        <v>0</v>
      </c>
      <c r="Q112" s="162" t="n">
        <v>0</v>
      </c>
      <c r="R112" s="162" t="n">
        <v>0</v>
      </c>
      <c r="S112" s="162" t="n">
        <v>0</v>
      </c>
      <c r="T112" s="162" t="n">
        <v>0</v>
      </c>
      <c r="U112" s="162" t="n">
        <v>0</v>
      </c>
      <c r="V112" s="162" t="n">
        <v>0</v>
      </c>
      <c r="W112" s="162" t="n">
        <v>0</v>
      </c>
      <c r="X112" s="163" t="n">
        <v>0</v>
      </c>
      <c r="Y112" s="162" t="n">
        <v>0</v>
      </c>
      <c r="Z112" s="162" t="n">
        <v>0</v>
      </c>
      <c r="AA112" s="162" t="n">
        <v>0</v>
      </c>
      <c r="AB112" s="162" t="n">
        <v>0</v>
      </c>
      <c r="AC112" s="162" t="n">
        <v>0</v>
      </c>
      <c r="AD112" s="162" t="n">
        <v>0</v>
      </c>
      <c r="AE112" s="162" t="n">
        <v>0</v>
      </c>
      <c r="AF112" s="162" t="n">
        <v>0</v>
      </c>
      <c r="AG112" s="162" t="n">
        <v>0</v>
      </c>
      <c r="AH112" s="162" t="n">
        <v>0</v>
      </c>
      <c r="AI112" s="162" t="n">
        <v>0</v>
      </c>
      <c r="AJ112" s="162" t="n">
        <v>0</v>
      </c>
      <c r="AK112" s="162" t="n">
        <v>0</v>
      </c>
      <c r="AL112" s="162" t="n">
        <v>0</v>
      </c>
      <c r="AM112" s="162" t="n">
        <v>0</v>
      </c>
      <c r="AN112" s="162" t="n">
        <v>0</v>
      </c>
      <c r="AO112" s="162" t="n">
        <v>0</v>
      </c>
      <c r="AP112" s="162" t="n">
        <v>0</v>
      </c>
      <c r="AQ112" s="162" t="n">
        <v>0</v>
      </c>
      <c r="AR112" s="147"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48" t="n">
        <v>858.614184855135</v>
      </c>
      <c r="BJ112" s="51" t="n">
        <v>849.857514542073</v>
      </c>
      <c r="BK112" s="51" t="n">
        <v>849.092873329611</v>
      </c>
      <c r="BL112" s="51" t="n">
        <f aca="false">BK112*(1+(BK33-BJ33)/BJ33)</f>
        <v>782.094501686718</v>
      </c>
      <c r="BM112" s="149" t="n">
        <f aca="false">BL112*(1+(BL33-BK33)/BK33)</f>
        <v>769.698149623791</v>
      </c>
      <c r="BN112" s="51" t="n">
        <f aca="false">BN62</f>
        <v>753.001222642421</v>
      </c>
      <c r="BO112" s="51" t="n">
        <f aca="false">BN112*(1+(BN33-BM33)/BM33)</f>
        <v>764.135736828247</v>
      </c>
      <c r="BP112" s="51" t="n">
        <f aca="false">BO112*(1+(BO33-BN33)/BN33)</f>
        <v>745.849492060473</v>
      </c>
      <c r="BQ112" s="51" t="n">
        <f aca="false">BP112*(1+(BP33-BO33)/BO33)</f>
        <v>724.333975352571</v>
      </c>
      <c r="BR112" s="51" t="n">
        <f aca="false">BQ112*(1+(BQ33-BP33)/BP33)</f>
        <v>730.156517485979</v>
      </c>
      <c r="BS112" s="51" t="n">
        <f aca="false">BR112*(1+(BR33-BQ33)/BQ33)</f>
        <v>749.522398168319</v>
      </c>
      <c r="BT112" s="51" t="n">
        <f aca="false">BS112*(1+(BS33-BR33)/BR33)</f>
        <v>764.072734544938</v>
      </c>
      <c r="BU112" s="51" t="n">
        <f aca="false">BT112*(1+(BT33-BS33)/BS33)</f>
        <v>770.71608516781</v>
      </c>
      <c r="BV112" s="51" t="n">
        <f aca="false">BU112*(1+(BU33-BT33)/BT33)</f>
        <v>774.88083221295</v>
      </c>
      <c r="BW112" s="51" t="n">
        <f aca="false">BV112*(1+(BV33-BU33)/BU33)</f>
        <v>779.439499158592</v>
      </c>
      <c r="BX112" s="51" t="n">
        <f aca="false">BW112*(1+(BW33-BV33)/BV33)</f>
        <v>785.544919770585</v>
      </c>
      <c r="BY112" s="51" t="n">
        <f aca="false">BX112*(1+(BX33-BW33)/BW33)</f>
        <v>795.775465584582</v>
      </c>
      <c r="BZ112" s="51" t="n">
        <f aca="false">BY112*(1+(BY33-BX33)/BX33)</f>
        <v>787.124155700363</v>
      </c>
      <c r="CA112" s="51" t="n">
        <f aca="false">BZ112*(1+(BZ33-BY33)/BY33)</f>
        <v>786.70148720237</v>
      </c>
      <c r="CB112" s="51" t="n">
        <f aca="false">CA112*(1+(CA33-BZ33)/BZ33)</f>
        <v>801.053115259337</v>
      </c>
      <c r="CC112" s="51" t="n">
        <f aca="false">CB112*(1+(CB33-CA33)/CA33)</f>
        <v>815.523779312595</v>
      </c>
      <c r="CD112" s="51" t="n">
        <f aca="false">CC112*(1+(CC33-CB33)/CB33)</f>
        <v>824.30220979573</v>
      </c>
      <c r="CE112" s="51" t="n">
        <f aca="false">CD112*(1+(CD33-CC33)/CC33)</f>
        <v>824.30220979573</v>
      </c>
      <c r="CF112" s="51" t="n">
        <f aca="false">CE112*(1+(CE33-CD33)/CD33)</f>
        <v>824.30220979573</v>
      </c>
      <c r="CG112" s="51" t="n">
        <f aca="false">CF112*(1+(CF33-CE33)/CE33)</f>
        <v>824.30220979573</v>
      </c>
      <c r="CH112" s="51" t="n">
        <f aca="false">CG112*(1+(CG33-CF33)/CF33)</f>
        <v>830.17373504366</v>
      </c>
      <c r="CI112" s="51" t="n">
        <f aca="false">CH112*(1+(CH33-CG33)/CG33)</f>
        <v>839.021820106301</v>
      </c>
      <c r="CJ112" s="51" t="n">
        <f aca="false">CI112*(1+(CI33-CH33)/CH33)</f>
        <v>839.021820106301</v>
      </c>
      <c r="CK112" s="51" t="n">
        <f aca="false">CJ112*(1+(CJ33-CI33)/CI33)</f>
        <v>839.021820106301</v>
      </c>
      <c r="CL112" s="51" t="n">
        <f aca="false">CK112*(1+(CK33-CJ33)/CJ33)</f>
        <v>844.93909490701</v>
      </c>
      <c r="CM112" s="51" t="n">
        <f aca="false">CL112*(1+(CL33-CK33)/CK33)</f>
        <v>853.855388638187</v>
      </c>
      <c r="CN112" s="51" t="n">
        <f aca="false">CM112*(1+(CM33-CL33)/CL33)</f>
        <v>853.855388638187</v>
      </c>
      <c r="CO112" s="51" t="n">
        <f aca="false">CN112*(1+(CN33-CM33)/CM33)</f>
        <v>853.855388638187</v>
      </c>
      <c r="CP112" s="51" t="n">
        <f aca="false">CO112*(1+(CO33-CN33)/CN33)</f>
        <v>853.855388638187</v>
      </c>
      <c r="CQ112" s="51" t="n">
        <f aca="false">CP112*(1+(CP33-CO33)/CO33)</f>
        <v>853.855388638187</v>
      </c>
      <c r="CR112" s="51" t="n">
        <f aca="false">CQ112*(1+(CQ33-CP33)/CP33)</f>
        <v>853.855388638187</v>
      </c>
      <c r="CS112" s="51" t="n">
        <f aca="false">CR112*(1+(CR33-CQ33)/CQ33)</f>
        <v>853.855388638187</v>
      </c>
      <c r="CT112" s="51" t="n">
        <f aca="false">CS112*(1+(CS33-CR33)/CR33)</f>
        <v>853.855388638187</v>
      </c>
      <c r="CU112" s="51" t="n">
        <f aca="false">CT112*(1+(CT33-CS33)/CS33)</f>
        <v>853.855388638187</v>
      </c>
      <c r="CV112" s="51" t="n">
        <f aca="false">CU112*(1+(CU33-CT33)/CT33)</f>
        <v>853.855388638187</v>
      </c>
      <c r="CW112" s="51" t="n">
        <f aca="false">CV112*(1+(CV33-CU33)/CU33)</f>
        <v>853.855388638187</v>
      </c>
      <c r="CX112" s="51" t="n">
        <f aca="false">CW112*(1+(CW33-CV33)/CV33)</f>
        <v>853.855388638187</v>
      </c>
      <c r="CY112" s="51" t="n">
        <f aca="false">CX112*(1+(CX33-CW33)/CW33)</f>
        <v>853.855388638187</v>
      </c>
      <c r="CZ112" s="51" t="n">
        <f aca="false">CY112*(1+(CY33-CX33)/CX33)</f>
        <v>853.855388638187</v>
      </c>
      <c r="DA112" s="51" t="n">
        <f aca="false">CZ112*(1+(CZ33-CY33)/CY33)</f>
        <v>853.855388638187</v>
      </c>
      <c r="DB112" s="51" t="n">
        <f aca="false">DA112*(1+(DA33-CZ33)/CZ33)</f>
        <v>853.855388638187</v>
      </c>
      <c r="DC112" s="51" t="n">
        <f aca="false">DB112*(1+(DB33-DA33)/DA33)</f>
        <v>853.855388638187</v>
      </c>
      <c r="DD112" s="51" t="n">
        <f aca="false">DC112*(1+(DC33-DB33)/DB33)</f>
        <v>853.855388638187</v>
      </c>
      <c r="DE112" s="51" t="n">
        <f aca="false">DD112*(1+(DD33-DC33)/DC33)</f>
        <v>853.855388638187</v>
      </c>
      <c r="DF112" s="51" t="n">
        <f aca="false">DE112*(1+(DE33-DD33)/DD33)</f>
        <v>853.855388638187</v>
      </c>
      <c r="DG112" s="51" t="n">
        <f aca="false">DF112*(1+(DF33-DE33)/DE33)</f>
        <v>853.855388638187</v>
      </c>
      <c r="DH112" s="51" t="n">
        <f aca="false">DG112*(1+(DG33-DF33)/DF33)</f>
        <v>853.855388638187</v>
      </c>
      <c r="DI112" s="51" t="n">
        <f aca="false">DH112*(1+(DH33-DG33)/DG33)</f>
        <v>853.855388638187</v>
      </c>
      <c r="DJ112" s="51" t="n">
        <f aca="false">DI112*(1+(DI33-DH33)/DH33)</f>
        <v>853.855388638187</v>
      </c>
      <c r="DK112" s="51" t="n">
        <f aca="false">DJ112*(1+(DJ33-DI33)/DI33)</f>
        <v>853.855388638187</v>
      </c>
      <c r="DL112" s="51" t="n">
        <f aca="false">DK112*(1+(DK33-DJ33)/DJ33)</f>
        <v>853.855388638187</v>
      </c>
      <c r="DM112" s="51" t="n">
        <f aca="false">DL112*(1+(DL33-DK33)/DK33)</f>
        <v>853.855388638187</v>
      </c>
      <c r="DN112" s="51" t="n">
        <f aca="false">DM112*(1+(DM33-DL33)/DL33)</f>
        <v>853.855388638187</v>
      </c>
      <c r="DO112" s="51" t="n">
        <f aca="false">DN112*(1+(DN33-DM33)/DM33)</f>
        <v>853.855388638187</v>
      </c>
      <c r="DP112" s="51" t="n">
        <f aca="false">DO112*(1+(DO33-DN33)/DN33)</f>
        <v>853.855388638187</v>
      </c>
      <c r="DQ112" s="51" t="n">
        <f aca="false">DP112*(1+(DP33-DO33)/DO33)</f>
        <v>853.855388638187</v>
      </c>
      <c r="DR112" s="51" t="n">
        <f aca="false">DQ112*(1+(DQ33-DP33)/DP33)</f>
        <v>853.855388638187</v>
      </c>
      <c r="DS112" s="51" t="n">
        <f aca="false">DR112*(1+(DR33-DQ33)/DQ33)</f>
        <v>853.855388638187</v>
      </c>
      <c r="DT112" s="51" t="n">
        <f aca="false">DS112*(1+(DS33-DR33)/DR33)</f>
        <v>853.855388638187</v>
      </c>
      <c r="DU112" s="51" t="n">
        <f aca="false">DT112*(1+(DT33-DS33)/DS33)</f>
        <v>853.855388638187</v>
      </c>
      <c r="DV112" s="51" t="n">
        <f aca="false">DU112*(1+(DU33-DT33)/DT33)</f>
        <v>853.855388638187</v>
      </c>
      <c r="DW112" s="51" t="n">
        <f aca="false">DV112*(1+(DV33-DU33)/DU33)</f>
        <v>853.855388638187</v>
      </c>
      <c r="DX112" s="51" t="n">
        <f aca="false">DW112*(1+(DW33-DV33)/DV33)</f>
        <v>853.855388638187</v>
      </c>
      <c r="DY112" s="51" t="n">
        <f aca="false">DX112*(1+(DX33-DW33)/DW33)</f>
        <v>853.855388638187</v>
      </c>
      <c r="DZ112" s="51" t="n">
        <f aca="false">DY112*(1+(DY33-DX33)/DX33)</f>
        <v>853.855388638187</v>
      </c>
      <c r="EA112" s="51" t="n">
        <f aca="false">DZ112*(1+(DZ33-DY33)/DY33)</f>
        <v>853.855388638187</v>
      </c>
      <c r="EB112" s="51" t="n">
        <f aca="false">EA112*(1+(EA33-DZ33)/DZ33)</f>
        <v>853.855388638187</v>
      </c>
      <c r="EC112" s="51" t="n">
        <f aca="false">EB112*(1+(EB33-EA33)/EA33)</f>
        <v>853.855388638187</v>
      </c>
      <c r="ED112" s="51" t="n">
        <f aca="false">EC112*(1+(EC33-EB33)/EB33)</f>
        <v>853.855388638187</v>
      </c>
      <c r="EE112" s="51" t="n">
        <f aca="false">ED112*(1+(ED33-EC33)/EC33)</f>
        <v>853.855388638187</v>
      </c>
      <c r="EF112" s="51" t="n">
        <f aca="false">EE112*(1+(EE33-ED33)/ED33)</f>
        <v>853.855388638187</v>
      </c>
      <c r="EG112" s="51" t="n">
        <f aca="false">EF112*(1+(EF33-EE33)/EE33)</f>
        <v>853.855388638187</v>
      </c>
      <c r="EH112" s="51" t="n">
        <f aca="false">EG112*(1+(EG33-EF33)/EF33)</f>
        <v>853.855388638187</v>
      </c>
      <c r="EI112" s="51" t="n">
        <f aca="false">EH112*(1+(EH33-EG33)/EG33)</f>
        <v>853.855388638187</v>
      </c>
      <c r="EJ112" s="51" t="n">
        <f aca="false">EI112*(1+(EI33-EH33)/EH33)</f>
        <v>853.855388638187</v>
      </c>
      <c r="EK112" s="51" t="n">
        <f aca="false">EJ112*(1+(EJ33-EI33)/EI33)</f>
        <v>853.855388638187</v>
      </c>
      <c r="EL112" s="51" t="n">
        <f aca="false">EK112*(1+(EK33-EJ33)/EJ33)</f>
        <v>853.855388638187</v>
      </c>
      <c r="EM112" s="51" t="n">
        <f aca="false">EL112*(1+(EL33-EK33)/EK33)</f>
        <v>853.855388638187</v>
      </c>
      <c r="EN112" s="51" t="n">
        <f aca="false">EM112*(1+(EM33-EL33)/EL33)</f>
        <v>853.855388638187</v>
      </c>
      <c r="EO112" s="51" t="n">
        <f aca="false">EN112*(1+(EN33-EM33)/EM33)</f>
        <v>853.855388638187</v>
      </c>
      <c r="EP112" s="51" t="n">
        <f aca="false">EO112*(1+(EO33-EN33)/EN33)</f>
        <v>853.855388638187</v>
      </c>
      <c r="EQ112" s="51" t="n">
        <f aca="false">EP112*(1+(EP33-EO33)/EO33)</f>
        <v>853.855388638187</v>
      </c>
      <c r="ER112" s="51" t="n">
        <f aca="false">EQ112*(1+(EQ33-EP33)/EP33)</f>
        <v>853.855388638187</v>
      </c>
      <c r="ES112" s="51" t="n">
        <f aca="false">ER112*(1+(ER33-EQ33)/EQ33)</f>
        <v>853.855388638187</v>
      </c>
      <c r="ET112" s="51" t="n">
        <f aca="false">ES112*(1+(ES33-ER33)/ER33)</f>
        <v>853.855388638187</v>
      </c>
      <c r="EU112" s="51" t="n">
        <f aca="false">ET112*(1+(ET33-ES33)/ES33)</f>
        <v>853.855388638187</v>
      </c>
      <c r="EV112" s="51" t="n">
        <f aca="false">EU112*(1+(EU33-ET33)/ET33)</f>
        <v>853.855388638187</v>
      </c>
      <c r="EW112" s="152"/>
      <c r="EX112" s="152"/>
    </row>
    <row r="113" customFormat="false" ht="12.8" hidden="false" customHeight="false" outlineLevel="0" collapsed="false">
      <c r="A113" s="162" t="s">
        <v>259</v>
      </c>
      <c r="B113" s="162" t="n">
        <v>0</v>
      </c>
      <c r="C113" s="162" t="n">
        <v>0</v>
      </c>
      <c r="D113" s="162" t="n">
        <v>0</v>
      </c>
      <c r="E113" s="162" t="n">
        <v>0</v>
      </c>
      <c r="F113" s="162" t="n">
        <v>0</v>
      </c>
      <c r="G113" s="162" t="n">
        <v>0</v>
      </c>
      <c r="H113" s="162" t="n">
        <v>0</v>
      </c>
      <c r="I113" s="162" t="n">
        <v>0</v>
      </c>
      <c r="J113" s="162" t="n">
        <v>0</v>
      </c>
      <c r="K113" s="162" t="n">
        <v>0</v>
      </c>
      <c r="L113" s="162" t="n">
        <v>0</v>
      </c>
      <c r="M113" s="162" t="n">
        <v>0</v>
      </c>
      <c r="N113" s="162" t="n">
        <v>0</v>
      </c>
      <c r="O113" s="162" t="n">
        <v>0</v>
      </c>
      <c r="P113" s="162" t="n">
        <v>0</v>
      </c>
      <c r="Q113" s="162" t="n">
        <v>0</v>
      </c>
      <c r="R113" s="162" t="n">
        <v>0</v>
      </c>
      <c r="S113" s="162" t="n">
        <v>0</v>
      </c>
      <c r="T113" s="162" t="n">
        <v>0</v>
      </c>
      <c r="U113" s="162" t="n">
        <v>0</v>
      </c>
      <c r="V113" s="162" t="n">
        <v>0</v>
      </c>
      <c r="W113" s="162" t="n">
        <v>0</v>
      </c>
      <c r="X113" s="163" t="n">
        <v>0</v>
      </c>
      <c r="Y113" s="162" t="n">
        <v>0</v>
      </c>
      <c r="Z113" s="162" t="n">
        <v>0</v>
      </c>
      <c r="AA113" s="162" t="n">
        <v>0</v>
      </c>
      <c r="AB113" s="162" t="n">
        <v>0</v>
      </c>
      <c r="AC113" s="162" t="n">
        <v>0</v>
      </c>
      <c r="AD113" s="162" t="n">
        <v>0</v>
      </c>
      <c r="AE113" s="162" t="n">
        <v>0</v>
      </c>
      <c r="AF113" s="162" t="n">
        <v>0</v>
      </c>
      <c r="AG113" s="162" t="n">
        <v>0</v>
      </c>
      <c r="AH113" s="162" t="n">
        <v>0</v>
      </c>
      <c r="AI113" s="162" t="n">
        <v>0</v>
      </c>
      <c r="AJ113" s="162" t="n">
        <v>0</v>
      </c>
      <c r="AK113" s="162" t="n">
        <v>0</v>
      </c>
      <c r="AL113" s="162" t="n">
        <v>0</v>
      </c>
      <c r="AM113" s="162" t="n">
        <v>0</v>
      </c>
      <c r="AN113" s="162" t="n">
        <v>0</v>
      </c>
      <c r="AO113" s="162" t="n">
        <v>0</v>
      </c>
      <c r="AP113" s="162" t="n">
        <v>0</v>
      </c>
      <c r="AQ113" s="162" t="n">
        <v>0</v>
      </c>
      <c r="AR113" s="147"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48" t="n">
        <v>1226.59901452928</v>
      </c>
      <c r="BJ113" s="51" t="n">
        <v>1214.08941083764</v>
      </c>
      <c r="BK113" s="51" t="n">
        <v>1212.99705972789</v>
      </c>
      <c r="BL113" s="51" t="n">
        <f aca="false">BK113*(1+(BK33-BJ33)/BJ33)</f>
        <v>1117.28452890579</v>
      </c>
      <c r="BM113" s="149" t="n">
        <f aca="false">BL113*(1+(BL33-BK33)/BK33)</f>
        <v>1099.57534881961</v>
      </c>
      <c r="BN113" s="51" t="n">
        <f aca="false">BN63</f>
        <v>1075.71854734686</v>
      </c>
      <c r="BO113" s="51" t="n">
        <f aca="false">BN113*(1+(BN33-BM33)/BM33)</f>
        <v>1091.62503337268</v>
      </c>
      <c r="BP113" s="51" t="n">
        <f aca="false">BO113*(1+(BO33-BN33)/BN33)</f>
        <v>1065.50176548609</v>
      </c>
      <c r="BQ113" s="51" t="n">
        <f aca="false">BP113*(1+(BP33-BO33)/BO33)</f>
        <v>1034.76524118508</v>
      </c>
      <c r="BR113" s="51" t="n">
        <f aca="false">BQ113*(1+(BQ33-BP33)/BP33)</f>
        <v>1043.08317796562</v>
      </c>
      <c r="BS113" s="51" t="n">
        <f aca="false">BR113*(1+(BR33-BQ33)/BQ33)</f>
        <v>1070.74878647897</v>
      </c>
      <c r="BT113" s="51" t="n">
        <f aca="false">BS113*(1+(BS33-BR33)/BR33)</f>
        <v>1091.53502990038</v>
      </c>
      <c r="BU113" s="51" t="n">
        <f aca="false">BT113*(1+(BT33-BS33)/BS33)</f>
        <v>1101.02555297879</v>
      </c>
      <c r="BV113" s="51" t="n">
        <f aca="false">BU113*(1+(BU33-BT33)/BT33)</f>
        <v>1106.97520552482</v>
      </c>
      <c r="BW113" s="51" t="n">
        <f aca="false">BV113*(1+(BV33-BU33)/BU33)</f>
        <v>1113.48760210155</v>
      </c>
      <c r="BX113" s="51" t="n">
        <f aca="false">BW113*(1+(BW33-BV33)/BV33)</f>
        <v>1122.20965193916</v>
      </c>
      <c r="BY113" s="51" t="n">
        <f aca="false">BX113*(1+(BX33-BW33)/BW33)</f>
        <v>1136.82475155744</v>
      </c>
      <c r="BZ113" s="51" t="n">
        <f aca="false">BY113*(1+(BY33-BX33)/BX33)</f>
        <v>1124.46570854202</v>
      </c>
      <c r="CA113" s="51" t="n">
        <f aca="false">BZ113*(1+(BZ33-BY33)/BY33)</f>
        <v>1123.86189499033</v>
      </c>
      <c r="CB113" s="51" t="n">
        <f aca="false">CA113*(1+(CA33-BZ33)/BZ33)</f>
        <v>1144.36426871998</v>
      </c>
      <c r="CC113" s="51" t="n">
        <f aca="false">CB113*(1+(CB33-CA33)/CA33)</f>
        <v>1165.03669427049</v>
      </c>
      <c r="CD113" s="51" t="n">
        <f aca="false">CC113*(1+(CC33-CB33)/CB33)</f>
        <v>1177.57733856608</v>
      </c>
      <c r="CE113" s="51" t="n">
        <f aca="false">CD113*(1+(CD33-CC33)/CC33)</f>
        <v>1177.57733856608</v>
      </c>
      <c r="CF113" s="51" t="n">
        <f aca="false">CE113*(1+(CE33-CD33)/CD33)</f>
        <v>1177.57733856608</v>
      </c>
      <c r="CG113" s="51" t="n">
        <f aca="false">CF113*(1+(CF33-CE33)/CE33)</f>
        <v>1177.57733856608</v>
      </c>
      <c r="CH113" s="51" t="n">
        <f aca="false">CG113*(1+(CG33-CF33)/CF33)</f>
        <v>1185.96525138812</v>
      </c>
      <c r="CI113" s="51" t="n">
        <f aca="false">CH113*(1+(CH33-CG33)/CG33)</f>
        <v>1198.60540245851</v>
      </c>
      <c r="CJ113" s="51" t="n">
        <f aca="false">CI113*(1+(CI33-CH33)/CH33)</f>
        <v>1198.60540245851</v>
      </c>
      <c r="CK113" s="51" t="n">
        <f aca="false">CJ113*(1+(CJ33-CI33)/CI33)</f>
        <v>1198.60540245851</v>
      </c>
      <c r="CL113" s="51" t="n">
        <f aca="false">CK113*(1+(CK33-CJ33)/CJ33)</f>
        <v>1207.05867193732</v>
      </c>
      <c r="CM113" s="51" t="n">
        <f aca="false">CL113*(1+(CL33-CK33)/CK33)</f>
        <v>1219.79626419057</v>
      </c>
      <c r="CN113" s="51" t="n">
        <f aca="false">CM113*(1+(CM33-CL33)/CL33)</f>
        <v>1219.79626419057</v>
      </c>
      <c r="CO113" s="51" t="n">
        <f aca="false">CN113*(1+(CN33-CM33)/CM33)</f>
        <v>1219.79626419057</v>
      </c>
      <c r="CP113" s="51" t="n">
        <f aca="false">CO113*(1+(CO33-CN33)/CN33)</f>
        <v>1219.79626419057</v>
      </c>
      <c r="CQ113" s="51" t="n">
        <f aca="false">CP113*(1+(CP33-CO33)/CO33)</f>
        <v>1219.79626419057</v>
      </c>
      <c r="CR113" s="51" t="n">
        <f aca="false">CQ113*(1+(CQ33-CP33)/CP33)</f>
        <v>1219.79626419057</v>
      </c>
      <c r="CS113" s="51" t="n">
        <f aca="false">CR113*(1+(CR33-CQ33)/CQ33)</f>
        <v>1219.79626419057</v>
      </c>
      <c r="CT113" s="51" t="n">
        <f aca="false">CS113*(1+(CS33-CR33)/CR33)</f>
        <v>1219.79626419057</v>
      </c>
      <c r="CU113" s="51" t="n">
        <f aca="false">CT113*(1+(CT33-CS33)/CS33)</f>
        <v>1219.79626419057</v>
      </c>
      <c r="CV113" s="51" t="n">
        <f aca="false">CU113*(1+(CU33-CT33)/CT33)</f>
        <v>1219.79626419057</v>
      </c>
      <c r="CW113" s="51" t="n">
        <f aca="false">CV113*(1+(CV33-CU33)/CU33)</f>
        <v>1219.79626419057</v>
      </c>
      <c r="CX113" s="51" t="n">
        <f aca="false">CW113*(1+(CW33-CV33)/CV33)</f>
        <v>1219.79626419057</v>
      </c>
      <c r="CY113" s="51" t="n">
        <f aca="false">CX113*(1+(CX33-CW33)/CW33)</f>
        <v>1219.79626419057</v>
      </c>
      <c r="CZ113" s="51" t="n">
        <f aca="false">CY113*(1+(CY33-CX33)/CX33)</f>
        <v>1219.79626419057</v>
      </c>
      <c r="DA113" s="51" t="n">
        <f aca="false">CZ113*(1+(CZ33-CY33)/CY33)</f>
        <v>1219.79626419057</v>
      </c>
      <c r="DB113" s="51" t="n">
        <f aca="false">DA113*(1+(DA33-CZ33)/CZ33)</f>
        <v>1219.79626419057</v>
      </c>
      <c r="DC113" s="51" t="n">
        <f aca="false">DB113*(1+(DB33-DA33)/DA33)</f>
        <v>1219.79626419057</v>
      </c>
      <c r="DD113" s="51" t="n">
        <f aca="false">DC113*(1+(DC33-DB33)/DB33)</f>
        <v>1219.79626419057</v>
      </c>
      <c r="DE113" s="51" t="n">
        <f aca="false">DD113*(1+(DD33-DC33)/DC33)</f>
        <v>1219.79626419057</v>
      </c>
      <c r="DF113" s="51" t="n">
        <f aca="false">DE113*(1+(DE33-DD33)/DD33)</f>
        <v>1219.79626419057</v>
      </c>
      <c r="DG113" s="51" t="n">
        <f aca="false">DF113*(1+(DF33-DE33)/DE33)</f>
        <v>1219.79626419057</v>
      </c>
      <c r="DH113" s="51" t="n">
        <f aca="false">DG113*(1+(DG33-DF33)/DF33)</f>
        <v>1219.79626419057</v>
      </c>
      <c r="DI113" s="51" t="n">
        <f aca="false">DH113*(1+(DH33-DG33)/DG33)</f>
        <v>1219.79626419057</v>
      </c>
      <c r="DJ113" s="51" t="n">
        <f aca="false">DI113*(1+(DI33-DH33)/DH33)</f>
        <v>1219.79626419057</v>
      </c>
      <c r="DK113" s="51" t="n">
        <f aca="false">DJ113*(1+(DJ33-DI33)/DI33)</f>
        <v>1219.79626419057</v>
      </c>
      <c r="DL113" s="51" t="n">
        <f aca="false">DK113*(1+(DK33-DJ33)/DJ33)</f>
        <v>1219.79626419057</v>
      </c>
      <c r="DM113" s="51" t="n">
        <f aca="false">DL113*(1+(DL33-DK33)/DK33)</f>
        <v>1219.79626419057</v>
      </c>
      <c r="DN113" s="51" t="n">
        <f aca="false">DM113*(1+(DM33-DL33)/DL33)</f>
        <v>1219.79626419057</v>
      </c>
      <c r="DO113" s="51" t="n">
        <f aca="false">DN113*(1+(DN33-DM33)/DM33)</f>
        <v>1219.79626419057</v>
      </c>
      <c r="DP113" s="51" t="n">
        <f aca="false">DO113*(1+(DO33-DN33)/DN33)</f>
        <v>1219.79626419057</v>
      </c>
      <c r="DQ113" s="51" t="n">
        <f aca="false">DP113*(1+(DP33-DO33)/DO33)</f>
        <v>1219.79626419057</v>
      </c>
      <c r="DR113" s="51" t="n">
        <f aca="false">DQ113*(1+(DQ33-DP33)/DP33)</f>
        <v>1219.79626419057</v>
      </c>
      <c r="DS113" s="51" t="n">
        <f aca="false">DR113*(1+(DR33-DQ33)/DQ33)</f>
        <v>1219.79626419057</v>
      </c>
      <c r="DT113" s="51" t="n">
        <f aca="false">DS113*(1+(DS33-DR33)/DR33)</f>
        <v>1219.79626419057</v>
      </c>
      <c r="DU113" s="51" t="n">
        <f aca="false">DT113*(1+(DT33-DS33)/DS33)</f>
        <v>1219.79626419057</v>
      </c>
      <c r="DV113" s="51" t="n">
        <f aca="false">DU113*(1+(DU33-DT33)/DT33)</f>
        <v>1219.79626419057</v>
      </c>
      <c r="DW113" s="51" t="n">
        <f aca="false">DV113*(1+(DV33-DU33)/DU33)</f>
        <v>1219.79626419057</v>
      </c>
      <c r="DX113" s="51" t="n">
        <f aca="false">DW113*(1+(DW33-DV33)/DV33)</f>
        <v>1219.79626419057</v>
      </c>
      <c r="DY113" s="51" t="n">
        <f aca="false">DX113*(1+(DX33-DW33)/DW33)</f>
        <v>1219.79626419057</v>
      </c>
      <c r="DZ113" s="51" t="n">
        <f aca="false">DY113*(1+(DY33-DX33)/DX33)</f>
        <v>1219.79626419057</v>
      </c>
      <c r="EA113" s="51" t="n">
        <f aca="false">DZ113*(1+(DZ33-DY33)/DY33)</f>
        <v>1219.79626419057</v>
      </c>
      <c r="EB113" s="51" t="n">
        <f aca="false">EA113*(1+(EA33-DZ33)/DZ33)</f>
        <v>1219.79626419057</v>
      </c>
      <c r="EC113" s="51" t="n">
        <f aca="false">EB113*(1+(EB33-EA33)/EA33)</f>
        <v>1219.79626419057</v>
      </c>
      <c r="ED113" s="51" t="n">
        <f aca="false">EC113*(1+(EC33-EB33)/EB33)</f>
        <v>1219.79626419057</v>
      </c>
      <c r="EE113" s="51" t="n">
        <f aca="false">ED113*(1+(ED33-EC33)/EC33)</f>
        <v>1219.79626419057</v>
      </c>
      <c r="EF113" s="51" t="n">
        <f aca="false">EE113*(1+(EE33-ED33)/ED33)</f>
        <v>1219.79626419057</v>
      </c>
      <c r="EG113" s="51" t="n">
        <f aca="false">EF113*(1+(EF33-EE33)/EE33)</f>
        <v>1219.79626419057</v>
      </c>
      <c r="EH113" s="51" t="n">
        <f aca="false">EG113*(1+(EG33-EF33)/EF33)</f>
        <v>1219.79626419057</v>
      </c>
      <c r="EI113" s="51" t="n">
        <f aca="false">EH113*(1+(EH33-EG33)/EG33)</f>
        <v>1219.79626419057</v>
      </c>
      <c r="EJ113" s="51" t="n">
        <f aca="false">EI113*(1+(EI33-EH33)/EH33)</f>
        <v>1219.79626419057</v>
      </c>
      <c r="EK113" s="51" t="n">
        <f aca="false">EJ113*(1+(EJ33-EI33)/EI33)</f>
        <v>1219.79626419057</v>
      </c>
      <c r="EL113" s="51" t="n">
        <f aca="false">EK113*(1+(EK33-EJ33)/EJ33)</f>
        <v>1219.79626419057</v>
      </c>
      <c r="EM113" s="51" t="n">
        <f aca="false">EL113*(1+(EL33-EK33)/EK33)</f>
        <v>1219.79626419057</v>
      </c>
      <c r="EN113" s="51" t="n">
        <f aca="false">EM113*(1+(EM33-EL33)/EL33)</f>
        <v>1219.79626419057</v>
      </c>
      <c r="EO113" s="51" t="n">
        <f aca="false">EN113*(1+(EN33-EM33)/EM33)</f>
        <v>1219.79626419057</v>
      </c>
      <c r="EP113" s="51" t="n">
        <f aca="false">EO113*(1+(EO33-EN33)/EN33)</f>
        <v>1219.79626419057</v>
      </c>
      <c r="EQ113" s="51" t="n">
        <f aca="false">EP113*(1+(EP33-EO33)/EO33)</f>
        <v>1219.79626419057</v>
      </c>
      <c r="ER113" s="51" t="n">
        <f aca="false">EQ113*(1+(EQ33-EP33)/EP33)</f>
        <v>1219.79626419057</v>
      </c>
      <c r="ES113" s="51" t="n">
        <f aca="false">ER113*(1+(ER33-EQ33)/EQ33)</f>
        <v>1219.79626419057</v>
      </c>
      <c r="ET113" s="51" t="n">
        <f aca="false">ES113*(1+(ES33-ER33)/ER33)</f>
        <v>1219.79626419057</v>
      </c>
      <c r="EU113" s="51" t="n">
        <f aca="false">ET113*(1+(ET33-ES33)/ES33)</f>
        <v>1219.79626419057</v>
      </c>
      <c r="EV113" s="51" t="n">
        <f aca="false">EU113*(1+(EU33-ET33)/ET33)</f>
        <v>1219.79626419057</v>
      </c>
      <c r="EW113" s="152"/>
      <c r="EX113" s="152"/>
    </row>
    <row r="114" customFormat="false" ht="12.8" hidden="false" customHeight="false" outlineLevel="0" collapsed="false">
      <c r="A114" s="162" t="s">
        <v>260</v>
      </c>
      <c r="B114" s="162" t="n">
        <v>0</v>
      </c>
      <c r="C114" s="162" t="n">
        <v>0</v>
      </c>
      <c r="D114" s="162" t="n">
        <v>0</v>
      </c>
      <c r="E114" s="162" t="n">
        <v>0</v>
      </c>
      <c r="F114" s="162" t="n">
        <v>0</v>
      </c>
      <c r="G114" s="162" t="n">
        <v>0</v>
      </c>
      <c r="H114" s="162" t="n">
        <v>0</v>
      </c>
      <c r="I114" s="162" t="n">
        <v>0</v>
      </c>
      <c r="J114" s="162" t="n">
        <v>0</v>
      </c>
      <c r="K114" s="162" t="n">
        <v>0</v>
      </c>
      <c r="L114" s="162" t="n">
        <v>0</v>
      </c>
      <c r="M114" s="162" t="n">
        <v>0</v>
      </c>
      <c r="N114" s="162" t="n">
        <v>0</v>
      </c>
      <c r="O114" s="162" t="n">
        <v>0</v>
      </c>
      <c r="P114" s="162" t="n">
        <v>0</v>
      </c>
      <c r="Q114" s="162" t="n">
        <v>0</v>
      </c>
      <c r="R114" s="162" t="n">
        <v>0</v>
      </c>
      <c r="S114" s="162" t="n">
        <v>0</v>
      </c>
      <c r="T114" s="162" t="n">
        <v>0</v>
      </c>
      <c r="U114" s="162" t="n">
        <v>0</v>
      </c>
      <c r="V114" s="162" t="n">
        <v>0</v>
      </c>
      <c r="W114" s="162" t="n">
        <v>0</v>
      </c>
      <c r="X114" s="163" t="n">
        <v>0</v>
      </c>
      <c r="Y114" s="162" t="n">
        <v>0</v>
      </c>
      <c r="Z114" s="162" t="n">
        <v>0</v>
      </c>
      <c r="AA114" s="162" t="n">
        <v>0</v>
      </c>
      <c r="AB114" s="162" t="n">
        <v>0</v>
      </c>
      <c r="AC114" s="162" t="n">
        <v>0</v>
      </c>
      <c r="AD114" s="162" t="n">
        <v>0</v>
      </c>
      <c r="AE114" s="162" t="n">
        <v>0</v>
      </c>
      <c r="AF114" s="162" t="n">
        <v>0</v>
      </c>
      <c r="AG114" s="162" t="n">
        <v>0</v>
      </c>
      <c r="AH114" s="162" t="n">
        <v>0</v>
      </c>
      <c r="AI114" s="162" t="n">
        <v>0</v>
      </c>
      <c r="AJ114" s="162" t="n">
        <v>0</v>
      </c>
      <c r="AK114" s="162" t="n">
        <v>0</v>
      </c>
      <c r="AL114" s="162" t="n">
        <v>0</v>
      </c>
      <c r="AM114" s="162" t="n">
        <v>0</v>
      </c>
      <c r="AN114" s="162" t="n">
        <v>0</v>
      </c>
      <c r="AO114" s="162" t="n">
        <v>0</v>
      </c>
      <c r="AP114" s="162" t="n">
        <v>0</v>
      </c>
      <c r="AQ114" s="162" t="n">
        <v>0</v>
      </c>
      <c r="AR114" s="147"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48" t="n">
        <v>1962.55586058918</v>
      </c>
      <c r="BJ114" s="51" t="n">
        <v>1942.54052081809</v>
      </c>
      <c r="BK114" s="51" t="n">
        <v>1940.79276132468</v>
      </c>
      <c r="BL114" s="51" t="n">
        <f aca="false">BK114*(1+(BK33-BJ33)/BJ33)</f>
        <v>1787.65291197561</v>
      </c>
      <c r="BM114" s="149" t="n">
        <f aca="false">BL114*(1+(BL33-BK33)/BK33)</f>
        <v>1759.31826083643</v>
      </c>
      <c r="BN114" s="51" t="n">
        <f aca="false">BN64</f>
        <v>1721.15068175519</v>
      </c>
      <c r="BO114" s="51" t="n">
        <f aca="false">BN114*(1+(BN33-BM33)/BM33)</f>
        <v>1746.60107427208</v>
      </c>
      <c r="BP114" s="51" t="n">
        <f aca="false">BO114*(1+(BO33-BN33)/BN33)</f>
        <v>1704.80382122334</v>
      </c>
      <c r="BQ114" s="51" t="n">
        <f aca="false">BP114*(1+(BP33-BO33)/BO33)</f>
        <v>1655.62535359726</v>
      </c>
      <c r="BR114" s="51" t="n">
        <f aca="false">BQ114*(1+(BQ33-BP33)/BP33)</f>
        <v>1668.93406022498</v>
      </c>
      <c r="BS114" s="51" t="n">
        <f aca="false">BR114*(1+(BR33-BQ33)/BQ33)</f>
        <v>1713.19905971891</v>
      </c>
      <c r="BT114" s="51" t="n">
        <f aca="false">BS114*(1+(BS33-BR33)/BR33)</f>
        <v>1746.45706863224</v>
      </c>
      <c r="BU114" s="51" t="n">
        <f aca="false">BT114*(1+(BT33-BS33)/BS33)</f>
        <v>1761.64191443311</v>
      </c>
      <c r="BV114" s="51" t="n">
        <f aca="false">BU114*(1+(BU33-BT33)/BT33)</f>
        <v>1771.16136407082</v>
      </c>
      <c r="BW114" s="51" t="n">
        <f aca="false">BV114*(1+(BV33-BU33)/BU33)</f>
        <v>1781.5812046839</v>
      </c>
      <c r="BX114" s="51" t="n">
        <f aca="false">BW114*(1+(BW33-BV33)/BV33)</f>
        <v>1795.53649258086</v>
      </c>
      <c r="BY114" s="51" t="n">
        <f aca="false">BX114*(1+(BX33-BW33)/BW33)</f>
        <v>1818.92066563797</v>
      </c>
      <c r="BZ114" s="51" t="n">
        <f aca="false">BY114*(1+(BY33-BX33)/BX33)</f>
        <v>1799.14618525526</v>
      </c>
      <c r="CA114" s="51" t="n">
        <f aca="false">BZ114*(1+(BZ33-BY33)/BY33)</f>
        <v>1798.18008300788</v>
      </c>
      <c r="CB114" s="51" t="n">
        <f aca="false">CA114*(1+(CA33-BZ33)/BZ33)</f>
        <v>1830.98390014892</v>
      </c>
      <c r="CC114" s="51" t="n">
        <f aca="false">CB114*(1+(CB33-CA33)/CA33)</f>
        <v>1864.05980036236</v>
      </c>
      <c r="CD114" s="51" t="n">
        <f aca="false">CC114*(1+(CC33-CB33)/CB33)</f>
        <v>1884.12484296318</v>
      </c>
      <c r="CE114" s="51" t="n">
        <f aca="false">CD114*(1+(CD33-CC33)/CC33)</f>
        <v>1884.12484296318</v>
      </c>
      <c r="CF114" s="51" t="n">
        <f aca="false">CE114*(1+(CE33-CD33)/CD33)</f>
        <v>1884.12484296318</v>
      </c>
      <c r="CG114" s="51" t="n">
        <f aca="false">CF114*(1+(CF33-CE33)/CE33)</f>
        <v>1884.12484296318</v>
      </c>
      <c r="CH114" s="51" t="n">
        <f aca="false">CG114*(1+(CG33-CF33)/CF33)</f>
        <v>1897.54551132272</v>
      </c>
      <c r="CI114" s="51" t="n">
        <f aca="false">CH114*(1+(CH33-CG33)/CG33)</f>
        <v>1917.76976485627</v>
      </c>
      <c r="CJ114" s="51" t="n">
        <f aca="false">CI114*(1+(CI33-CH33)/CH33)</f>
        <v>1917.76976485627</v>
      </c>
      <c r="CK114" s="51" t="n">
        <f aca="false">CJ114*(1+(CJ33-CI33)/CI33)</f>
        <v>1917.76976485627</v>
      </c>
      <c r="CL114" s="51" t="n">
        <f aca="false">CK114*(1+(CK33-CJ33)/CJ33)</f>
        <v>1931.29500392777</v>
      </c>
      <c r="CM114" s="51" t="n">
        <f aca="false">CL114*(1+(CL33-CK33)/CK33)</f>
        <v>1951.67516344503</v>
      </c>
      <c r="CN114" s="51" t="n">
        <f aca="false">CM114*(1+(CM33-CL33)/CL33)</f>
        <v>1951.67516344503</v>
      </c>
      <c r="CO114" s="51" t="n">
        <f aca="false">CN114*(1+(CN33-CM33)/CM33)</f>
        <v>1951.67516344503</v>
      </c>
      <c r="CP114" s="51" t="n">
        <f aca="false">CO114*(1+(CO33-CN33)/CN33)</f>
        <v>1951.67516344503</v>
      </c>
      <c r="CQ114" s="51" t="n">
        <f aca="false">CP114*(1+(CP33-CO33)/CO33)</f>
        <v>1951.67516344503</v>
      </c>
      <c r="CR114" s="51" t="n">
        <f aca="false">CQ114*(1+(CQ33-CP33)/CP33)</f>
        <v>1951.67516344503</v>
      </c>
      <c r="CS114" s="51" t="n">
        <f aca="false">CR114*(1+(CR33-CQ33)/CQ33)</f>
        <v>1951.67516344503</v>
      </c>
      <c r="CT114" s="51" t="n">
        <f aca="false">CS114*(1+(CS33-CR33)/CR33)</f>
        <v>1951.67516344503</v>
      </c>
      <c r="CU114" s="51" t="n">
        <f aca="false">CT114*(1+(CT33-CS33)/CS33)</f>
        <v>1951.67516344503</v>
      </c>
      <c r="CV114" s="51" t="n">
        <f aca="false">CU114*(1+(CU33-CT33)/CT33)</f>
        <v>1951.67516344503</v>
      </c>
      <c r="CW114" s="51" t="n">
        <f aca="false">CV114*(1+(CV33-CU33)/CU33)</f>
        <v>1951.67516344503</v>
      </c>
      <c r="CX114" s="51" t="n">
        <f aca="false">CW114*(1+(CW33-CV33)/CV33)</f>
        <v>1951.67516344503</v>
      </c>
      <c r="CY114" s="51" t="n">
        <f aca="false">CX114*(1+(CX33-CW33)/CW33)</f>
        <v>1951.67516344503</v>
      </c>
      <c r="CZ114" s="51" t="n">
        <f aca="false">CY114*(1+(CY33-CX33)/CX33)</f>
        <v>1951.67516344503</v>
      </c>
      <c r="DA114" s="51" t="n">
        <f aca="false">CZ114*(1+(CZ33-CY33)/CY33)</f>
        <v>1951.67516344503</v>
      </c>
      <c r="DB114" s="51" t="n">
        <f aca="false">DA114*(1+(DA33-CZ33)/CZ33)</f>
        <v>1951.67516344503</v>
      </c>
      <c r="DC114" s="51" t="n">
        <f aca="false">DB114*(1+(DB33-DA33)/DA33)</f>
        <v>1951.67516344503</v>
      </c>
      <c r="DD114" s="51" t="n">
        <f aca="false">DC114*(1+(DC33-DB33)/DB33)</f>
        <v>1951.67516344503</v>
      </c>
      <c r="DE114" s="51" t="n">
        <f aca="false">DD114*(1+(DD33-DC33)/DC33)</f>
        <v>1951.67516344503</v>
      </c>
      <c r="DF114" s="51" t="n">
        <f aca="false">DE114*(1+(DE33-DD33)/DD33)</f>
        <v>1951.67516344503</v>
      </c>
      <c r="DG114" s="51" t="n">
        <f aca="false">DF114*(1+(DF33-DE33)/DE33)</f>
        <v>1951.67516344503</v>
      </c>
      <c r="DH114" s="51" t="n">
        <f aca="false">DG114*(1+(DG33-DF33)/DF33)</f>
        <v>1951.67516344503</v>
      </c>
      <c r="DI114" s="51" t="n">
        <f aca="false">DH114*(1+(DH33-DG33)/DG33)</f>
        <v>1951.67516344503</v>
      </c>
      <c r="DJ114" s="51" t="n">
        <f aca="false">DI114*(1+(DI33-DH33)/DH33)</f>
        <v>1951.67516344503</v>
      </c>
      <c r="DK114" s="51" t="n">
        <f aca="false">DJ114*(1+(DJ33-DI33)/DI33)</f>
        <v>1951.67516344503</v>
      </c>
      <c r="DL114" s="51" t="n">
        <f aca="false">DK114*(1+(DK33-DJ33)/DJ33)</f>
        <v>1951.67516344503</v>
      </c>
      <c r="DM114" s="51" t="n">
        <f aca="false">DL114*(1+(DL33-DK33)/DK33)</f>
        <v>1951.67516344503</v>
      </c>
      <c r="DN114" s="51" t="n">
        <f aca="false">DM114*(1+(DM33-DL33)/DL33)</f>
        <v>1951.67516344503</v>
      </c>
      <c r="DO114" s="51" t="n">
        <f aca="false">DN114*(1+(DN33-DM33)/DM33)</f>
        <v>1951.67516344503</v>
      </c>
      <c r="DP114" s="51" t="n">
        <f aca="false">DO114*(1+(DO33-DN33)/DN33)</f>
        <v>1951.67516344503</v>
      </c>
      <c r="DQ114" s="51" t="n">
        <f aca="false">DP114*(1+(DP33-DO33)/DO33)</f>
        <v>1951.67516344503</v>
      </c>
      <c r="DR114" s="51" t="n">
        <f aca="false">DQ114*(1+(DQ33-DP33)/DP33)</f>
        <v>1951.67516344503</v>
      </c>
      <c r="DS114" s="51" t="n">
        <f aca="false">DR114*(1+(DR33-DQ33)/DQ33)</f>
        <v>1951.67516344503</v>
      </c>
      <c r="DT114" s="51" t="n">
        <f aca="false">DS114*(1+(DS33-DR33)/DR33)</f>
        <v>1951.67516344503</v>
      </c>
      <c r="DU114" s="51" t="n">
        <f aca="false">DT114*(1+(DT33-DS33)/DS33)</f>
        <v>1951.67516344503</v>
      </c>
      <c r="DV114" s="51" t="n">
        <f aca="false">DU114*(1+(DU33-DT33)/DT33)</f>
        <v>1951.67516344503</v>
      </c>
      <c r="DW114" s="51" t="n">
        <f aca="false">DV114*(1+(DV33-DU33)/DU33)</f>
        <v>1951.67516344503</v>
      </c>
      <c r="DX114" s="51" t="n">
        <f aca="false">DW114*(1+(DW33-DV33)/DV33)</f>
        <v>1951.67516344503</v>
      </c>
      <c r="DY114" s="51" t="n">
        <f aca="false">DX114*(1+(DX33-DW33)/DW33)</f>
        <v>1951.67516344503</v>
      </c>
      <c r="DZ114" s="51" t="n">
        <f aca="false">DY114*(1+(DY33-DX33)/DX33)</f>
        <v>1951.67516344503</v>
      </c>
      <c r="EA114" s="51" t="n">
        <f aca="false">DZ114*(1+(DZ33-DY33)/DY33)</f>
        <v>1951.67516344503</v>
      </c>
      <c r="EB114" s="51" t="n">
        <f aca="false">EA114*(1+(EA33-DZ33)/DZ33)</f>
        <v>1951.67516344503</v>
      </c>
      <c r="EC114" s="51" t="n">
        <f aca="false">EB114*(1+(EB33-EA33)/EA33)</f>
        <v>1951.67516344503</v>
      </c>
      <c r="ED114" s="51" t="n">
        <f aca="false">EC114*(1+(EC33-EB33)/EB33)</f>
        <v>1951.67516344503</v>
      </c>
      <c r="EE114" s="51" t="n">
        <f aca="false">ED114*(1+(ED33-EC33)/EC33)</f>
        <v>1951.67516344503</v>
      </c>
      <c r="EF114" s="51" t="n">
        <f aca="false">EE114*(1+(EE33-ED33)/ED33)</f>
        <v>1951.67516344503</v>
      </c>
      <c r="EG114" s="51" t="n">
        <f aca="false">EF114*(1+(EF33-EE33)/EE33)</f>
        <v>1951.67516344503</v>
      </c>
      <c r="EH114" s="51" t="n">
        <f aca="false">EG114*(1+(EG33-EF33)/EF33)</f>
        <v>1951.67516344503</v>
      </c>
      <c r="EI114" s="51" t="n">
        <f aca="false">EH114*(1+(EH33-EG33)/EG33)</f>
        <v>1951.67516344503</v>
      </c>
      <c r="EJ114" s="51" t="n">
        <f aca="false">EI114*(1+(EI33-EH33)/EH33)</f>
        <v>1951.67516344503</v>
      </c>
      <c r="EK114" s="51" t="n">
        <f aca="false">EJ114*(1+(EJ33-EI33)/EI33)</f>
        <v>1951.67516344503</v>
      </c>
      <c r="EL114" s="51" t="n">
        <f aca="false">EK114*(1+(EK33-EJ33)/EJ33)</f>
        <v>1951.67516344503</v>
      </c>
      <c r="EM114" s="51" t="n">
        <f aca="false">EL114*(1+(EL33-EK33)/EK33)</f>
        <v>1951.67516344503</v>
      </c>
      <c r="EN114" s="51" t="n">
        <f aca="false">EM114*(1+(EM33-EL33)/EL33)</f>
        <v>1951.67516344503</v>
      </c>
      <c r="EO114" s="51" t="n">
        <f aca="false">EN114*(1+(EN33-EM33)/EM33)</f>
        <v>1951.67516344503</v>
      </c>
      <c r="EP114" s="51" t="n">
        <f aca="false">EO114*(1+(EO33-EN33)/EN33)</f>
        <v>1951.67516344503</v>
      </c>
      <c r="EQ114" s="51" t="n">
        <f aca="false">EP114*(1+(EP33-EO33)/EO33)</f>
        <v>1951.67516344503</v>
      </c>
      <c r="ER114" s="51" t="n">
        <f aca="false">EQ114*(1+(EQ33-EP33)/EP33)</f>
        <v>1951.67516344503</v>
      </c>
      <c r="ES114" s="51" t="n">
        <f aca="false">ER114*(1+(ER33-EQ33)/EQ33)</f>
        <v>1951.67516344503</v>
      </c>
      <c r="ET114" s="51" t="n">
        <f aca="false">ES114*(1+(ES33-ER33)/ER33)</f>
        <v>1951.67516344503</v>
      </c>
      <c r="EU114" s="51" t="n">
        <f aca="false">ET114*(1+(ET33-ES33)/ES33)</f>
        <v>1951.67516344503</v>
      </c>
      <c r="EV114" s="51" t="n">
        <f aca="false">EU114*(1+(EU33-ET33)/ET33)</f>
        <v>1951.67516344503</v>
      </c>
      <c r="EW114" s="152"/>
      <c r="EX114" s="152"/>
    </row>
    <row r="115" s="171" customFormat="true" ht="12.8" hidden="false" customHeight="false" outlineLevel="0" collapsed="false">
      <c r="A115" s="162" t="s">
        <v>261</v>
      </c>
      <c r="B115" s="162" t="n">
        <v>0</v>
      </c>
      <c r="C115" s="162" t="n">
        <v>0</v>
      </c>
      <c r="D115" s="162" t="n">
        <v>0</v>
      </c>
      <c r="E115" s="162" t="n">
        <v>0</v>
      </c>
      <c r="F115" s="162" t="n">
        <v>0</v>
      </c>
      <c r="G115" s="162" t="n">
        <v>0</v>
      </c>
      <c r="H115" s="162" t="n">
        <v>0</v>
      </c>
      <c r="I115" s="162" t="n">
        <v>0</v>
      </c>
      <c r="J115" s="162" t="n">
        <v>0</v>
      </c>
      <c r="K115" s="162" t="n">
        <v>0</v>
      </c>
      <c r="L115" s="162" t="n">
        <v>0</v>
      </c>
      <c r="M115" s="162" t="n">
        <v>0</v>
      </c>
      <c r="N115" s="162" t="n">
        <v>0</v>
      </c>
      <c r="O115" s="162" t="n">
        <v>0</v>
      </c>
      <c r="P115" s="162" t="n">
        <v>0</v>
      </c>
      <c r="Q115" s="162" t="n">
        <v>0</v>
      </c>
      <c r="R115" s="162" t="n">
        <v>0</v>
      </c>
      <c r="S115" s="162" t="n">
        <v>0</v>
      </c>
      <c r="T115" s="162" t="n">
        <v>0</v>
      </c>
      <c r="U115" s="162" t="n">
        <v>0</v>
      </c>
      <c r="V115" s="162" t="n">
        <v>0</v>
      </c>
      <c r="W115" s="162" t="n">
        <v>0</v>
      </c>
      <c r="X115" s="163" t="n">
        <v>0</v>
      </c>
      <c r="Y115" s="162" t="n">
        <v>0</v>
      </c>
      <c r="Z115" s="162" t="n">
        <v>0</v>
      </c>
      <c r="AA115" s="162" t="n">
        <v>0</v>
      </c>
      <c r="AB115" s="162" t="n">
        <v>0</v>
      </c>
      <c r="AC115" s="162" t="n">
        <v>0</v>
      </c>
      <c r="AD115" s="162" t="n">
        <v>0</v>
      </c>
      <c r="AE115" s="162" t="n">
        <v>0</v>
      </c>
      <c r="AF115" s="162" t="n">
        <v>0</v>
      </c>
      <c r="AG115" s="162" t="n">
        <v>0</v>
      </c>
      <c r="AH115" s="162" t="n">
        <v>0</v>
      </c>
      <c r="AI115" s="162" t="n">
        <v>0</v>
      </c>
      <c r="AJ115" s="162" t="n">
        <v>0</v>
      </c>
      <c r="AK115" s="162" t="n">
        <v>0</v>
      </c>
      <c r="AL115" s="162" t="n">
        <v>0</v>
      </c>
      <c r="AM115" s="162" t="n">
        <v>0</v>
      </c>
      <c r="AN115" s="162" t="n">
        <v>0</v>
      </c>
      <c r="AO115" s="162" t="n">
        <v>0</v>
      </c>
      <c r="AP115" s="162" t="n">
        <v>0</v>
      </c>
      <c r="AQ115" s="162" t="n">
        <v>0</v>
      </c>
      <c r="AR115" s="147"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48" t="n">
        <v>2698.51270664907</v>
      </c>
      <c r="BJ115" s="51" t="n">
        <v>2670.99163079855</v>
      </c>
      <c r="BK115" s="51" t="n">
        <v>2668.58846292146</v>
      </c>
      <c r="BL115" s="51" t="n">
        <f aca="false">BK115*(1+(BK33-BJ33)/BJ33)</f>
        <v>2458.02129504542</v>
      </c>
      <c r="BM115" s="149" t="n">
        <f aca="false">BL115*(1+(BL33-BK33)/BK33)</f>
        <v>2419.06117285323</v>
      </c>
      <c r="BN115" s="51" t="n">
        <f aca="false">BN65</f>
        <v>2366.58030116298</v>
      </c>
      <c r="BO115" s="51" t="n">
        <f aca="false">BN115*(1+(BN33-BM33)/BM33)</f>
        <v>2401.574562982</v>
      </c>
      <c r="BP115" s="51" t="n">
        <f aca="false">BO115*(1+(BO33-BN33)/BN33)</f>
        <v>2344.1033858466</v>
      </c>
      <c r="BQ115" s="51" t="n">
        <f aca="false">BP115*(1+(BP33-BO33)/BO33)</f>
        <v>2276.4830467566</v>
      </c>
      <c r="BR115" s="51" t="n">
        <f aca="false">BQ115*(1+(BQ33-BP33)/BP33)</f>
        <v>2294.78250378438</v>
      </c>
      <c r="BS115" s="51" t="n">
        <f aca="false">BR115*(1+(BR33-BQ33)/BQ33)</f>
        <v>2355.64682957747</v>
      </c>
      <c r="BT115" s="51" t="n">
        <f aca="false">BS115*(1+(BS33-BR33)/BR33)</f>
        <v>2401.37655538503</v>
      </c>
      <c r="BU115" s="51" t="n">
        <f aca="false">BT115*(1+(BT33-BS33)/BS33)</f>
        <v>2422.2557017198</v>
      </c>
      <c r="BV115" s="51" t="n">
        <f aca="false">BU115*(1+(BU33-BT33)/BT33)</f>
        <v>2435.34493453906</v>
      </c>
      <c r="BW115" s="51" t="n">
        <f aca="false">BV115*(1+(BV33-BU33)/BU33)</f>
        <v>2449.67220396269</v>
      </c>
      <c r="BX115" s="51" t="n">
        <f aca="false">BW115*(1+(BW33-BV33)/BV33)</f>
        <v>2468.86070952707</v>
      </c>
      <c r="BY115" s="51" t="n">
        <f aca="false">BX115*(1+(BX33-BW33)/BW33)</f>
        <v>2501.01392185332</v>
      </c>
      <c r="BZ115" s="51" t="n">
        <f aca="false">BY115*(1+(BY33-BX33)/BX33)</f>
        <v>2473.82403299842</v>
      </c>
      <c r="CA115" s="51" t="n">
        <f aca="false">BZ115*(1+(BZ33-BY33)/BY33)</f>
        <v>2472.49564346705</v>
      </c>
      <c r="CB115" s="51" t="n">
        <f aca="false">CA115*(1+(CA33-BZ33)/BZ33)</f>
        <v>2517.60085608549</v>
      </c>
      <c r="CC115" s="51" t="n">
        <f aca="false">CB115*(1+(CB33-CA33)/CA33)</f>
        <v>2563.08018263029</v>
      </c>
      <c r="CD115" s="51" t="n">
        <f aca="false">CC115*(1+(CC33-CB33)/CB33)</f>
        <v>2590.66959421665</v>
      </c>
      <c r="CE115" s="51" t="n">
        <f aca="false">CD115*(1+(CD33-CC33)/CC33)</f>
        <v>2590.66959421665</v>
      </c>
      <c r="CF115" s="51" t="n">
        <f aca="false">CE115*(1+(CE33-CD33)/CD33)</f>
        <v>2590.66959421665</v>
      </c>
      <c r="CG115" s="51" t="n">
        <f aca="false">CF115*(1+(CF33-CE33)/CE33)</f>
        <v>2590.66959421665</v>
      </c>
      <c r="CH115" s="51" t="n">
        <f aca="false">CG115*(1+(CG33-CF33)/CF33)</f>
        <v>2609.122998503</v>
      </c>
      <c r="CI115" s="51" t="n">
        <f aca="false">CH115*(1+(CH33-CG33)/CG33)</f>
        <v>2636.93132494738</v>
      </c>
      <c r="CJ115" s="51" t="n">
        <f aca="false">CI115*(1+(CI33-CH33)/CH33)</f>
        <v>2636.93132494738</v>
      </c>
      <c r="CK115" s="51" t="n">
        <f aca="false">CJ115*(1+(CJ33-CI33)/CI33)</f>
        <v>2636.93132494738</v>
      </c>
      <c r="CL115" s="51" t="n">
        <f aca="false">CK115*(1+(CK33-CJ33)/CJ33)</f>
        <v>2655.52851384806</v>
      </c>
      <c r="CM115" s="51" t="n">
        <f aca="false">CL115*(1+(CL33-CK33)/CK33)</f>
        <v>2683.55121084919</v>
      </c>
      <c r="CN115" s="51" t="n">
        <f aca="false">CM115*(1+(CM33-CL33)/CL33)</f>
        <v>2683.55121084919</v>
      </c>
      <c r="CO115" s="51" t="n">
        <f aca="false">CN115*(1+(CN33-CM33)/CM33)</f>
        <v>2683.55121084919</v>
      </c>
      <c r="CP115" s="51" t="n">
        <f aca="false">CO115*(1+(CO33-CN33)/CN33)</f>
        <v>2683.55121084919</v>
      </c>
      <c r="CQ115" s="51" t="n">
        <f aca="false">CP115*(1+(CP33-CO33)/CO33)</f>
        <v>2683.55121084919</v>
      </c>
      <c r="CR115" s="51" t="n">
        <f aca="false">CQ115*(1+(CQ33-CP33)/CP33)</f>
        <v>2683.55121084919</v>
      </c>
      <c r="CS115" s="51" t="n">
        <f aca="false">CR115*(1+(CR33-CQ33)/CQ33)</f>
        <v>2683.55121084919</v>
      </c>
      <c r="CT115" s="51" t="n">
        <f aca="false">CS115*(1+(CS33-CR33)/CR33)</f>
        <v>2683.55121084919</v>
      </c>
      <c r="CU115" s="51" t="n">
        <f aca="false">CT115*(1+(CT33-CS33)/CS33)</f>
        <v>2683.55121084919</v>
      </c>
      <c r="CV115" s="51" t="n">
        <f aca="false">CU115*(1+(CU33-CT33)/CT33)</f>
        <v>2683.55121084919</v>
      </c>
      <c r="CW115" s="51" t="n">
        <f aca="false">CV115*(1+(CV33-CU33)/CU33)</f>
        <v>2683.55121084919</v>
      </c>
      <c r="CX115" s="51" t="n">
        <f aca="false">CW115*(1+(CW33-CV33)/CV33)</f>
        <v>2683.55121084919</v>
      </c>
      <c r="CY115" s="51" t="n">
        <f aca="false">CX115*(1+(CX33-CW33)/CW33)</f>
        <v>2683.55121084919</v>
      </c>
      <c r="CZ115" s="51" t="n">
        <f aca="false">CY115*(1+(CY33-CX33)/CX33)</f>
        <v>2683.55121084919</v>
      </c>
      <c r="DA115" s="51" t="n">
        <f aca="false">CZ115*(1+(CZ33-CY33)/CY33)</f>
        <v>2683.55121084919</v>
      </c>
      <c r="DB115" s="51" t="n">
        <f aca="false">DA115*(1+(DA33-CZ33)/CZ33)</f>
        <v>2683.55121084919</v>
      </c>
      <c r="DC115" s="51" t="n">
        <f aca="false">DB115*(1+(DB33-DA33)/DA33)</f>
        <v>2683.55121084919</v>
      </c>
      <c r="DD115" s="51" t="n">
        <f aca="false">DC115*(1+(DC33-DB33)/DB33)</f>
        <v>2683.55121084919</v>
      </c>
      <c r="DE115" s="51" t="n">
        <f aca="false">DD115*(1+(DD33-DC33)/DC33)</f>
        <v>2683.55121084919</v>
      </c>
      <c r="DF115" s="51" t="n">
        <f aca="false">DE115*(1+(DE33-DD33)/DD33)</f>
        <v>2683.55121084919</v>
      </c>
      <c r="DG115" s="51" t="n">
        <f aca="false">DF115*(1+(DF33-DE33)/DE33)</f>
        <v>2683.55121084919</v>
      </c>
      <c r="DH115" s="51" t="n">
        <f aca="false">DG115*(1+(DG33-DF33)/DF33)</f>
        <v>2683.55121084919</v>
      </c>
      <c r="DI115" s="51" t="n">
        <f aca="false">DH115*(1+(DH33-DG33)/DG33)</f>
        <v>2683.55121084919</v>
      </c>
      <c r="DJ115" s="51" t="n">
        <f aca="false">DI115*(1+(DI33-DH33)/DH33)</f>
        <v>2683.55121084919</v>
      </c>
      <c r="DK115" s="51" t="n">
        <f aca="false">DJ115*(1+(DJ33-DI33)/DI33)</f>
        <v>2683.55121084919</v>
      </c>
      <c r="DL115" s="51" t="n">
        <f aca="false">DK115*(1+(DK33-DJ33)/DJ33)</f>
        <v>2683.55121084919</v>
      </c>
      <c r="DM115" s="51" t="n">
        <f aca="false">DL115*(1+(DL33-DK33)/DK33)</f>
        <v>2683.55121084919</v>
      </c>
      <c r="DN115" s="51" t="n">
        <f aca="false">DM115*(1+(DM33-DL33)/DL33)</f>
        <v>2683.55121084919</v>
      </c>
      <c r="DO115" s="51" t="n">
        <f aca="false">DN115*(1+(DN33-DM33)/DM33)</f>
        <v>2683.55121084919</v>
      </c>
      <c r="DP115" s="51" t="n">
        <f aca="false">DO115*(1+(DO33-DN33)/DN33)</f>
        <v>2683.55121084919</v>
      </c>
      <c r="DQ115" s="51" t="n">
        <f aca="false">DP115*(1+(DP33-DO33)/DO33)</f>
        <v>2683.55121084919</v>
      </c>
      <c r="DR115" s="51" t="n">
        <f aca="false">DQ115*(1+(DQ33-DP33)/DP33)</f>
        <v>2683.55121084919</v>
      </c>
      <c r="DS115" s="51" t="n">
        <f aca="false">DR115*(1+(DR33-DQ33)/DQ33)</f>
        <v>2683.55121084919</v>
      </c>
      <c r="DT115" s="51" t="n">
        <f aca="false">DS115*(1+(DS33-DR33)/DR33)</f>
        <v>2683.55121084919</v>
      </c>
      <c r="DU115" s="51" t="n">
        <f aca="false">DT115*(1+(DT33-DS33)/DS33)</f>
        <v>2683.55121084919</v>
      </c>
      <c r="DV115" s="51" t="n">
        <f aca="false">DU115*(1+(DU33-DT33)/DT33)</f>
        <v>2683.55121084919</v>
      </c>
      <c r="DW115" s="51" t="n">
        <f aca="false">DV115*(1+(DV33-DU33)/DU33)</f>
        <v>2683.55121084919</v>
      </c>
      <c r="DX115" s="51" t="n">
        <f aca="false">DW115*(1+(DW33-DV33)/DV33)</f>
        <v>2683.55121084919</v>
      </c>
      <c r="DY115" s="51" t="n">
        <f aca="false">DX115*(1+(DX33-DW33)/DW33)</f>
        <v>2683.55121084919</v>
      </c>
      <c r="DZ115" s="51" t="n">
        <f aca="false">DY115*(1+(DY33-DX33)/DX33)</f>
        <v>2683.55121084919</v>
      </c>
      <c r="EA115" s="51" t="n">
        <f aca="false">DZ115*(1+(DZ33-DY33)/DY33)</f>
        <v>2683.55121084919</v>
      </c>
      <c r="EB115" s="51" t="n">
        <f aca="false">EA115*(1+(EA33-DZ33)/DZ33)</f>
        <v>2683.55121084919</v>
      </c>
      <c r="EC115" s="51" t="n">
        <f aca="false">EB115*(1+(EB33-EA33)/EA33)</f>
        <v>2683.55121084919</v>
      </c>
      <c r="ED115" s="51" t="n">
        <f aca="false">EC115*(1+(EC33-EB33)/EB33)</f>
        <v>2683.55121084919</v>
      </c>
      <c r="EE115" s="51" t="n">
        <f aca="false">ED115*(1+(ED33-EC33)/EC33)</f>
        <v>2683.55121084919</v>
      </c>
      <c r="EF115" s="51" t="n">
        <f aca="false">EE115*(1+(EE33-ED33)/ED33)</f>
        <v>2683.55121084919</v>
      </c>
      <c r="EG115" s="51" t="n">
        <f aca="false">EF115*(1+(EF33-EE33)/EE33)</f>
        <v>2683.55121084919</v>
      </c>
      <c r="EH115" s="51" t="n">
        <f aca="false">EG115*(1+(EG33-EF33)/EF33)</f>
        <v>2683.55121084919</v>
      </c>
      <c r="EI115" s="51" t="n">
        <f aca="false">EH115*(1+(EH33-EG33)/EG33)</f>
        <v>2683.55121084919</v>
      </c>
      <c r="EJ115" s="51" t="n">
        <f aca="false">EI115*(1+(EI33-EH33)/EH33)</f>
        <v>2683.55121084919</v>
      </c>
      <c r="EK115" s="51" t="n">
        <f aca="false">EJ115*(1+(EJ33-EI33)/EI33)</f>
        <v>2683.55121084919</v>
      </c>
      <c r="EL115" s="51" t="n">
        <f aca="false">EK115*(1+(EK33-EJ33)/EJ33)</f>
        <v>2683.55121084919</v>
      </c>
      <c r="EM115" s="51" t="n">
        <f aca="false">EL115*(1+(EL33-EK33)/EK33)</f>
        <v>2683.55121084919</v>
      </c>
      <c r="EN115" s="51" t="n">
        <f aca="false">EM115*(1+(EM33-EL33)/EL33)</f>
        <v>2683.55121084919</v>
      </c>
      <c r="EO115" s="51" t="n">
        <f aca="false">EN115*(1+(EN33-EM33)/EM33)</f>
        <v>2683.55121084919</v>
      </c>
      <c r="EP115" s="51" t="n">
        <f aca="false">EO115*(1+(EO33-EN33)/EN33)</f>
        <v>2683.55121084919</v>
      </c>
      <c r="EQ115" s="51" t="n">
        <f aca="false">EP115*(1+(EP33-EO33)/EO33)</f>
        <v>2683.55121084919</v>
      </c>
      <c r="ER115" s="51" t="n">
        <f aca="false">EQ115*(1+(EQ33-EP33)/EP33)</f>
        <v>2683.55121084919</v>
      </c>
      <c r="ES115" s="51" t="n">
        <f aca="false">ER115*(1+(ER33-EQ33)/EQ33)</f>
        <v>2683.55121084919</v>
      </c>
      <c r="ET115" s="51" t="n">
        <f aca="false">ES115*(1+(ES33-ER33)/ER33)</f>
        <v>2683.55121084919</v>
      </c>
      <c r="EU115" s="51" t="n">
        <f aca="false">ET115*(1+(ET33-ES33)/ES33)</f>
        <v>2683.55121084919</v>
      </c>
      <c r="EV115" s="51" t="n">
        <f aca="false">EU115*(1+(EU33-ET33)/ET33)</f>
        <v>2683.55121084919</v>
      </c>
      <c r="AMJ115" s="0"/>
    </row>
    <row r="116" customFormat="false" ht="12.8" hidden="false" customHeight="false" outlineLevel="0" collapsed="false">
      <c r="A116" s="166" t="s">
        <v>262</v>
      </c>
      <c r="B116" s="166" t="n">
        <v>0</v>
      </c>
      <c r="C116" s="166" t="n">
        <v>0</v>
      </c>
      <c r="D116" s="166" t="n">
        <v>0</v>
      </c>
      <c r="E116" s="166" t="n">
        <v>0</v>
      </c>
      <c r="F116" s="166" t="n">
        <v>0</v>
      </c>
      <c r="G116" s="166" t="n">
        <v>0</v>
      </c>
      <c r="H116" s="166" t="n">
        <v>0</v>
      </c>
      <c r="I116" s="166" t="n">
        <v>0</v>
      </c>
      <c r="J116" s="166" t="n">
        <v>0</v>
      </c>
      <c r="K116" s="166" t="n">
        <v>0</v>
      </c>
      <c r="L116" s="166" t="n">
        <v>0</v>
      </c>
      <c r="M116" s="166" t="n">
        <v>0</v>
      </c>
      <c r="N116" s="166" t="n">
        <v>0</v>
      </c>
      <c r="O116" s="166" t="n">
        <v>0</v>
      </c>
      <c r="P116" s="166" t="n">
        <v>0</v>
      </c>
      <c r="Q116" s="166" t="n">
        <v>0</v>
      </c>
      <c r="R116" s="166" t="n">
        <v>0</v>
      </c>
      <c r="S116" s="166" t="n">
        <v>0</v>
      </c>
      <c r="T116" s="166" t="n">
        <v>0</v>
      </c>
      <c r="U116" s="166" t="n">
        <v>0</v>
      </c>
      <c r="V116" s="166" t="n">
        <v>0</v>
      </c>
      <c r="W116" s="166" t="n">
        <v>0</v>
      </c>
      <c r="X116" s="167" t="n">
        <v>0</v>
      </c>
      <c r="Y116" s="166" t="n">
        <v>0</v>
      </c>
      <c r="Z116" s="166" t="n">
        <v>0</v>
      </c>
      <c r="AA116" s="166" t="n">
        <v>0</v>
      </c>
      <c r="AB116" s="166" t="n">
        <v>0</v>
      </c>
      <c r="AC116" s="166" t="n">
        <v>0</v>
      </c>
      <c r="AD116" s="166" t="n">
        <v>0</v>
      </c>
      <c r="AE116" s="166" t="n">
        <v>0</v>
      </c>
      <c r="AF116" s="166" t="n">
        <v>0</v>
      </c>
      <c r="AG116" s="166" t="n">
        <v>0</v>
      </c>
      <c r="AH116" s="166" t="n">
        <v>0</v>
      </c>
      <c r="AI116" s="166" t="n">
        <v>0</v>
      </c>
      <c r="AJ116" s="166" t="n">
        <v>0</v>
      </c>
      <c r="AK116" s="166" t="n">
        <v>0</v>
      </c>
      <c r="AL116" s="166" t="n">
        <v>0</v>
      </c>
      <c r="AM116" s="166" t="n">
        <v>0</v>
      </c>
      <c r="AN116" s="166" t="n">
        <v>0</v>
      </c>
      <c r="AO116" s="166" t="n">
        <v>0</v>
      </c>
      <c r="AP116" s="166" t="n">
        <v>0</v>
      </c>
      <c r="AQ116" s="166" t="n">
        <v>0</v>
      </c>
      <c r="AR116" s="168" t="n">
        <v>4578.54431047296</v>
      </c>
      <c r="AS116" s="169" t="n">
        <v>4322.34984305748</v>
      </c>
      <c r="AT116" s="169" t="n">
        <v>4151.59034308483</v>
      </c>
      <c r="AU116" s="169" t="n">
        <v>4000</v>
      </c>
      <c r="AV116" s="169" t="n">
        <v>3880.06567009418</v>
      </c>
      <c r="AW116" s="169" t="n">
        <v>3747.6214321482</v>
      </c>
      <c r="AX116" s="169" t="n">
        <v>3620.41441586713</v>
      </c>
      <c r="AY116" s="169" t="n">
        <v>3454.45783844364</v>
      </c>
      <c r="AZ116" s="169" t="n">
        <v>3050.66417093915</v>
      </c>
      <c r="BA116" s="169" t="n">
        <v>2704.596715043</v>
      </c>
      <c r="BB116" s="169" t="n">
        <v>2566.04928249243</v>
      </c>
      <c r="BC116" s="169" t="n">
        <v>2438.87554009886</v>
      </c>
      <c r="BD116" s="169" t="n">
        <v>4067.49916600028</v>
      </c>
      <c r="BE116" s="169" t="n">
        <v>3815.63313320072</v>
      </c>
      <c r="BF116" s="169" t="n">
        <v>3655.18605410371</v>
      </c>
      <c r="BG116" s="169" t="n">
        <v>3485.47743494467</v>
      </c>
      <c r="BH116" s="169" t="n">
        <v>4150.53933702119</v>
      </c>
      <c r="BI116" s="148" t="n">
        <v>3867.04208808862</v>
      </c>
      <c r="BJ116" s="169" t="n">
        <v>3621.53811905233</v>
      </c>
      <c r="BK116" s="169" t="n">
        <v>3391.62027435592</v>
      </c>
      <c r="BL116" s="169" t="n">
        <f aca="false">BK116*(1+(BK33-BJ33)/BJ33)</f>
        <v>3124.00168662499</v>
      </c>
      <c r="BM116" s="170" t="n">
        <f aca="false">BL116*(1+(BL33-BK33)/BK33)</f>
        <v>3074.48564391012</v>
      </c>
      <c r="BN116" s="169" t="n">
        <f aca="false">BM116*(1+(BM33-BL33)/BL33)</f>
        <v>3080.61121499194</v>
      </c>
      <c r="BO116" s="169" t="n">
        <f aca="false">BN116*(1+(BN33-BM33)/BM33)</f>
        <v>3126.16374298648</v>
      </c>
      <c r="BP116" s="169" t="n">
        <f aca="false">BO116*(1+(BO33-BN33)/BN33)</f>
        <v>3051.35269485297</v>
      </c>
      <c r="BQ116" s="169" t="n">
        <f aca="false">BP116*(1+(BP33-BO33)/BO33)</f>
        <v>2963.33033834986</v>
      </c>
      <c r="BR116" s="169" t="n">
        <f aca="false">BQ116*(1+(BQ33-BP33)/BP33)</f>
        <v>2987.151001659</v>
      </c>
      <c r="BS116" s="169" t="n">
        <f aca="false">BR116*(1+(BR33-BQ33)/BQ33)</f>
        <v>3066.37895962813</v>
      </c>
      <c r="BT116" s="169" t="n">
        <f aca="false">BS116*(1+(BS33-BR33)/BR33)</f>
        <v>3125.90599368316</v>
      </c>
      <c r="BU116" s="169" t="n">
        <f aca="false">BT116*(1+(BT33-BS33)/BS33)</f>
        <v>3153.08467522916</v>
      </c>
      <c r="BV116" s="169" t="n">
        <f aca="false">BU116*(1+(BU33-BT33)/BT33)</f>
        <v>3170.12311563147</v>
      </c>
      <c r="BW116" s="169" t="n">
        <f aca="false">BV116*(1+(BV33-BU33)/BU33)</f>
        <v>3188.7731258783</v>
      </c>
      <c r="BX116" s="169" t="n">
        <f aca="false">BW116*(1+(BW33-BV33)/BV33)</f>
        <v>3213.75107630387</v>
      </c>
      <c r="BY116" s="169" t="n">
        <f aca="false">BX116*(1+(BX33-BW33)/BW33)</f>
        <v>3255.60536979291</v>
      </c>
      <c r="BZ116" s="169" t="n">
        <f aca="false">BY116*(1+(BY33-BX33)/BX33)</f>
        <v>3220.21190501185</v>
      </c>
      <c r="CA116" s="169" t="n">
        <f aca="false">BZ116*(1+(BZ33-BY33)/BY33)</f>
        <v>3218.48272147802</v>
      </c>
      <c r="CB116" s="169" t="n">
        <f aca="false">CA116*(1+(CA33-BZ33)/BZ33)</f>
        <v>3277.19681783837</v>
      </c>
      <c r="CC116" s="169" t="n">
        <f aca="false">CB116*(1+(CB33-CA33)/CA33)</f>
        <v>3336.39790361405</v>
      </c>
      <c r="CD116" s="169" t="n">
        <f aca="false">CC116*(1+(CC33-CB33)/CB33)</f>
        <v>3372.31143281321</v>
      </c>
      <c r="CE116" s="169" t="n">
        <f aca="false">CD116*(1+(CD33-CC33)/CC33)</f>
        <v>3372.31143281321</v>
      </c>
      <c r="CF116" s="169" t="n">
        <f aca="false">CE116*(1+(CE33-CD33)/CD33)</f>
        <v>3372.31143281321</v>
      </c>
      <c r="CG116" s="169" t="n">
        <f aca="false">CF116*(1+(CF33-CE33)/CE33)</f>
        <v>3372.31143281321</v>
      </c>
      <c r="CH116" s="169" t="n">
        <f aca="false">CG116*(1+(CG33-CF33)/CF33)</f>
        <v>3396.33249145693</v>
      </c>
      <c r="CI116" s="169" t="n">
        <f aca="false">CH116*(1+(CH33-CG33)/CG33)</f>
        <v>3432.53098523828</v>
      </c>
      <c r="CJ116" s="169" t="n">
        <f aca="false">CI116*(1+(CI33-CH33)/CH33)</f>
        <v>3432.53098523828</v>
      </c>
      <c r="CK116" s="169" t="n">
        <f aca="false">CJ116*(1+(CJ33-CI33)/CI33)</f>
        <v>3432.53098523828</v>
      </c>
      <c r="CL116" s="169" t="n">
        <f aca="false">CK116*(1+(CK33-CJ33)/CJ33)</f>
        <v>3456.73921035814</v>
      </c>
      <c r="CM116" s="169" t="n">
        <f aca="false">CL116*(1+(CL33-CK33)/CK33)</f>
        <v>3493.21675334012</v>
      </c>
      <c r="CN116" s="169" t="n">
        <f aca="false">CM116*(1+(CM33-CL33)/CL33)</f>
        <v>3493.21675334012</v>
      </c>
      <c r="CO116" s="169" t="n">
        <f aca="false">CN116*(1+(CN33-CM33)/CM33)</f>
        <v>3493.21675334012</v>
      </c>
      <c r="CP116" s="169" t="n">
        <f aca="false">CO116*(1+(CO33-CN33)/CN33)</f>
        <v>3493.21675334012</v>
      </c>
      <c r="CQ116" s="169" t="n">
        <f aca="false">CP116*(1+(CP33-CO33)/CO33)</f>
        <v>3493.21675334012</v>
      </c>
      <c r="CR116" s="169" t="n">
        <f aca="false">CQ116*(1+(CQ33-CP33)/CP33)</f>
        <v>3493.21675334012</v>
      </c>
      <c r="CS116" s="169" t="n">
        <f aca="false">CR116*(1+(CR33-CQ33)/CQ33)</f>
        <v>3493.21675334012</v>
      </c>
      <c r="CT116" s="169" t="n">
        <f aca="false">CS116*(1+(CS33-CR33)/CR33)</f>
        <v>3493.21675334012</v>
      </c>
      <c r="CU116" s="169" t="n">
        <f aca="false">CT116*(1+(CT33-CS33)/CS33)</f>
        <v>3493.21675334012</v>
      </c>
      <c r="CV116" s="169" t="n">
        <f aca="false">CU116*(1+(CU33-CT33)/CT33)</f>
        <v>3493.21675334012</v>
      </c>
      <c r="CW116" s="169" t="n">
        <f aca="false">CV116*(1+(CV33-CU33)/CU33)</f>
        <v>3493.21675334012</v>
      </c>
      <c r="CX116" s="169" t="n">
        <f aca="false">CW116*(1+(CW33-CV33)/CV33)</f>
        <v>3493.21675334012</v>
      </c>
      <c r="CY116" s="169" t="n">
        <f aca="false">CX116*(1+(CX33-CW33)/CW33)</f>
        <v>3493.21675334012</v>
      </c>
      <c r="CZ116" s="169" t="n">
        <f aca="false">CY116*(1+(CY33-CX33)/CX33)</f>
        <v>3493.21675334012</v>
      </c>
      <c r="DA116" s="169" t="n">
        <f aca="false">CZ116*(1+(CZ33-CY33)/CY33)</f>
        <v>3493.21675334012</v>
      </c>
      <c r="DB116" s="169" t="n">
        <f aca="false">DA116*(1+(DA33-CZ33)/CZ33)</f>
        <v>3493.21675334012</v>
      </c>
      <c r="DC116" s="169" t="n">
        <f aca="false">DB116*(1+(DB33-DA33)/DA33)</f>
        <v>3493.21675334012</v>
      </c>
      <c r="DD116" s="169" t="n">
        <f aca="false">DC116*(1+(DC33-DB33)/DB33)</f>
        <v>3493.21675334012</v>
      </c>
      <c r="DE116" s="169" t="n">
        <f aca="false">DD116*(1+(DD33-DC33)/DC33)</f>
        <v>3493.21675334012</v>
      </c>
      <c r="DF116" s="169" t="n">
        <f aca="false">DE116*(1+(DE33-DD33)/DD33)</f>
        <v>3493.21675334012</v>
      </c>
      <c r="DG116" s="169" t="n">
        <f aca="false">DF116*(1+(DF33-DE33)/DE33)</f>
        <v>3493.21675334012</v>
      </c>
      <c r="DH116" s="169" t="n">
        <f aca="false">DG116*(1+(DG33-DF33)/DF33)</f>
        <v>3493.21675334012</v>
      </c>
      <c r="DI116" s="169" t="n">
        <f aca="false">DH116*(1+(DH33-DG33)/DG33)</f>
        <v>3493.21675334012</v>
      </c>
      <c r="DJ116" s="169" t="n">
        <f aca="false">DI116*(1+(DI33-DH33)/DH33)</f>
        <v>3493.21675334012</v>
      </c>
      <c r="DK116" s="169" t="n">
        <f aca="false">DJ116*(1+(DJ33-DI33)/DI33)</f>
        <v>3493.21675334012</v>
      </c>
      <c r="DL116" s="169" t="n">
        <f aca="false">DK116*(1+(DK33-DJ33)/DJ33)</f>
        <v>3493.21675334012</v>
      </c>
      <c r="DM116" s="169" t="n">
        <f aca="false">DL116*(1+(DL33-DK33)/DK33)</f>
        <v>3493.21675334012</v>
      </c>
      <c r="DN116" s="169" t="n">
        <f aca="false">DM116*(1+(DM33-DL33)/DL33)</f>
        <v>3493.21675334012</v>
      </c>
      <c r="DO116" s="169" t="n">
        <f aca="false">DN116*(1+(DN33-DM33)/DM33)</f>
        <v>3493.21675334012</v>
      </c>
      <c r="DP116" s="169" t="n">
        <f aca="false">DO116*(1+(DO33-DN33)/DN33)</f>
        <v>3493.21675334012</v>
      </c>
      <c r="DQ116" s="169" t="n">
        <f aca="false">DP116*(1+(DP33-DO33)/DO33)</f>
        <v>3493.21675334012</v>
      </c>
      <c r="DR116" s="169" t="n">
        <f aca="false">DQ116*(1+(DQ33-DP33)/DP33)</f>
        <v>3493.21675334012</v>
      </c>
      <c r="DS116" s="169" t="n">
        <f aca="false">DR116*(1+(DR33-DQ33)/DQ33)</f>
        <v>3493.21675334012</v>
      </c>
      <c r="DT116" s="169" t="n">
        <f aca="false">DS116*(1+(DS33-DR33)/DR33)</f>
        <v>3493.21675334012</v>
      </c>
      <c r="DU116" s="169" t="n">
        <f aca="false">DT116*(1+(DT33-DS33)/DS33)</f>
        <v>3493.21675334012</v>
      </c>
      <c r="DV116" s="169" t="n">
        <f aca="false">DU116*(1+(DU33-DT33)/DT33)</f>
        <v>3493.21675334012</v>
      </c>
      <c r="DW116" s="169" t="n">
        <f aca="false">DV116*(1+(DV33-DU33)/DU33)</f>
        <v>3493.21675334012</v>
      </c>
      <c r="DX116" s="169" t="n">
        <f aca="false">DW116*(1+(DW33-DV33)/DV33)</f>
        <v>3493.21675334012</v>
      </c>
      <c r="DY116" s="169" t="n">
        <f aca="false">DX116*(1+(DX33-DW33)/DW33)</f>
        <v>3493.21675334012</v>
      </c>
      <c r="DZ116" s="169" t="n">
        <f aca="false">DY116*(1+(DY33-DX33)/DX33)</f>
        <v>3493.21675334012</v>
      </c>
      <c r="EA116" s="169" t="n">
        <f aca="false">DZ116*(1+(DZ33-DY33)/DY33)</f>
        <v>3493.21675334012</v>
      </c>
      <c r="EB116" s="169" t="n">
        <f aca="false">EA116*(1+(EA33-DZ33)/DZ33)</f>
        <v>3493.21675334012</v>
      </c>
      <c r="EC116" s="169" t="n">
        <f aca="false">EB116*(1+(EB33-EA33)/EA33)</f>
        <v>3493.21675334012</v>
      </c>
      <c r="ED116" s="169" t="n">
        <f aca="false">EC116*(1+(EC33-EB33)/EB33)</f>
        <v>3493.21675334012</v>
      </c>
      <c r="EE116" s="169" t="n">
        <f aca="false">ED116*(1+(ED33-EC33)/EC33)</f>
        <v>3493.21675334012</v>
      </c>
      <c r="EF116" s="169" t="n">
        <f aca="false">EE116*(1+(EE33-ED33)/ED33)</f>
        <v>3493.21675334012</v>
      </c>
      <c r="EG116" s="169" t="n">
        <f aca="false">EF116*(1+(EF33-EE33)/EE33)</f>
        <v>3493.21675334012</v>
      </c>
      <c r="EH116" s="169" t="n">
        <f aca="false">EG116*(1+(EG33-EF33)/EF33)</f>
        <v>3493.21675334012</v>
      </c>
      <c r="EI116" s="169" t="n">
        <f aca="false">EH116*(1+(EH33-EG33)/EG33)</f>
        <v>3493.21675334012</v>
      </c>
      <c r="EJ116" s="169" t="n">
        <f aca="false">EI116*(1+(EI33-EH33)/EH33)</f>
        <v>3493.21675334012</v>
      </c>
      <c r="EK116" s="169" t="n">
        <f aca="false">EJ116*(1+(EJ33-EI33)/EI33)</f>
        <v>3493.21675334012</v>
      </c>
      <c r="EL116" s="169" t="n">
        <f aca="false">EK116*(1+(EK33-EJ33)/EJ33)</f>
        <v>3493.21675334012</v>
      </c>
      <c r="EM116" s="169" t="n">
        <f aca="false">EL116*(1+(EL33-EK33)/EK33)</f>
        <v>3493.21675334012</v>
      </c>
      <c r="EN116" s="169" t="n">
        <f aca="false">EM116*(1+(EM33-EL33)/EL33)</f>
        <v>3493.21675334012</v>
      </c>
      <c r="EO116" s="169" t="n">
        <f aca="false">EN116*(1+(EN33-EM33)/EM33)</f>
        <v>3493.21675334012</v>
      </c>
      <c r="EP116" s="169" t="n">
        <f aca="false">EO116*(1+(EO33-EN33)/EN33)</f>
        <v>3493.21675334012</v>
      </c>
      <c r="EQ116" s="169" t="n">
        <f aca="false">EP116*(1+(EP33-EO33)/EO33)</f>
        <v>3493.21675334012</v>
      </c>
      <c r="ER116" s="169" t="n">
        <f aca="false">EQ116*(1+(EQ33-EP33)/EP33)</f>
        <v>3493.21675334012</v>
      </c>
      <c r="ES116" s="169" t="n">
        <f aca="false">ER116*(1+(ER33-EQ33)/EQ33)</f>
        <v>3493.21675334012</v>
      </c>
      <c r="ET116" s="169" t="n">
        <f aca="false">ES116*(1+(ES33-ER33)/ER33)</f>
        <v>3493.21675334012</v>
      </c>
      <c r="EU116" s="169" t="n">
        <f aca="false">ET116*(1+(ET33-ES33)/ES33)</f>
        <v>3493.21675334012</v>
      </c>
      <c r="EV116" s="169" t="n">
        <f aca="false">EU116*(1+(EU33-ET33)/ET33)</f>
        <v>3493.21675334012</v>
      </c>
    </row>
    <row r="117" customFormat="false" ht="12.8" hidden="false" customHeight="false" outlineLevel="0" collapsed="false">
      <c r="A117" s="162" t="s">
        <v>263</v>
      </c>
      <c r="B117" s="162" t="n">
        <v>0</v>
      </c>
      <c r="C117" s="162" t="n">
        <v>0</v>
      </c>
      <c r="D117" s="162" t="n">
        <v>0</v>
      </c>
      <c r="E117" s="162" t="n">
        <v>0</v>
      </c>
      <c r="F117" s="162" t="n">
        <v>0</v>
      </c>
      <c r="G117" s="162" t="n">
        <v>0</v>
      </c>
      <c r="H117" s="162" t="n">
        <v>0</v>
      </c>
      <c r="I117" s="162" t="n">
        <v>0</v>
      </c>
      <c r="J117" s="162" t="n">
        <v>0</v>
      </c>
      <c r="K117" s="162" t="n">
        <v>0</v>
      </c>
      <c r="L117" s="162" t="n">
        <v>0</v>
      </c>
      <c r="M117" s="162" t="n">
        <v>0</v>
      </c>
      <c r="N117" s="162" t="n">
        <v>0</v>
      </c>
      <c r="O117" s="162" t="n">
        <v>0</v>
      </c>
      <c r="P117" s="162" t="n">
        <v>0</v>
      </c>
      <c r="Q117" s="162" t="n">
        <v>0</v>
      </c>
      <c r="R117" s="162" t="n">
        <v>0</v>
      </c>
      <c r="S117" s="162" t="n">
        <v>0</v>
      </c>
      <c r="T117" s="162" t="n">
        <v>0</v>
      </c>
      <c r="U117" s="162" t="n">
        <v>0</v>
      </c>
      <c r="V117" s="162" t="n">
        <v>0</v>
      </c>
      <c r="W117" s="162" t="n">
        <v>0</v>
      </c>
      <c r="X117" s="163" t="n">
        <v>0</v>
      </c>
      <c r="Y117" s="162" t="n">
        <v>0</v>
      </c>
      <c r="Z117" s="162" t="n">
        <v>0</v>
      </c>
      <c r="AA117" s="162" t="n">
        <v>0</v>
      </c>
      <c r="AB117" s="162" t="n">
        <v>0</v>
      </c>
      <c r="AC117" s="162" t="n">
        <v>0</v>
      </c>
      <c r="AD117" s="162" t="n">
        <v>0</v>
      </c>
      <c r="AE117" s="162" t="n">
        <v>0</v>
      </c>
      <c r="AF117" s="162" t="n">
        <v>0</v>
      </c>
      <c r="AG117" s="162" t="n">
        <v>0</v>
      </c>
      <c r="AH117" s="162" t="n">
        <v>0</v>
      </c>
      <c r="AI117" s="162" t="n">
        <v>0</v>
      </c>
      <c r="AJ117" s="162" t="n">
        <v>0</v>
      </c>
      <c r="AK117" s="162" t="n">
        <v>0</v>
      </c>
      <c r="AL117" s="162" t="n">
        <v>0</v>
      </c>
      <c r="AM117" s="162" t="n">
        <v>0</v>
      </c>
      <c r="AN117" s="162" t="n">
        <v>0</v>
      </c>
      <c r="AO117" s="162" t="n">
        <v>0</v>
      </c>
      <c r="AP117" s="162" t="n">
        <v>0</v>
      </c>
      <c r="AQ117" s="162" t="n">
        <v>0</v>
      </c>
      <c r="AR117" s="147"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48" t="n">
        <v>37.5655511818263</v>
      </c>
      <c r="BJ117" s="51" t="n">
        <v>35.1806555163299</v>
      </c>
      <c r="BK117" s="51" t="n">
        <v>32.9471679137095</v>
      </c>
      <c r="BL117" s="51" t="n">
        <f aca="false">BK117*(1+(BK33-BJ33)/BJ33)</f>
        <v>30.3474445267878</v>
      </c>
      <c r="BM117" s="149" t="n">
        <f aca="false">BL117*(1+(BL33-BK33)/BK33)</f>
        <v>29.8664315472145</v>
      </c>
      <c r="BN117" s="51" t="n">
        <f aca="false">BM117*(1+(BM33-BL33)/BL33)</f>
        <v>29.9259370940252</v>
      </c>
      <c r="BO117" s="51" t="n">
        <f aca="false">BN117*(1+(BN33-BM33)/BM33)</f>
        <v>30.3684473597168</v>
      </c>
      <c r="BP117" s="51" t="n">
        <f aca="false">BO117*(1+(BO33-BN33)/BN33)</f>
        <v>29.641711473836</v>
      </c>
      <c r="BQ117" s="51" t="n">
        <f aca="false">BP117*(1+(BP33-BO33)/BO33)</f>
        <v>28.7866371656076</v>
      </c>
      <c r="BR117" s="51" t="n">
        <f aca="false">BQ117*(1+(BQ33-BP33)/BP33)</f>
        <v>29.0180378916253</v>
      </c>
      <c r="BS117" s="51" t="n">
        <f aca="false">BR117*(1+(BR33-BQ33)/BQ33)</f>
        <v>29.7876809010169</v>
      </c>
      <c r="BT117" s="51" t="n">
        <f aca="false">BS117*(1+(BS33-BR33)/BR33)</f>
        <v>30.3659435093771</v>
      </c>
      <c r="BU117" s="51" t="n">
        <f aca="false">BT117*(1+(BT33-BS33)/BS33)</f>
        <v>30.6299649835202</v>
      </c>
      <c r="BV117" s="51" t="n">
        <f aca="false">BU117*(1+(BU33-BT33)/BT33)</f>
        <v>30.7954812593744</v>
      </c>
      <c r="BW117" s="51" t="n">
        <f aca="false">BV117*(1+(BV33-BU33)/BU33)</f>
        <v>30.9766527849254</v>
      </c>
      <c r="BX117" s="51" t="n">
        <f aca="false">BW117*(1+(BW33-BV33)/BV33)</f>
        <v>31.2192957284865</v>
      </c>
      <c r="BY117" s="51" t="n">
        <f aca="false">BX117*(1+(BX33-BW33)/BW33)</f>
        <v>31.6258802880611</v>
      </c>
      <c r="BZ117" s="51" t="n">
        <f aca="false">BY117*(1+(BY33-BX33)/BX33)</f>
        <v>31.2820580636197</v>
      </c>
      <c r="CA117" s="51" t="n">
        <f aca="false">BZ117*(1+(BZ33-BY33)/BY33)</f>
        <v>31.2652602809571</v>
      </c>
      <c r="CB117" s="51" t="n">
        <f aca="false">CA117*(1+(CA33-BZ33)/BZ33)</f>
        <v>31.8356257803948</v>
      </c>
      <c r="CC117" s="51" t="n">
        <f aca="false">CB117*(1+(CB33-CA33)/CA33)</f>
        <v>32.410722034086</v>
      </c>
      <c r="CD117" s="51" t="n">
        <f aca="false">CC117*(1+(CC33-CB33)/CB33)</f>
        <v>32.7595963128033</v>
      </c>
      <c r="CE117" s="51" t="n">
        <f aca="false">CD117*(1+(CD33-CC33)/CC33)</f>
        <v>32.7595963128033</v>
      </c>
      <c r="CF117" s="51" t="n">
        <f aca="false">CE117*(1+(CE33-CD33)/CD33)</f>
        <v>32.7595963128033</v>
      </c>
      <c r="CG117" s="51" t="n">
        <f aca="false">CF117*(1+(CF33-CE33)/CE33)</f>
        <v>32.7595963128033</v>
      </c>
      <c r="CH117" s="51" t="n">
        <f aca="false">CG117*(1+(CG33-CF33)/CF33)</f>
        <v>32.9929437363293</v>
      </c>
      <c r="CI117" s="51" t="n">
        <f aca="false">CH117*(1+(CH33-CG33)/CG33)</f>
        <v>33.3445862423773</v>
      </c>
      <c r="CJ117" s="51" t="n">
        <f aca="false">CI117*(1+(CI33-CH33)/CH33)</f>
        <v>33.3445862423773</v>
      </c>
      <c r="CK117" s="51" t="n">
        <f aca="false">CJ117*(1+(CJ33-CI33)/CI33)</f>
        <v>33.3445862423773</v>
      </c>
      <c r="CL117" s="51" t="n">
        <f aca="false">CK117*(1+(CK33-CJ33)/CJ33)</f>
        <v>33.5797518545029</v>
      </c>
      <c r="CM117" s="51" t="n">
        <f aca="false">CL117*(1+(CL33-CK33)/CK33)</f>
        <v>33.9341051241758</v>
      </c>
      <c r="CN117" s="51" t="n">
        <f aca="false">CM117*(1+(CM33-CL33)/CL33)</f>
        <v>33.9341051241758</v>
      </c>
      <c r="CO117" s="51" t="n">
        <f aca="false">CN117*(1+(CN33-CM33)/CM33)</f>
        <v>33.9341051241758</v>
      </c>
      <c r="CP117" s="51" t="n">
        <f aca="false">CO117*(1+(CO33-CN33)/CN33)</f>
        <v>33.9341051241758</v>
      </c>
      <c r="CQ117" s="51" t="n">
        <f aca="false">CP117*(1+(CP33-CO33)/CO33)</f>
        <v>33.9341051241758</v>
      </c>
      <c r="CR117" s="51" t="n">
        <f aca="false">CQ117*(1+(CQ33-CP33)/CP33)</f>
        <v>33.9341051241758</v>
      </c>
      <c r="CS117" s="51" t="n">
        <f aca="false">CR117*(1+(CR33-CQ33)/CQ33)</f>
        <v>33.9341051241758</v>
      </c>
      <c r="CT117" s="51" t="n">
        <f aca="false">CS117*(1+(CS33-CR33)/CR33)</f>
        <v>33.9341051241758</v>
      </c>
      <c r="CU117" s="51" t="n">
        <f aca="false">CT117*(1+(CT33-CS33)/CS33)</f>
        <v>33.9341051241758</v>
      </c>
      <c r="CV117" s="51" t="n">
        <f aca="false">CU117*(1+(CU33-CT33)/CT33)</f>
        <v>33.9341051241758</v>
      </c>
      <c r="CW117" s="51" t="n">
        <f aca="false">CV117*(1+(CV33-CU33)/CU33)</f>
        <v>33.9341051241758</v>
      </c>
      <c r="CX117" s="51" t="n">
        <f aca="false">CW117*(1+(CW33-CV33)/CV33)</f>
        <v>33.9341051241758</v>
      </c>
      <c r="CY117" s="51" t="n">
        <f aca="false">CX117*(1+(CX33-CW33)/CW33)</f>
        <v>33.9341051241758</v>
      </c>
      <c r="CZ117" s="51" t="n">
        <f aca="false">CY117*(1+(CY33-CX33)/CX33)</f>
        <v>33.9341051241758</v>
      </c>
      <c r="DA117" s="51" t="n">
        <f aca="false">CZ117*(1+(CZ33-CY33)/CY33)</f>
        <v>33.9341051241758</v>
      </c>
      <c r="DB117" s="51" t="n">
        <f aca="false">DA117*(1+(DA33-CZ33)/CZ33)</f>
        <v>33.9341051241758</v>
      </c>
      <c r="DC117" s="51" t="n">
        <f aca="false">DB117*(1+(DB33-DA33)/DA33)</f>
        <v>33.9341051241758</v>
      </c>
      <c r="DD117" s="51" t="n">
        <f aca="false">DC117*(1+(DC33-DB33)/DB33)</f>
        <v>33.9341051241758</v>
      </c>
      <c r="DE117" s="51" t="n">
        <f aca="false">DD117*(1+(DD33-DC33)/DC33)</f>
        <v>33.9341051241758</v>
      </c>
      <c r="DF117" s="51" t="n">
        <f aca="false">DE117*(1+(DE33-DD33)/DD33)</f>
        <v>33.9341051241758</v>
      </c>
      <c r="DG117" s="51" t="n">
        <f aca="false">DF117*(1+(DF33-DE33)/DE33)</f>
        <v>33.9341051241758</v>
      </c>
      <c r="DH117" s="51" t="n">
        <f aca="false">DG117*(1+(DG33-DF33)/DF33)</f>
        <v>33.9341051241758</v>
      </c>
      <c r="DI117" s="51" t="n">
        <f aca="false">DH117*(1+(DH33-DG33)/DG33)</f>
        <v>33.9341051241758</v>
      </c>
      <c r="DJ117" s="51" t="n">
        <f aca="false">DI117*(1+(DI33-DH33)/DH33)</f>
        <v>33.9341051241758</v>
      </c>
      <c r="DK117" s="51" t="n">
        <f aca="false">DJ117*(1+(DJ33-DI33)/DI33)</f>
        <v>33.9341051241758</v>
      </c>
      <c r="DL117" s="51" t="n">
        <f aca="false">DK117*(1+(DK33-DJ33)/DJ33)</f>
        <v>33.9341051241758</v>
      </c>
      <c r="DM117" s="51" t="n">
        <f aca="false">DL117*(1+(DL33-DK33)/DK33)</f>
        <v>33.9341051241758</v>
      </c>
      <c r="DN117" s="51" t="n">
        <f aca="false">DM117*(1+(DM33-DL33)/DL33)</f>
        <v>33.9341051241758</v>
      </c>
      <c r="DO117" s="51" t="n">
        <f aca="false">DN117*(1+(DN33-DM33)/DM33)</f>
        <v>33.9341051241758</v>
      </c>
      <c r="DP117" s="51" t="n">
        <f aca="false">DO117*(1+(DO33-DN33)/DN33)</f>
        <v>33.9341051241758</v>
      </c>
      <c r="DQ117" s="51" t="n">
        <f aca="false">DP117*(1+(DP33-DO33)/DO33)</f>
        <v>33.9341051241758</v>
      </c>
      <c r="DR117" s="51" t="n">
        <f aca="false">DQ117*(1+(DQ33-DP33)/DP33)</f>
        <v>33.9341051241758</v>
      </c>
      <c r="DS117" s="51" t="n">
        <f aca="false">DR117*(1+(DR33-DQ33)/DQ33)</f>
        <v>33.9341051241758</v>
      </c>
      <c r="DT117" s="51" t="n">
        <f aca="false">DS117*(1+(DS33-DR33)/DR33)</f>
        <v>33.9341051241758</v>
      </c>
      <c r="DU117" s="51" t="n">
        <f aca="false">DT117*(1+(DT33-DS33)/DS33)</f>
        <v>33.9341051241758</v>
      </c>
      <c r="DV117" s="51" t="n">
        <f aca="false">DU117*(1+(DU33-DT33)/DT33)</f>
        <v>33.9341051241758</v>
      </c>
      <c r="DW117" s="51" t="n">
        <f aca="false">DV117*(1+(DV33-DU33)/DU33)</f>
        <v>33.9341051241758</v>
      </c>
      <c r="DX117" s="51" t="n">
        <f aca="false">DW117*(1+(DW33-DV33)/DV33)</f>
        <v>33.9341051241758</v>
      </c>
      <c r="DY117" s="51" t="n">
        <f aca="false">DX117*(1+(DX33-DW33)/DW33)</f>
        <v>33.9341051241758</v>
      </c>
      <c r="DZ117" s="51" t="n">
        <f aca="false">DY117*(1+(DY33-DX33)/DX33)</f>
        <v>33.9341051241758</v>
      </c>
      <c r="EA117" s="51" t="n">
        <f aca="false">DZ117*(1+(DZ33-DY33)/DY33)</f>
        <v>33.9341051241758</v>
      </c>
      <c r="EB117" s="51" t="n">
        <f aca="false">EA117*(1+(EA33-DZ33)/DZ33)</f>
        <v>33.9341051241758</v>
      </c>
      <c r="EC117" s="51" t="n">
        <f aca="false">EB117*(1+(EB33-EA33)/EA33)</f>
        <v>33.9341051241758</v>
      </c>
      <c r="ED117" s="51" t="n">
        <f aca="false">EC117*(1+(EC33-EB33)/EB33)</f>
        <v>33.9341051241758</v>
      </c>
      <c r="EE117" s="51" t="n">
        <f aca="false">ED117*(1+(ED33-EC33)/EC33)</f>
        <v>33.9341051241758</v>
      </c>
      <c r="EF117" s="51" t="n">
        <f aca="false">EE117*(1+(EE33-ED33)/ED33)</f>
        <v>33.9341051241758</v>
      </c>
      <c r="EG117" s="51" t="n">
        <f aca="false">EF117*(1+(EF33-EE33)/EE33)</f>
        <v>33.9341051241758</v>
      </c>
      <c r="EH117" s="51" t="n">
        <f aca="false">EG117*(1+(EG33-EF33)/EF33)</f>
        <v>33.9341051241758</v>
      </c>
      <c r="EI117" s="51" t="n">
        <f aca="false">EH117*(1+(EH33-EG33)/EG33)</f>
        <v>33.9341051241758</v>
      </c>
      <c r="EJ117" s="51" t="n">
        <f aca="false">EI117*(1+(EI33-EH33)/EH33)</f>
        <v>33.9341051241758</v>
      </c>
      <c r="EK117" s="51" t="n">
        <f aca="false">EJ117*(1+(EJ33-EI33)/EI33)</f>
        <v>33.9341051241758</v>
      </c>
      <c r="EL117" s="51" t="n">
        <f aca="false">EK117*(1+(EK33-EJ33)/EJ33)</f>
        <v>33.9341051241758</v>
      </c>
      <c r="EM117" s="51" t="n">
        <f aca="false">EL117*(1+(EL33-EK33)/EK33)</f>
        <v>33.9341051241758</v>
      </c>
      <c r="EN117" s="51" t="n">
        <f aca="false">EM117*(1+(EM33-EL33)/EL33)</f>
        <v>33.9341051241758</v>
      </c>
      <c r="EO117" s="51" t="n">
        <f aca="false">EN117*(1+(EN33-EM33)/EM33)</f>
        <v>33.9341051241758</v>
      </c>
      <c r="EP117" s="51" t="n">
        <f aca="false">EO117*(1+(EO33-EN33)/EN33)</f>
        <v>33.9341051241758</v>
      </c>
      <c r="EQ117" s="51" t="n">
        <f aca="false">EP117*(1+(EP33-EO33)/EO33)</f>
        <v>33.9341051241758</v>
      </c>
      <c r="ER117" s="51" t="n">
        <f aca="false">EQ117*(1+(EQ33-EP33)/EP33)</f>
        <v>33.9341051241758</v>
      </c>
      <c r="ES117" s="51" t="n">
        <f aca="false">ER117*(1+(ER33-EQ33)/EQ33)</f>
        <v>33.9341051241758</v>
      </c>
      <c r="ET117" s="51" t="n">
        <f aca="false">ES117*(1+(ES33-ER33)/ER33)</f>
        <v>33.9341051241758</v>
      </c>
      <c r="EU117" s="51" t="n">
        <f aca="false">ET117*(1+(ET33-ES33)/ES33)</f>
        <v>33.9341051241758</v>
      </c>
      <c r="EV117" s="51" t="n">
        <f aca="false">EU117*(1+(EU33-ET33)/ET33)</f>
        <v>33.9341051241758</v>
      </c>
    </row>
    <row r="118" customFormat="false" ht="12.8" hidden="false" customHeight="false" outlineLevel="0" collapsed="false">
      <c r="A118" s="162" t="s">
        <v>264</v>
      </c>
      <c r="B118" s="162" t="n">
        <v>0</v>
      </c>
      <c r="C118" s="162" t="n">
        <v>0</v>
      </c>
      <c r="D118" s="162" t="n">
        <v>0</v>
      </c>
      <c r="E118" s="162" t="n">
        <v>0</v>
      </c>
      <c r="F118" s="162" t="n">
        <v>0</v>
      </c>
      <c r="G118" s="162" t="n">
        <v>0</v>
      </c>
      <c r="H118" s="162" t="n">
        <v>0</v>
      </c>
      <c r="I118" s="162" t="n">
        <v>0</v>
      </c>
      <c r="J118" s="162" t="n">
        <v>0</v>
      </c>
      <c r="K118" s="162" t="n">
        <v>0</v>
      </c>
      <c r="L118" s="162" t="n">
        <v>0</v>
      </c>
      <c r="M118" s="162" t="n">
        <v>0</v>
      </c>
      <c r="N118" s="162" t="n">
        <v>0</v>
      </c>
      <c r="O118" s="162" t="n">
        <v>0</v>
      </c>
      <c r="P118" s="162" t="n">
        <v>0</v>
      </c>
      <c r="Q118" s="162" t="n">
        <v>0</v>
      </c>
      <c r="R118" s="162" t="n">
        <v>0</v>
      </c>
      <c r="S118" s="162" t="n">
        <v>0</v>
      </c>
      <c r="T118" s="162" t="n">
        <v>0</v>
      </c>
      <c r="U118" s="162" t="n">
        <v>0</v>
      </c>
      <c r="V118" s="162" t="n">
        <v>0</v>
      </c>
      <c r="W118" s="162" t="n">
        <v>0</v>
      </c>
      <c r="X118" s="163" t="n">
        <v>0</v>
      </c>
      <c r="Y118" s="162" t="n">
        <v>0</v>
      </c>
      <c r="Z118" s="162" t="n">
        <v>0</v>
      </c>
      <c r="AA118" s="162" t="n">
        <v>0</v>
      </c>
      <c r="AB118" s="162" t="n">
        <v>0</v>
      </c>
      <c r="AC118" s="162" t="n">
        <v>0</v>
      </c>
      <c r="AD118" s="162" t="n">
        <v>0</v>
      </c>
      <c r="AE118" s="162" t="n">
        <v>0</v>
      </c>
      <c r="AF118" s="162" t="n">
        <v>0</v>
      </c>
      <c r="AG118" s="162" t="n">
        <v>0</v>
      </c>
      <c r="AH118" s="162" t="n">
        <v>0</v>
      </c>
      <c r="AI118" s="162" t="n">
        <v>0</v>
      </c>
      <c r="AJ118" s="162" t="n">
        <v>0</v>
      </c>
      <c r="AK118" s="162" t="n">
        <v>0</v>
      </c>
      <c r="AL118" s="162" t="n">
        <v>0</v>
      </c>
      <c r="AM118" s="162" t="n">
        <v>0</v>
      </c>
      <c r="AN118" s="162" t="n">
        <v>0</v>
      </c>
      <c r="AO118" s="162" t="n">
        <v>0</v>
      </c>
      <c r="AP118" s="162" t="n">
        <v>0</v>
      </c>
      <c r="AQ118" s="162" t="n">
        <v>0</v>
      </c>
      <c r="AR118" s="147"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48" t="n">
        <v>165.730372860999</v>
      </c>
      <c r="BJ118" s="51" t="n">
        <v>155.20877433675</v>
      </c>
      <c r="BK118" s="51" t="n">
        <v>145.355152560483</v>
      </c>
      <c r="BL118" s="51" t="n">
        <f aca="false">BK118*(1+(BK33-BJ33)/BJ33)</f>
        <v>133.885784677005</v>
      </c>
      <c r="BM118" s="149" t="n">
        <f aca="false">BL118*(1+(BL33-BK33)/BK33)</f>
        <v>131.763668590652</v>
      </c>
      <c r="BN118" s="51" t="n">
        <f aca="false">BM118*(1+(BM33-BL33)/BL33)</f>
        <v>132.026193061876</v>
      </c>
      <c r="BO118" s="51" t="n">
        <f aca="false">BN118*(1+(BN33-BM33)/BM33)</f>
        <v>133.978444234045</v>
      </c>
      <c r="BP118" s="51" t="n">
        <f aca="false">BO118*(1+(BO33-BN33)/BN33)</f>
        <v>130.772256502218</v>
      </c>
      <c r="BQ118" s="51" t="n">
        <f aca="false">BP118*(1+(BP33-BO33)/BO33)</f>
        <v>126.999869848269</v>
      </c>
      <c r="BR118" s="51" t="n">
        <f aca="false">BQ118*(1+(BQ33-BP33)/BP33)</f>
        <v>128.020755404229</v>
      </c>
      <c r="BS118" s="51" t="n">
        <f aca="false">BR118*(1+(BR33-BQ33)/BQ33)</f>
        <v>131.416239269193</v>
      </c>
      <c r="BT118" s="51" t="n">
        <f aca="false">BS118*(1+(BS33-BR33)/BR33)</f>
        <v>133.967397835488</v>
      </c>
      <c r="BU118" s="51" t="n">
        <f aca="false">BT118*(1+(BT33-BS33)/BS33)</f>
        <v>135.132198456707</v>
      </c>
      <c r="BV118" s="51" t="n">
        <f aca="false">BU118*(1+(BU33-BT33)/BT33)</f>
        <v>135.86241732077</v>
      </c>
      <c r="BW118" s="51" t="n">
        <f aca="false">BV118*(1+(BV33-BU33)/BU33)</f>
        <v>136.661703462906</v>
      </c>
      <c r="BX118" s="51" t="n">
        <f aca="false">BW118*(1+(BW33-BV33)/BV33)</f>
        <v>137.732187037441</v>
      </c>
      <c r="BY118" s="51" t="n">
        <f aca="false">BX118*(1+(BX33-BW33)/BW33)</f>
        <v>139.525942447329</v>
      </c>
      <c r="BZ118" s="51" t="n">
        <f aca="false">BY118*(1+(BY33-BX33)/BX33)</f>
        <v>138.00907969244</v>
      </c>
      <c r="CA118" s="51" t="n">
        <f aca="false">BZ118*(1+(BZ33-BY33)/BY33)</f>
        <v>137.934971827752</v>
      </c>
      <c r="CB118" s="51" t="n">
        <f aca="false">CA118*(1+(CA33-BZ33)/BZ33)</f>
        <v>140.451290207624</v>
      </c>
      <c r="CC118" s="51" t="n">
        <f aca="false">CB118*(1+(CB33-CA33)/CA33)</f>
        <v>142.988479562145</v>
      </c>
      <c r="CD118" s="51" t="n">
        <f aca="false">CC118*(1+(CC33-CB33)/CB33)</f>
        <v>144.527630791779</v>
      </c>
      <c r="CE118" s="51" t="n">
        <f aca="false">CD118*(1+(CD33-CC33)/CC33)</f>
        <v>144.527630791779</v>
      </c>
      <c r="CF118" s="51" t="n">
        <f aca="false">CE118*(1+(CE33-CD33)/CD33)</f>
        <v>144.527630791779</v>
      </c>
      <c r="CG118" s="51" t="n">
        <f aca="false">CF118*(1+(CF33-CE33)/CE33)</f>
        <v>144.527630791779</v>
      </c>
      <c r="CH118" s="51" t="n">
        <f aca="false">CG118*(1+(CG33-CF33)/CF33)</f>
        <v>145.5571047191</v>
      </c>
      <c r="CI118" s="51" t="n">
        <f aca="false">CH118*(1+(CH33-CG33)/CG33)</f>
        <v>147.108468716371</v>
      </c>
      <c r="CJ118" s="51" t="n">
        <f aca="false">CI118*(1+(CI33-CH33)/CH33)</f>
        <v>147.108468716371</v>
      </c>
      <c r="CK118" s="51" t="n">
        <f aca="false">CJ118*(1+(CJ33-CI33)/CI33)</f>
        <v>147.108468716371</v>
      </c>
      <c r="CL118" s="51" t="n">
        <f aca="false">CK118*(1+(CK33-CJ33)/CJ33)</f>
        <v>148.145964063984</v>
      </c>
      <c r="CM118" s="51" t="n">
        <f aca="false">CL118*(1+(CL33-CK33)/CK33)</f>
        <v>149.709287312541</v>
      </c>
      <c r="CN118" s="51" t="n">
        <f aca="false">CM118*(1+(CM33-CL33)/CL33)</f>
        <v>149.709287312541</v>
      </c>
      <c r="CO118" s="51" t="n">
        <f aca="false">CN118*(1+(CN33-CM33)/CM33)</f>
        <v>149.709287312541</v>
      </c>
      <c r="CP118" s="51" t="n">
        <f aca="false">CO118*(1+(CO33-CN33)/CN33)</f>
        <v>149.709287312541</v>
      </c>
      <c r="CQ118" s="51" t="n">
        <f aca="false">CP118*(1+(CP33-CO33)/CO33)</f>
        <v>149.709287312541</v>
      </c>
      <c r="CR118" s="51" t="n">
        <f aca="false">CQ118*(1+(CQ33-CP33)/CP33)</f>
        <v>149.709287312541</v>
      </c>
      <c r="CS118" s="51" t="n">
        <f aca="false">CR118*(1+(CR33-CQ33)/CQ33)</f>
        <v>149.709287312541</v>
      </c>
      <c r="CT118" s="51" t="n">
        <f aca="false">CS118*(1+(CS33-CR33)/CR33)</f>
        <v>149.709287312541</v>
      </c>
      <c r="CU118" s="51" t="n">
        <f aca="false">CT118*(1+(CT33-CS33)/CS33)</f>
        <v>149.709287312541</v>
      </c>
      <c r="CV118" s="51" t="n">
        <f aca="false">CU118*(1+(CU33-CT33)/CT33)</f>
        <v>149.709287312541</v>
      </c>
      <c r="CW118" s="51" t="n">
        <f aca="false">CV118*(1+(CV33-CU33)/CU33)</f>
        <v>149.709287312541</v>
      </c>
      <c r="CX118" s="51" t="n">
        <f aca="false">CW118*(1+(CW33-CV33)/CV33)</f>
        <v>149.709287312541</v>
      </c>
      <c r="CY118" s="51" t="n">
        <f aca="false">CX118*(1+(CX33-CW33)/CW33)</f>
        <v>149.709287312541</v>
      </c>
      <c r="CZ118" s="51" t="n">
        <f aca="false">CY118*(1+(CY33-CX33)/CX33)</f>
        <v>149.709287312541</v>
      </c>
      <c r="DA118" s="51" t="n">
        <f aca="false">CZ118*(1+(CZ33-CY33)/CY33)</f>
        <v>149.709287312541</v>
      </c>
      <c r="DB118" s="51" t="n">
        <f aca="false">DA118*(1+(DA33-CZ33)/CZ33)</f>
        <v>149.709287312541</v>
      </c>
      <c r="DC118" s="51" t="n">
        <f aca="false">DB118*(1+(DB33-DA33)/DA33)</f>
        <v>149.709287312541</v>
      </c>
      <c r="DD118" s="51" t="n">
        <f aca="false">DC118*(1+(DC33-DB33)/DB33)</f>
        <v>149.709287312541</v>
      </c>
      <c r="DE118" s="51" t="n">
        <f aca="false">DD118*(1+(DD33-DC33)/DC33)</f>
        <v>149.709287312541</v>
      </c>
      <c r="DF118" s="51" t="n">
        <f aca="false">DE118*(1+(DE33-DD33)/DD33)</f>
        <v>149.709287312541</v>
      </c>
      <c r="DG118" s="51" t="n">
        <f aca="false">DF118*(1+(DF33-DE33)/DE33)</f>
        <v>149.709287312541</v>
      </c>
      <c r="DH118" s="51" t="n">
        <f aca="false">DG118*(1+(DG33-DF33)/DF33)</f>
        <v>149.709287312541</v>
      </c>
      <c r="DI118" s="51" t="n">
        <f aca="false">DH118*(1+(DH33-DG33)/DG33)</f>
        <v>149.709287312541</v>
      </c>
      <c r="DJ118" s="51" t="n">
        <f aca="false">DI118*(1+(DI33-DH33)/DH33)</f>
        <v>149.709287312541</v>
      </c>
      <c r="DK118" s="51" t="n">
        <f aca="false">DJ118*(1+(DJ33-DI33)/DI33)</f>
        <v>149.709287312541</v>
      </c>
      <c r="DL118" s="51" t="n">
        <f aca="false">DK118*(1+(DK33-DJ33)/DJ33)</f>
        <v>149.709287312541</v>
      </c>
      <c r="DM118" s="51" t="n">
        <f aca="false">DL118*(1+(DL33-DK33)/DK33)</f>
        <v>149.709287312541</v>
      </c>
      <c r="DN118" s="51" t="n">
        <f aca="false">DM118*(1+(DM33-DL33)/DL33)</f>
        <v>149.709287312541</v>
      </c>
      <c r="DO118" s="51" t="n">
        <f aca="false">DN118*(1+(DN33-DM33)/DM33)</f>
        <v>149.709287312541</v>
      </c>
      <c r="DP118" s="51" t="n">
        <f aca="false">DO118*(1+(DO33-DN33)/DN33)</f>
        <v>149.709287312541</v>
      </c>
      <c r="DQ118" s="51" t="n">
        <f aca="false">DP118*(1+(DP33-DO33)/DO33)</f>
        <v>149.709287312541</v>
      </c>
      <c r="DR118" s="51" t="n">
        <f aca="false">DQ118*(1+(DQ33-DP33)/DP33)</f>
        <v>149.709287312541</v>
      </c>
      <c r="DS118" s="51" t="n">
        <f aca="false">DR118*(1+(DR33-DQ33)/DQ33)</f>
        <v>149.709287312541</v>
      </c>
      <c r="DT118" s="51" t="n">
        <f aca="false">DS118*(1+(DS33-DR33)/DR33)</f>
        <v>149.709287312541</v>
      </c>
      <c r="DU118" s="51" t="n">
        <f aca="false">DT118*(1+(DT33-DS33)/DS33)</f>
        <v>149.709287312541</v>
      </c>
      <c r="DV118" s="51" t="n">
        <f aca="false">DU118*(1+(DU33-DT33)/DT33)</f>
        <v>149.709287312541</v>
      </c>
      <c r="DW118" s="51" t="n">
        <f aca="false">DV118*(1+(DV33-DU33)/DU33)</f>
        <v>149.709287312541</v>
      </c>
      <c r="DX118" s="51" t="n">
        <f aca="false">DW118*(1+(DW33-DV33)/DV33)</f>
        <v>149.709287312541</v>
      </c>
      <c r="DY118" s="51" t="n">
        <f aca="false">DX118*(1+(DX33-DW33)/DW33)</f>
        <v>149.709287312541</v>
      </c>
      <c r="DZ118" s="51" t="n">
        <f aca="false">DY118*(1+(DY33-DX33)/DX33)</f>
        <v>149.709287312541</v>
      </c>
      <c r="EA118" s="51" t="n">
        <f aca="false">DZ118*(1+(DZ33-DY33)/DY33)</f>
        <v>149.709287312541</v>
      </c>
      <c r="EB118" s="51" t="n">
        <f aca="false">EA118*(1+(EA33-DZ33)/DZ33)</f>
        <v>149.709287312541</v>
      </c>
      <c r="EC118" s="51" t="n">
        <f aca="false">EB118*(1+(EB33-EA33)/EA33)</f>
        <v>149.709287312541</v>
      </c>
      <c r="ED118" s="51" t="n">
        <f aca="false">EC118*(1+(EC33-EB33)/EB33)</f>
        <v>149.709287312541</v>
      </c>
      <c r="EE118" s="51" t="n">
        <f aca="false">ED118*(1+(ED33-EC33)/EC33)</f>
        <v>149.709287312541</v>
      </c>
      <c r="EF118" s="51" t="n">
        <f aca="false">EE118*(1+(EE33-ED33)/ED33)</f>
        <v>149.709287312541</v>
      </c>
      <c r="EG118" s="51" t="n">
        <f aca="false">EF118*(1+(EF33-EE33)/EE33)</f>
        <v>149.709287312541</v>
      </c>
      <c r="EH118" s="51" t="n">
        <f aca="false">EG118*(1+(EG33-EF33)/EF33)</f>
        <v>149.709287312541</v>
      </c>
      <c r="EI118" s="51" t="n">
        <f aca="false">EH118*(1+(EH33-EG33)/EG33)</f>
        <v>149.709287312541</v>
      </c>
      <c r="EJ118" s="51" t="n">
        <f aca="false">EI118*(1+(EI33-EH33)/EH33)</f>
        <v>149.709287312541</v>
      </c>
      <c r="EK118" s="51" t="n">
        <f aca="false">EJ118*(1+(EJ33-EI33)/EI33)</f>
        <v>149.709287312541</v>
      </c>
      <c r="EL118" s="51" t="n">
        <f aca="false">EK118*(1+(EK33-EJ33)/EJ33)</f>
        <v>149.709287312541</v>
      </c>
      <c r="EM118" s="51" t="n">
        <f aca="false">EL118*(1+(EL33-EK33)/EK33)</f>
        <v>149.709287312541</v>
      </c>
      <c r="EN118" s="51" t="n">
        <f aca="false">EM118*(1+(EM33-EL33)/EL33)</f>
        <v>149.709287312541</v>
      </c>
      <c r="EO118" s="51" t="n">
        <f aca="false">EN118*(1+(EN33-EM33)/EM33)</f>
        <v>149.709287312541</v>
      </c>
      <c r="EP118" s="51" t="n">
        <f aca="false">EO118*(1+(EO33-EN33)/EN33)</f>
        <v>149.709287312541</v>
      </c>
      <c r="EQ118" s="51" t="n">
        <f aca="false">EP118*(1+(EP33-EO33)/EO33)</f>
        <v>149.709287312541</v>
      </c>
      <c r="ER118" s="51" t="n">
        <f aca="false">EQ118*(1+(EQ33-EP33)/EP33)</f>
        <v>149.709287312541</v>
      </c>
      <c r="ES118" s="51" t="n">
        <f aca="false">ER118*(1+(ER33-EQ33)/EQ33)</f>
        <v>149.709287312541</v>
      </c>
      <c r="ET118" s="51" t="n">
        <f aca="false">ES118*(1+(ES33-ER33)/ER33)</f>
        <v>149.709287312541</v>
      </c>
      <c r="EU118" s="51" t="n">
        <f aca="false">ET118*(1+(ET33-ES33)/ES33)</f>
        <v>149.709287312541</v>
      </c>
      <c r="EV118" s="51" t="n">
        <f aca="false">EU118*(1+(EU33-ET33)/ET33)</f>
        <v>149.709287312541</v>
      </c>
    </row>
    <row r="119" customFormat="false" ht="12.8" hidden="false" customHeight="false" outlineLevel="0" collapsed="false">
      <c r="A119" s="162" t="s">
        <v>265</v>
      </c>
      <c r="B119" s="162" t="n">
        <v>0</v>
      </c>
      <c r="C119" s="162" t="n">
        <v>0</v>
      </c>
      <c r="D119" s="162" t="n">
        <v>0</v>
      </c>
      <c r="E119" s="162" t="n">
        <v>0</v>
      </c>
      <c r="F119" s="162" t="n">
        <v>0</v>
      </c>
      <c r="G119" s="162" t="n">
        <v>0</v>
      </c>
      <c r="H119" s="162" t="n">
        <v>0</v>
      </c>
      <c r="I119" s="162" t="n">
        <v>0</v>
      </c>
      <c r="J119" s="162" t="n">
        <v>0</v>
      </c>
      <c r="K119" s="162" t="n">
        <v>0</v>
      </c>
      <c r="L119" s="162" t="n">
        <v>0</v>
      </c>
      <c r="M119" s="162" t="n">
        <v>0</v>
      </c>
      <c r="N119" s="162" t="n">
        <v>0</v>
      </c>
      <c r="O119" s="162" t="n">
        <v>0</v>
      </c>
      <c r="P119" s="162" t="n">
        <v>0</v>
      </c>
      <c r="Q119" s="162" t="n">
        <v>0</v>
      </c>
      <c r="R119" s="162" t="n">
        <v>0</v>
      </c>
      <c r="S119" s="162" t="n">
        <v>0</v>
      </c>
      <c r="T119" s="162" t="n">
        <v>0</v>
      </c>
      <c r="U119" s="162" t="n">
        <v>0</v>
      </c>
      <c r="V119" s="162" t="n">
        <v>0</v>
      </c>
      <c r="W119" s="162" t="n">
        <v>0</v>
      </c>
      <c r="X119" s="163" t="n">
        <v>0</v>
      </c>
      <c r="Y119" s="162" t="n">
        <v>0</v>
      </c>
      <c r="Z119" s="162" t="n">
        <v>0</v>
      </c>
      <c r="AA119" s="162" t="n">
        <v>0</v>
      </c>
      <c r="AB119" s="162" t="n">
        <v>0</v>
      </c>
      <c r="AC119" s="162" t="n">
        <v>0</v>
      </c>
      <c r="AD119" s="162" t="n">
        <v>0</v>
      </c>
      <c r="AE119" s="162" t="n">
        <v>0</v>
      </c>
      <c r="AF119" s="162" t="n">
        <v>0</v>
      </c>
      <c r="AG119" s="162" t="n">
        <v>0</v>
      </c>
      <c r="AH119" s="162" t="n">
        <v>0</v>
      </c>
      <c r="AI119" s="162" t="n">
        <v>0</v>
      </c>
      <c r="AJ119" s="162" t="n">
        <v>0</v>
      </c>
      <c r="AK119" s="162" t="n">
        <v>0</v>
      </c>
      <c r="AL119" s="162" t="n">
        <v>0</v>
      </c>
      <c r="AM119" s="162" t="n">
        <v>0</v>
      </c>
      <c r="AN119" s="162" t="n">
        <v>0</v>
      </c>
      <c r="AO119" s="162" t="n">
        <v>0</v>
      </c>
      <c r="AP119" s="162" t="n">
        <v>0</v>
      </c>
      <c r="AQ119" s="162" t="n">
        <v>0</v>
      </c>
      <c r="AR119" s="147"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48" t="n">
        <v>231.470087429195</v>
      </c>
      <c r="BJ119" s="51" t="n">
        <v>216.774921490327</v>
      </c>
      <c r="BK119" s="51" t="n">
        <v>203.012696409474</v>
      </c>
      <c r="BL119" s="51" t="n">
        <f aca="false">BK119*(1+(BK33-BJ33)/BJ33)</f>
        <v>186.993812598883</v>
      </c>
      <c r="BM119" s="149" t="n">
        <f aca="false">BL119*(1+(BL33-BK33)/BK33)</f>
        <v>184.029923798277</v>
      </c>
      <c r="BN119" s="51" t="n">
        <f aca="false">BM119*(1+(BM33-BL33)/BL33)</f>
        <v>184.39658297642</v>
      </c>
      <c r="BO119" s="51" t="n">
        <f aca="false">BN119*(1+(BN33-BM33)/BM33)</f>
        <v>187.123227113548</v>
      </c>
      <c r="BP119" s="51" t="n">
        <f aca="false">BO119*(1+(BO33-BN33)/BN33)</f>
        <v>182.64525158143</v>
      </c>
      <c r="BQ119" s="51" t="n">
        <f aca="false">BP119*(1+(BP33-BO33)/BO33)</f>
        <v>177.376484888081</v>
      </c>
      <c r="BR119" s="51" t="n">
        <f aca="false">BQ119*(1+(BQ33-BP33)/BP33)</f>
        <v>178.802321714572</v>
      </c>
      <c r="BS119" s="51" t="n">
        <f aca="false">BR119*(1+(BR33-BQ33)/BQ33)</f>
        <v>183.544680845971</v>
      </c>
      <c r="BT119" s="51" t="n">
        <f aca="false">BS119*(1+(BS33-BR33)/BR33)</f>
        <v>187.107798976896</v>
      </c>
      <c r="BU119" s="51" t="n">
        <f aca="false">BT119*(1+(BT33-BS33)/BS33)</f>
        <v>188.734637177866</v>
      </c>
      <c r="BV119" s="51" t="n">
        <f aca="false">BU119*(1+(BU33-BT33)/BT33)</f>
        <v>189.754509524673</v>
      </c>
      <c r="BW119" s="51" t="n">
        <f aca="false">BV119*(1+(BV33-BU33)/BU33)</f>
        <v>190.870845836524</v>
      </c>
      <c r="BX119" s="51" t="n">
        <f aca="false">BW119*(1+(BW33-BV33)/BV33)</f>
        <v>192.365954562291</v>
      </c>
      <c r="BY119" s="51" t="n">
        <f aca="false">BX119*(1+(BX33-BW33)/BW33)</f>
        <v>194.871232951434</v>
      </c>
      <c r="BZ119" s="51" t="n">
        <f aca="false">BY119*(1+(BY33-BX33)/BX33)</f>
        <v>192.752681303773</v>
      </c>
      <c r="CA119" s="51" t="n">
        <f aca="false">BZ119*(1+(BZ33-BY33)/BY33)</f>
        <v>192.649177319426</v>
      </c>
      <c r="CB119" s="51" t="n">
        <f aca="false">CA119*(1+(CA33-BZ33)/BZ33)</f>
        <v>196.163635323314</v>
      </c>
      <c r="CC119" s="51" t="n">
        <f aca="false">CB119*(1+(CB33-CA33)/CA33)</f>
        <v>199.707243121794</v>
      </c>
      <c r="CD119" s="51" t="n">
        <f aca="false">CC119*(1+(CC33-CB33)/CB33)</f>
        <v>201.856924339184</v>
      </c>
      <c r="CE119" s="51" t="n">
        <f aca="false">CD119*(1+(CD33-CC33)/CC33)</f>
        <v>201.856924339184</v>
      </c>
      <c r="CF119" s="51" t="n">
        <f aca="false">CE119*(1+(CE33-CD33)/CD33)</f>
        <v>201.856924339184</v>
      </c>
      <c r="CG119" s="51" t="n">
        <f aca="false">CF119*(1+(CF33-CE33)/CE33)</f>
        <v>201.856924339184</v>
      </c>
      <c r="CH119" s="51" t="n">
        <f aca="false">CG119*(1+(CG33-CF33)/CF33)</f>
        <v>203.294756257675</v>
      </c>
      <c r="CI119" s="51" t="n">
        <f aca="false">CH119*(1+(CH33-CG33)/CG33)</f>
        <v>205.461494640529</v>
      </c>
      <c r="CJ119" s="51" t="n">
        <f aca="false">CI119*(1+(CI33-CH33)/CH33)</f>
        <v>205.461494640529</v>
      </c>
      <c r="CK119" s="51" t="n">
        <f aca="false">CJ119*(1+(CJ33-CI33)/CI33)</f>
        <v>205.461494640529</v>
      </c>
      <c r="CL119" s="51" t="n">
        <f aca="false">CK119*(1+(CK33-CJ33)/CJ33)</f>
        <v>206.910529809362</v>
      </c>
      <c r="CM119" s="51" t="n">
        <f aca="false">CL119*(1+(CL33-CK33)/CK33)</f>
        <v>209.093971279847</v>
      </c>
      <c r="CN119" s="51" t="n">
        <f aca="false">CM119*(1+(CM33-CL33)/CL33)</f>
        <v>209.093971279847</v>
      </c>
      <c r="CO119" s="51" t="n">
        <f aca="false">CN119*(1+(CN33-CM33)/CM33)</f>
        <v>209.093971279847</v>
      </c>
      <c r="CP119" s="51" t="n">
        <f aca="false">CO119*(1+(CO33-CN33)/CN33)</f>
        <v>209.093971279847</v>
      </c>
      <c r="CQ119" s="51" t="n">
        <f aca="false">CP119*(1+(CP33-CO33)/CO33)</f>
        <v>209.093971279847</v>
      </c>
      <c r="CR119" s="51" t="n">
        <f aca="false">CQ119*(1+(CQ33-CP33)/CP33)</f>
        <v>209.093971279847</v>
      </c>
      <c r="CS119" s="51" t="n">
        <f aca="false">CR119*(1+(CR33-CQ33)/CQ33)</f>
        <v>209.093971279847</v>
      </c>
      <c r="CT119" s="51" t="n">
        <f aca="false">CS119*(1+(CS33-CR33)/CR33)</f>
        <v>209.093971279847</v>
      </c>
      <c r="CU119" s="51" t="n">
        <f aca="false">CT119*(1+(CT33-CS33)/CS33)</f>
        <v>209.093971279847</v>
      </c>
      <c r="CV119" s="51" t="n">
        <f aca="false">CU119*(1+(CU33-CT33)/CT33)</f>
        <v>209.093971279847</v>
      </c>
      <c r="CW119" s="51" t="n">
        <f aca="false">CV119*(1+(CV33-CU33)/CU33)</f>
        <v>209.093971279847</v>
      </c>
      <c r="CX119" s="51" t="n">
        <f aca="false">CW119*(1+(CW33-CV33)/CV33)</f>
        <v>209.093971279847</v>
      </c>
      <c r="CY119" s="51" t="n">
        <f aca="false">CX119*(1+(CX33-CW33)/CW33)</f>
        <v>209.093971279847</v>
      </c>
      <c r="CZ119" s="51" t="n">
        <f aca="false">CY119*(1+(CY33-CX33)/CX33)</f>
        <v>209.093971279847</v>
      </c>
      <c r="DA119" s="51" t="n">
        <f aca="false">CZ119*(1+(CZ33-CY33)/CY33)</f>
        <v>209.093971279847</v>
      </c>
      <c r="DB119" s="51" t="n">
        <f aca="false">DA119*(1+(DA33-CZ33)/CZ33)</f>
        <v>209.093971279847</v>
      </c>
      <c r="DC119" s="51" t="n">
        <f aca="false">DB119*(1+(DB33-DA33)/DA33)</f>
        <v>209.093971279847</v>
      </c>
      <c r="DD119" s="51" t="n">
        <f aca="false">DC119*(1+(DC33-DB33)/DB33)</f>
        <v>209.093971279847</v>
      </c>
      <c r="DE119" s="51" t="n">
        <f aca="false">DD119*(1+(DD33-DC33)/DC33)</f>
        <v>209.093971279847</v>
      </c>
      <c r="DF119" s="51" t="n">
        <f aca="false">DE119*(1+(DE33-DD33)/DD33)</f>
        <v>209.093971279847</v>
      </c>
      <c r="DG119" s="51" t="n">
        <f aca="false">DF119*(1+(DF33-DE33)/DE33)</f>
        <v>209.093971279847</v>
      </c>
      <c r="DH119" s="51" t="n">
        <f aca="false">DG119*(1+(DG33-DF33)/DF33)</f>
        <v>209.093971279847</v>
      </c>
      <c r="DI119" s="51" t="n">
        <f aca="false">DH119*(1+(DH33-DG33)/DG33)</f>
        <v>209.093971279847</v>
      </c>
      <c r="DJ119" s="51" t="n">
        <f aca="false">DI119*(1+(DI33-DH33)/DH33)</f>
        <v>209.093971279847</v>
      </c>
      <c r="DK119" s="51" t="n">
        <f aca="false">DJ119*(1+(DJ33-DI33)/DI33)</f>
        <v>209.093971279847</v>
      </c>
      <c r="DL119" s="51" t="n">
        <f aca="false">DK119*(1+(DK33-DJ33)/DJ33)</f>
        <v>209.093971279847</v>
      </c>
      <c r="DM119" s="51" t="n">
        <f aca="false">DL119*(1+(DL33-DK33)/DK33)</f>
        <v>209.093971279847</v>
      </c>
      <c r="DN119" s="51" t="n">
        <f aca="false">DM119*(1+(DM33-DL33)/DL33)</f>
        <v>209.093971279847</v>
      </c>
      <c r="DO119" s="51" t="n">
        <f aca="false">DN119*(1+(DN33-DM33)/DM33)</f>
        <v>209.093971279847</v>
      </c>
      <c r="DP119" s="51" t="n">
        <f aca="false">DO119*(1+(DO33-DN33)/DN33)</f>
        <v>209.093971279847</v>
      </c>
      <c r="DQ119" s="51" t="n">
        <f aca="false">DP119*(1+(DP33-DO33)/DO33)</f>
        <v>209.093971279847</v>
      </c>
      <c r="DR119" s="51" t="n">
        <f aca="false">DQ119*(1+(DQ33-DP33)/DP33)</f>
        <v>209.093971279847</v>
      </c>
      <c r="DS119" s="51" t="n">
        <f aca="false">DR119*(1+(DR33-DQ33)/DQ33)</f>
        <v>209.093971279847</v>
      </c>
      <c r="DT119" s="51" t="n">
        <f aca="false">DS119*(1+(DS33-DR33)/DR33)</f>
        <v>209.093971279847</v>
      </c>
      <c r="DU119" s="51" t="n">
        <f aca="false">DT119*(1+(DT33-DS33)/DS33)</f>
        <v>209.093971279847</v>
      </c>
      <c r="DV119" s="51" t="n">
        <f aca="false">DU119*(1+(DU33-DT33)/DT33)</f>
        <v>209.093971279847</v>
      </c>
      <c r="DW119" s="51" t="n">
        <f aca="false">DV119*(1+(DV33-DU33)/DU33)</f>
        <v>209.093971279847</v>
      </c>
      <c r="DX119" s="51" t="n">
        <f aca="false">DW119*(1+(DW33-DV33)/DV33)</f>
        <v>209.093971279847</v>
      </c>
      <c r="DY119" s="51" t="n">
        <f aca="false">DX119*(1+(DX33-DW33)/DW33)</f>
        <v>209.093971279847</v>
      </c>
      <c r="DZ119" s="51" t="n">
        <f aca="false">DY119*(1+(DY33-DX33)/DX33)</f>
        <v>209.093971279847</v>
      </c>
      <c r="EA119" s="51" t="n">
        <f aca="false">DZ119*(1+(DZ33-DY33)/DY33)</f>
        <v>209.093971279847</v>
      </c>
      <c r="EB119" s="51" t="n">
        <f aca="false">EA119*(1+(EA33-DZ33)/DZ33)</f>
        <v>209.093971279847</v>
      </c>
      <c r="EC119" s="51" t="n">
        <f aca="false">EB119*(1+(EB33-EA33)/EA33)</f>
        <v>209.093971279847</v>
      </c>
      <c r="ED119" s="51" t="n">
        <f aca="false">EC119*(1+(EC33-EB33)/EB33)</f>
        <v>209.093971279847</v>
      </c>
      <c r="EE119" s="51" t="n">
        <f aca="false">ED119*(1+(ED33-EC33)/EC33)</f>
        <v>209.093971279847</v>
      </c>
      <c r="EF119" s="51" t="n">
        <f aca="false">EE119*(1+(EE33-ED33)/ED33)</f>
        <v>209.093971279847</v>
      </c>
      <c r="EG119" s="51" t="n">
        <f aca="false">EF119*(1+(EF33-EE33)/EE33)</f>
        <v>209.093971279847</v>
      </c>
      <c r="EH119" s="51" t="n">
        <f aca="false">EG119*(1+(EG33-EF33)/EF33)</f>
        <v>209.093971279847</v>
      </c>
      <c r="EI119" s="51" t="n">
        <f aca="false">EH119*(1+(EH33-EG33)/EG33)</f>
        <v>209.093971279847</v>
      </c>
      <c r="EJ119" s="51" t="n">
        <f aca="false">EI119*(1+(EI33-EH33)/EH33)</f>
        <v>209.093971279847</v>
      </c>
      <c r="EK119" s="51" t="n">
        <f aca="false">EJ119*(1+(EJ33-EI33)/EI33)</f>
        <v>209.093971279847</v>
      </c>
      <c r="EL119" s="51" t="n">
        <f aca="false">EK119*(1+(EK33-EJ33)/EJ33)</f>
        <v>209.093971279847</v>
      </c>
      <c r="EM119" s="51" t="n">
        <f aca="false">EL119*(1+(EL33-EK33)/EK33)</f>
        <v>209.093971279847</v>
      </c>
      <c r="EN119" s="51" t="n">
        <f aca="false">EM119*(1+(EM33-EL33)/EL33)</f>
        <v>209.093971279847</v>
      </c>
      <c r="EO119" s="51" t="n">
        <f aca="false">EN119*(1+(EN33-EM33)/EM33)</f>
        <v>209.093971279847</v>
      </c>
      <c r="EP119" s="51" t="n">
        <f aca="false">EO119*(1+(EO33-EN33)/EN33)</f>
        <v>209.093971279847</v>
      </c>
      <c r="EQ119" s="51" t="n">
        <f aca="false">EP119*(1+(EP33-EO33)/EO33)</f>
        <v>209.093971279847</v>
      </c>
      <c r="ER119" s="51" t="n">
        <f aca="false">EQ119*(1+(EQ33-EP33)/EP33)</f>
        <v>209.093971279847</v>
      </c>
      <c r="ES119" s="51" t="n">
        <f aca="false">ER119*(1+(ER33-EQ33)/EQ33)</f>
        <v>209.093971279847</v>
      </c>
      <c r="ET119" s="51" t="n">
        <f aca="false">ES119*(1+(ES33-ER33)/ER33)</f>
        <v>209.093971279847</v>
      </c>
      <c r="EU119" s="51" t="n">
        <f aca="false">ET119*(1+(ET33-ES33)/ES33)</f>
        <v>209.093971279847</v>
      </c>
      <c r="EV119" s="51" t="n">
        <f aca="false">EU119*(1+(EU33-ET33)/ET33)</f>
        <v>209.093971279847</v>
      </c>
    </row>
    <row r="120" customFormat="false" ht="12.8" hidden="false" customHeight="false" outlineLevel="0" collapsed="false">
      <c r="A120" s="162" t="s">
        <v>266</v>
      </c>
      <c r="B120" s="162" t="n">
        <v>0</v>
      </c>
      <c r="C120" s="162" t="n">
        <v>0</v>
      </c>
      <c r="D120" s="162" t="n">
        <v>0</v>
      </c>
      <c r="E120" s="162" t="n">
        <v>0</v>
      </c>
      <c r="F120" s="162" t="n">
        <v>0</v>
      </c>
      <c r="G120" s="162" t="n">
        <v>0</v>
      </c>
      <c r="H120" s="162" t="n">
        <v>0</v>
      </c>
      <c r="I120" s="162" t="n">
        <v>0</v>
      </c>
      <c r="J120" s="162" t="n">
        <v>0</v>
      </c>
      <c r="K120" s="162" t="n">
        <v>0</v>
      </c>
      <c r="L120" s="162" t="n">
        <v>0</v>
      </c>
      <c r="M120" s="162" t="n">
        <v>0</v>
      </c>
      <c r="N120" s="162" t="n">
        <v>0</v>
      </c>
      <c r="O120" s="162" t="n">
        <v>0</v>
      </c>
      <c r="P120" s="162" t="n">
        <v>0</v>
      </c>
      <c r="Q120" s="162" t="n">
        <v>0</v>
      </c>
      <c r="R120" s="162" t="n">
        <v>0</v>
      </c>
      <c r="S120" s="162" t="n">
        <v>0</v>
      </c>
      <c r="T120" s="162" t="n">
        <v>0</v>
      </c>
      <c r="U120" s="162" t="n">
        <v>0</v>
      </c>
      <c r="V120" s="162" t="n">
        <v>0</v>
      </c>
      <c r="W120" s="162" t="n">
        <v>0</v>
      </c>
      <c r="X120" s="163" t="n">
        <v>0</v>
      </c>
      <c r="Y120" s="162" t="n">
        <v>0</v>
      </c>
      <c r="Z120" s="162" t="n">
        <v>0</v>
      </c>
      <c r="AA120" s="162" t="n">
        <v>0</v>
      </c>
      <c r="AB120" s="162" t="n">
        <v>0</v>
      </c>
      <c r="AC120" s="162" t="n">
        <v>0</v>
      </c>
      <c r="AD120" s="162" t="n">
        <v>0</v>
      </c>
      <c r="AE120" s="162" t="n">
        <v>0</v>
      </c>
      <c r="AF120" s="162" t="n">
        <v>0</v>
      </c>
      <c r="AG120" s="162" t="n">
        <v>0</v>
      </c>
      <c r="AH120" s="162" t="n">
        <v>0</v>
      </c>
      <c r="AI120" s="162" t="n">
        <v>0</v>
      </c>
      <c r="AJ120" s="162" t="n">
        <v>0</v>
      </c>
      <c r="AK120" s="162" t="n">
        <v>0</v>
      </c>
      <c r="AL120" s="162" t="n">
        <v>0</v>
      </c>
      <c r="AM120" s="162" t="n">
        <v>0</v>
      </c>
      <c r="AN120" s="162" t="n">
        <v>0</v>
      </c>
      <c r="AO120" s="162" t="n">
        <v>0</v>
      </c>
      <c r="AP120" s="162" t="n">
        <v>0</v>
      </c>
      <c r="AQ120" s="162" t="n">
        <v>0</v>
      </c>
      <c r="AR120" s="147"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48" t="n">
        <v>5800.56295231278</v>
      </c>
      <c r="BJ120" s="51" t="n">
        <v>5432.30701017444</v>
      </c>
      <c r="BK120" s="51" t="n">
        <v>5087.43025382118</v>
      </c>
      <c r="BL120" s="169" t="n">
        <f aca="false">BK120*(1+(BK33-BJ33)/BJ33)</f>
        <v>4686.00238466924</v>
      </c>
      <c r="BM120" s="170" t="n">
        <f aca="false">BL120*(1+(BL33-BK33)/BK33)</f>
        <v>4611.72832289947</v>
      </c>
      <c r="BN120" s="169" t="n">
        <f aca="false">BM120*(1+(BM33-BL33)/BL33)</f>
        <v>4620.91667923735</v>
      </c>
      <c r="BO120" s="169" t="n">
        <f aca="false">BN120*(1+(BN33-BM33)/BM33)</f>
        <v>4689.24546911093</v>
      </c>
      <c r="BP120" s="169" t="n">
        <f aca="false">BO120*(1+(BO33-BN33)/BN33)</f>
        <v>4577.02890038944</v>
      </c>
      <c r="BQ120" s="169" t="n">
        <f aca="false">BP120*(1+(BP33-BO33)/BO33)</f>
        <v>4444.99536972787</v>
      </c>
      <c r="BR120" s="169" t="n">
        <f aca="false">BQ120*(1+(BQ33-BP33)/BP33)</f>
        <v>4480.72636358391</v>
      </c>
      <c r="BS120" s="169" t="n">
        <f aca="false">BR120*(1+(BR33-BQ33)/BQ33)</f>
        <v>4599.56829685344</v>
      </c>
      <c r="BT120" s="169" t="n">
        <f aca="false">BS120*(1+(BS33-BR33)/BR33)</f>
        <v>4688.85884516794</v>
      </c>
      <c r="BU120" s="169" t="n">
        <f aca="false">BT120*(1+(BT33-BS33)/BS33)</f>
        <v>4729.62686622311</v>
      </c>
      <c r="BV120" s="169" t="n">
        <f aca="false">BU120*(1+(BU33-BT33)/BT33)</f>
        <v>4755.18452603428</v>
      </c>
      <c r="BW120" s="169" t="n">
        <f aca="false">BV120*(1+(BV33-BU33)/BU33)</f>
        <v>4783.15954053729</v>
      </c>
      <c r="BX120" s="169" t="n">
        <f aca="false">BW120*(1+(BW33-BV33)/BV33)</f>
        <v>4820.62646501414</v>
      </c>
      <c r="BY120" s="169" t="n">
        <f aca="false">BX120*(1+(BX33-BW33)/BW33)</f>
        <v>4883.40790330146</v>
      </c>
      <c r="BZ120" s="169" t="n">
        <f aca="false">BY120*(1+(BY33-BX33)/BX33)</f>
        <v>4830.31770777568</v>
      </c>
      <c r="CA120" s="169" t="n">
        <f aca="false">BZ120*(1+(BZ33-BY33)/BY33)</f>
        <v>4827.72393255535</v>
      </c>
      <c r="CB120" s="169" t="n">
        <f aca="false">CA120*(1+(CA33-BZ33)/BZ33)</f>
        <v>4915.79507436562</v>
      </c>
      <c r="CC120" s="169" t="n">
        <f aca="false">CB120*(1+(CB33-CA33)/CA33)</f>
        <v>5004.59670027625</v>
      </c>
      <c r="CD120" s="169" t="n">
        <f aca="false">CC120*(1+(CC33-CB33)/CB33)</f>
        <v>5058.46699240499</v>
      </c>
      <c r="CE120" s="169" t="n">
        <f aca="false">CD120*(1+(CD33-CC33)/CC33)</f>
        <v>5058.46699240499</v>
      </c>
      <c r="CF120" s="169" t="n">
        <f aca="false">CE120*(1+(CE33-CD33)/CD33)</f>
        <v>5058.46699240499</v>
      </c>
      <c r="CG120" s="169" t="n">
        <f aca="false">CF120*(1+(CF33-CE33)/CE33)</f>
        <v>5058.46699240499</v>
      </c>
      <c r="CH120" s="169" t="n">
        <f aca="false">CG120*(1+(CG33-CF33)/CF33)</f>
        <v>5094.49857925357</v>
      </c>
      <c r="CI120" s="169" t="n">
        <f aca="false">CH120*(1+(CH33-CG33)/CG33)</f>
        <v>5148.79631824234</v>
      </c>
      <c r="CJ120" s="169" t="n">
        <f aca="false">CI120*(1+(CI33-CH33)/CH33)</f>
        <v>5148.79631824234</v>
      </c>
      <c r="CK120" s="169" t="n">
        <f aca="false">CJ120*(1+(CJ33-CI33)/CI33)</f>
        <v>5148.79631824234</v>
      </c>
      <c r="CL120" s="169" t="n">
        <f aca="false">CK120*(1+(CK33-CJ33)/CJ33)</f>
        <v>5185.10865479642</v>
      </c>
      <c r="CM120" s="169" t="n">
        <f aca="false">CL120*(1+(CL33-CK33)/CK33)</f>
        <v>5239.82496757317</v>
      </c>
      <c r="CN120" s="169" t="n">
        <f aca="false">CM120*(1+(CM33-CL33)/CL33)</f>
        <v>5239.82496757317</v>
      </c>
      <c r="CO120" s="169" t="n">
        <f aca="false">CN120*(1+(CN33-CM33)/CM33)</f>
        <v>5239.82496757317</v>
      </c>
      <c r="CP120" s="169" t="n">
        <f aca="false">CO120*(1+(CO33-CN33)/CN33)</f>
        <v>5239.82496757317</v>
      </c>
      <c r="CQ120" s="169" t="n">
        <f aca="false">CP120*(1+(CP33-CO33)/CO33)</f>
        <v>5239.82496757317</v>
      </c>
      <c r="CR120" s="169" t="n">
        <f aca="false">CQ120*(1+(CQ33-CP33)/CP33)</f>
        <v>5239.82496757317</v>
      </c>
      <c r="CS120" s="169" t="n">
        <f aca="false">CR120*(1+(CR33-CQ33)/CQ33)</f>
        <v>5239.82496757317</v>
      </c>
      <c r="CT120" s="169" t="n">
        <f aca="false">CS120*(1+(CS33-CR33)/CR33)</f>
        <v>5239.82496757317</v>
      </c>
      <c r="CU120" s="169" t="n">
        <f aca="false">CT120*(1+(CT33-CS33)/CS33)</f>
        <v>5239.82496757317</v>
      </c>
      <c r="CV120" s="169" t="n">
        <f aca="false">CU120*(1+(CU33-CT33)/CT33)</f>
        <v>5239.82496757317</v>
      </c>
      <c r="CW120" s="169" t="n">
        <f aca="false">CV120*(1+(CV33-CU33)/CU33)</f>
        <v>5239.82496757317</v>
      </c>
      <c r="CX120" s="169" t="n">
        <f aca="false">CW120*(1+(CW33-CV33)/CV33)</f>
        <v>5239.82496757317</v>
      </c>
      <c r="CY120" s="169" t="n">
        <f aca="false">CX120*(1+(CX33-CW33)/CW33)</f>
        <v>5239.82496757317</v>
      </c>
      <c r="CZ120" s="169" t="n">
        <f aca="false">CY120*(1+(CY33-CX33)/CX33)</f>
        <v>5239.82496757317</v>
      </c>
      <c r="DA120" s="169" t="n">
        <f aca="false">CZ120*(1+(CZ33-CY33)/CY33)</f>
        <v>5239.82496757317</v>
      </c>
      <c r="DB120" s="169" t="n">
        <f aca="false">DA120*(1+(DA33-CZ33)/CZ33)</f>
        <v>5239.82496757317</v>
      </c>
      <c r="DC120" s="169" t="n">
        <f aca="false">DB120*(1+(DB33-DA33)/DA33)</f>
        <v>5239.82496757317</v>
      </c>
      <c r="DD120" s="169" t="n">
        <f aca="false">DC120*(1+(DC33-DB33)/DB33)</f>
        <v>5239.82496757317</v>
      </c>
      <c r="DE120" s="169" t="n">
        <f aca="false">DD120*(1+(DD33-DC33)/DC33)</f>
        <v>5239.82496757317</v>
      </c>
      <c r="DF120" s="169" t="n">
        <f aca="false">DE120*(1+(DE33-DD33)/DD33)</f>
        <v>5239.82496757317</v>
      </c>
      <c r="DG120" s="169" t="n">
        <f aca="false">DF120*(1+(DF33-DE33)/DE33)</f>
        <v>5239.82496757317</v>
      </c>
      <c r="DH120" s="169" t="n">
        <f aca="false">DG120*(1+(DG33-DF33)/DF33)</f>
        <v>5239.82496757317</v>
      </c>
      <c r="DI120" s="169" t="n">
        <f aca="false">DH120*(1+(DH33-DG33)/DG33)</f>
        <v>5239.82496757317</v>
      </c>
      <c r="DJ120" s="169" t="n">
        <f aca="false">DI120*(1+(DI33-DH33)/DH33)</f>
        <v>5239.82496757317</v>
      </c>
      <c r="DK120" s="169" t="n">
        <f aca="false">DJ120*(1+(DJ33-DI33)/DI33)</f>
        <v>5239.82496757317</v>
      </c>
      <c r="DL120" s="169" t="n">
        <f aca="false">DK120*(1+(DK33-DJ33)/DJ33)</f>
        <v>5239.82496757317</v>
      </c>
      <c r="DM120" s="169" t="n">
        <f aca="false">DL120*(1+(DL33-DK33)/DK33)</f>
        <v>5239.82496757317</v>
      </c>
      <c r="DN120" s="169" t="n">
        <f aca="false">DM120*(1+(DM33-DL33)/DL33)</f>
        <v>5239.82496757317</v>
      </c>
      <c r="DO120" s="169" t="n">
        <f aca="false">DN120*(1+(DN33-DM33)/DM33)</f>
        <v>5239.82496757317</v>
      </c>
      <c r="DP120" s="169" t="n">
        <f aca="false">DO120*(1+(DO33-DN33)/DN33)</f>
        <v>5239.82496757317</v>
      </c>
      <c r="DQ120" s="169" t="n">
        <f aca="false">DP120*(1+(DP33-DO33)/DO33)</f>
        <v>5239.82496757317</v>
      </c>
      <c r="DR120" s="169" t="n">
        <f aca="false">DQ120*(1+(DQ33-DP33)/DP33)</f>
        <v>5239.82496757317</v>
      </c>
      <c r="DS120" s="169" t="n">
        <f aca="false">DR120*(1+(DR33-DQ33)/DQ33)</f>
        <v>5239.82496757317</v>
      </c>
      <c r="DT120" s="169" t="n">
        <f aca="false">DS120*(1+(DS33-DR33)/DR33)</f>
        <v>5239.82496757317</v>
      </c>
      <c r="DU120" s="169" t="n">
        <f aca="false">DT120*(1+(DT33-DS33)/DS33)</f>
        <v>5239.82496757317</v>
      </c>
      <c r="DV120" s="169" t="n">
        <f aca="false">DU120*(1+(DU33-DT33)/DT33)</f>
        <v>5239.82496757317</v>
      </c>
      <c r="DW120" s="169" t="n">
        <f aca="false">DV120*(1+(DV33-DU33)/DU33)</f>
        <v>5239.82496757317</v>
      </c>
      <c r="DX120" s="169" t="n">
        <f aca="false">DW120*(1+(DW33-DV33)/DV33)</f>
        <v>5239.82496757317</v>
      </c>
      <c r="DY120" s="169" t="n">
        <f aca="false">DX120*(1+(DX33-DW33)/DW33)</f>
        <v>5239.82496757317</v>
      </c>
      <c r="DZ120" s="169" t="n">
        <f aca="false">DY120*(1+(DY33-DX33)/DX33)</f>
        <v>5239.82496757317</v>
      </c>
      <c r="EA120" s="169" t="n">
        <f aca="false">DZ120*(1+(DZ33-DY33)/DY33)</f>
        <v>5239.82496757317</v>
      </c>
      <c r="EB120" s="169" t="n">
        <f aca="false">EA120*(1+(EA33-DZ33)/DZ33)</f>
        <v>5239.82496757317</v>
      </c>
      <c r="EC120" s="169" t="n">
        <f aca="false">EB120*(1+(EB33-EA33)/EA33)</f>
        <v>5239.82496757317</v>
      </c>
      <c r="ED120" s="169" t="n">
        <f aca="false">EC120*(1+(EC33-EB33)/EB33)</f>
        <v>5239.82496757317</v>
      </c>
      <c r="EE120" s="169" t="n">
        <f aca="false">ED120*(1+(ED33-EC33)/EC33)</f>
        <v>5239.82496757317</v>
      </c>
      <c r="EF120" s="169" t="n">
        <f aca="false">EE120*(1+(EE33-ED33)/ED33)</f>
        <v>5239.82496757317</v>
      </c>
      <c r="EG120" s="169" t="n">
        <f aca="false">EF120*(1+(EF33-EE33)/EE33)</f>
        <v>5239.82496757317</v>
      </c>
      <c r="EH120" s="169" t="n">
        <f aca="false">EG120*(1+(EG33-EF33)/EF33)</f>
        <v>5239.82496757317</v>
      </c>
      <c r="EI120" s="169" t="n">
        <f aca="false">EH120*(1+(EH33-EG33)/EG33)</f>
        <v>5239.82496757317</v>
      </c>
      <c r="EJ120" s="169" t="n">
        <f aca="false">EI120*(1+(EI33-EH33)/EH33)</f>
        <v>5239.82496757317</v>
      </c>
      <c r="EK120" s="169" t="n">
        <f aca="false">EJ120*(1+(EJ33-EI33)/EI33)</f>
        <v>5239.82496757317</v>
      </c>
      <c r="EL120" s="169" t="n">
        <f aca="false">EK120*(1+(EK33-EJ33)/EJ33)</f>
        <v>5239.82496757317</v>
      </c>
      <c r="EM120" s="169" t="n">
        <f aca="false">EL120*(1+(EL33-EK33)/EK33)</f>
        <v>5239.82496757317</v>
      </c>
      <c r="EN120" s="169" t="n">
        <f aca="false">EM120*(1+(EM33-EL33)/EL33)</f>
        <v>5239.82496757317</v>
      </c>
      <c r="EO120" s="169" t="n">
        <f aca="false">EN120*(1+(EN33-EM33)/EM33)</f>
        <v>5239.82496757317</v>
      </c>
      <c r="EP120" s="169" t="n">
        <f aca="false">EO120*(1+(EO33-EN33)/EN33)</f>
        <v>5239.82496757317</v>
      </c>
      <c r="EQ120" s="169" t="n">
        <f aca="false">EP120*(1+(EP33-EO33)/EO33)</f>
        <v>5239.82496757317</v>
      </c>
      <c r="ER120" s="169" t="n">
        <f aca="false">EQ120*(1+(EQ33-EP33)/EP33)</f>
        <v>5239.82496757317</v>
      </c>
      <c r="ES120" s="169" t="n">
        <f aca="false">ER120*(1+(ER33-EQ33)/EQ33)</f>
        <v>5239.82496757317</v>
      </c>
      <c r="ET120" s="169" t="n">
        <f aca="false">ES120*(1+(ES33-ER33)/ER33)</f>
        <v>5239.82496757317</v>
      </c>
      <c r="EU120" s="169" t="n">
        <f aca="false">ET120*(1+(ET33-ES33)/ES33)</f>
        <v>5239.82496757317</v>
      </c>
      <c r="EV120" s="169" t="n">
        <f aca="false">EU120*(1+(EU33-ET33)/ET33)</f>
        <v>5239.82496757317</v>
      </c>
    </row>
    <row r="121" customFormat="false" ht="12.8" hidden="false" customHeight="false" outlineLevel="0" collapsed="false">
      <c r="A121" s="162" t="s">
        <v>267</v>
      </c>
      <c r="B121" s="162" t="n">
        <v>0</v>
      </c>
      <c r="C121" s="162" t="n">
        <v>0</v>
      </c>
      <c r="D121" s="162" t="n">
        <v>0</v>
      </c>
      <c r="E121" s="162" t="n">
        <v>0</v>
      </c>
      <c r="F121" s="162" t="n">
        <v>0</v>
      </c>
      <c r="G121" s="162" t="n">
        <v>0</v>
      </c>
      <c r="H121" s="162" t="n">
        <v>0</v>
      </c>
      <c r="I121" s="162" t="n">
        <v>0</v>
      </c>
      <c r="J121" s="162" t="n">
        <v>0</v>
      </c>
      <c r="K121" s="162" t="n">
        <v>0</v>
      </c>
      <c r="L121" s="162" t="n">
        <v>0</v>
      </c>
      <c r="M121" s="162" t="n">
        <v>0</v>
      </c>
      <c r="N121" s="162" t="n">
        <v>0</v>
      </c>
      <c r="O121" s="162" t="n">
        <v>0</v>
      </c>
      <c r="P121" s="162" t="n">
        <v>0</v>
      </c>
      <c r="Q121" s="162" t="n">
        <v>0</v>
      </c>
      <c r="R121" s="162" t="n">
        <v>0</v>
      </c>
      <c r="S121" s="162" t="n">
        <v>0</v>
      </c>
      <c r="T121" s="162" t="n">
        <v>0</v>
      </c>
      <c r="U121" s="162" t="n">
        <v>0</v>
      </c>
      <c r="V121" s="162" t="n">
        <v>0</v>
      </c>
      <c r="W121" s="162" t="n">
        <v>0</v>
      </c>
      <c r="X121" s="163" t="n">
        <v>0</v>
      </c>
      <c r="Y121" s="162" t="n">
        <v>0</v>
      </c>
      <c r="Z121" s="162" t="n">
        <v>0</v>
      </c>
      <c r="AA121" s="162" t="n">
        <v>0</v>
      </c>
      <c r="AB121" s="162" t="n">
        <v>0</v>
      </c>
      <c r="AC121" s="162" t="n">
        <v>0</v>
      </c>
      <c r="AD121" s="162" t="n">
        <v>0</v>
      </c>
      <c r="AE121" s="162" t="n">
        <v>0</v>
      </c>
      <c r="AF121" s="162" t="n">
        <v>0</v>
      </c>
      <c r="AG121" s="162" t="n">
        <v>0</v>
      </c>
      <c r="AH121" s="162" t="n">
        <v>0</v>
      </c>
      <c r="AI121" s="162" t="n">
        <v>0</v>
      </c>
      <c r="AJ121" s="162" t="n">
        <v>0</v>
      </c>
      <c r="AK121" s="162" t="n">
        <v>0</v>
      </c>
      <c r="AL121" s="162" t="n">
        <v>0</v>
      </c>
      <c r="AM121" s="162" t="n">
        <v>0</v>
      </c>
      <c r="AN121" s="162" t="n">
        <v>0</v>
      </c>
      <c r="AO121" s="162" t="n">
        <v>0</v>
      </c>
      <c r="AP121" s="162" t="n">
        <v>0</v>
      </c>
      <c r="AQ121" s="162" t="n">
        <v>0</v>
      </c>
      <c r="AR121" s="147"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48" t="n">
        <v>72.368929482636</v>
      </c>
      <c r="BJ121" s="51" t="n">
        <v>67.7744981270474</v>
      </c>
      <c r="BK121" s="51" t="n">
        <v>63.4717499514109</v>
      </c>
      <c r="BL121" s="51" t="n">
        <f aca="false">BK121*(1+(BK33-BJ33)/BJ33)</f>
        <v>58.4634593089589</v>
      </c>
      <c r="BM121" s="149" t="n">
        <f aca="false">BL121*(1+(BL33-BK33)/BK33)</f>
        <v>57.5368019512515</v>
      </c>
      <c r="BN121" s="51" t="n">
        <f aca="false">BM121*(1+(BM33-BL33)/BL33)</f>
        <v>57.6514376370192</v>
      </c>
      <c r="BO121" s="51" t="n">
        <f aca="false">BN121*(1+(BN33-BM33)/BM33)</f>
        <v>58.5039206488662</v>
      </c>
      <c r="BP121" s="51" t="n">
        <f aca="false">BO121*(1+(BO33-BN33)/BN33)</f>
        <v>57.1038853393018</v>
      </c>
      <c r="BQ121" s="51" t="n">
        <f aca="false">BP121*(1+(BP33-BO33)/BO33)</f>
        <v>55.4566098337441</v>
      </c>
      <c r="BR121" s="51" t="n">
        <f aca="false">BQ121*(1+(BQ33-BP33)/BP33)</f>
        <v>55.9023965265134</v>
      </c>
      <c r="BS121" s="51" t="n">
        <f aca="false">BR121*(1+(BR33-BQ33)/BQ33)</f>
        <v>57.3850911475474</v>
      </c>
      <c r="BT121" s="51" t="n">
        <f aca="false">BS121*(1+(BS33-BR33)/BR33)</f>
        <v>58.4990970548295</v>
      </c>
      <c r="BU121" s="51" t="n">
        <f aca="false">BT121*(1+(BT33-BS33)/BS33)</f>
        <v>59.0077266594287</v>
      </c>
      <c r="BV121" s="51" t="n">
        <f aca="false">BU121*(1+(BU33-BT33)/BT33)</f>
        <v>59.326588896736</v>
      </c>
      <c r="BW121" s="51" t="n">
        <f aca="false">BV121*(1+(BV33-BU33)/BU33)</f>
        <v>59.6756105121357</v>
      </c>
      <c r="BX121" s="51" t="n">
        <f aca="false">BW121*(1+(BW33-BV33)/BV33)</f>
        <v>60.143055006349</v>
      </c>
      <c r="BY121" s="51" t="n">
        <f aca="false">BX121*(1+(BX33-BW33)/BW33)</f>
        <v>60.9263282020001</v>
      </c>
      <c r="BZ121" s="51" t="n">
        <f aca="false">BY121*(1+(BY33-BX33)/BX33)</f>
        <v>60.263964799032</v>
      </c>
      <c r="CA121" s="51" t="n">
        <f aca="false">BZ121*(1+(BZ33-BY33)/BY33)</f>
        <v>60.2316043647851</v>
      </c>
      <c r="CB121" s="51" t="n">
        <f aca="false">CA121*(1+(CA33-BZ33)/BZ33)</f>
        <v>61.3303967239959</v>
      </c>
      <c r="CC121" s="51" t="n">
        <f aca="false">CB121*(1+(CB33-CA33)/CA33)</f>
        <v>62.4383027421364</v>
      </c>
      <c r="CD121" s="51" t="n">
        <f aca="false">CC121*(1+(CC33-CB33)/CB33)</f>
        <v>63.1103987790769</v>
      </c>
      <c r="CE121" s="51" t="n">
        <f aca="false">CD121*(1+(CD33-CC33)/CC33)</f>
        <v>63.1103987790769</v>
      </c>
      <c r="CF121" s="51" t="n">
        <f aca="false">CE121*(1+(CE33-CD33)/CD33)</f>
        <v>63.1103987790769</v>
      </c>
      <c r="CG121" s="51" t="n">
        <f aca="false">CF121*(1+(CF33-CE33)/CE33)</f>
        <v>63.1103987790769</v>
      </c>
      <c r="CH121" s="51" t="n">
        <f aca="false">CG121*(1+(CG33-CF33)/CF33)</f>
        <v>63.5599357273402</v>
      </c>
      <c r="CI121" s="51" t="n">
        <f aca="false">CH121*(1+(CH33-CG33)/CG33)</f>
        <v>64.237364672815</v>
      </c>
      <c r="CJ121" s="51" t="n">
        <f aca="false">CI121*(1+(CI33-CH33)/CH33)</f>
        <v>64.237364672815</v>
      </c>
      <c r="CK121" s="51" t="n">
        <f aca="false">CJ121*(1+(CJ33-CI33)/CI33)</f>
        <v>64.237364672815</v>
      </c>
      <c r="CL121" s="51" t="n">
        <f aca="false">CK121*(1+(CK33-CJ33)/CJ33)</f>
        <v>64.6904043079394</v>
      </c>
      <c r="CM121" s="51" t="n">
        <f aca="false">CL121*(1+(CL33-CK33)/CK33)</f>
        <v>65.3730554598094</v>
      </c>
      <c r="CN121" s="51" t="n">
        <f aca="false">CM121*(1+(CM33-CL33)/CL33)</f>
        <v>65.3730554598094</v>
      </c>
      <c r="CO121" s="51" t="n">
        <f aca="false">CN121*(1+(CN33-CM33)/CM33)</f>
        <v>65.3730554598094</v>
      </c>
      <c r="CP121" s="51" t="n">
        <f aca="false">CO121*(1+(CO33-CN33)/CN33)</f>
        <v>65.3730554598094</v>
      </c>
      <c r="CQ121" s="51" t="n">
        <f aca="false">CP121*(1+(CP33-CO33)/CO33)</f>
        <v>65.3730554598094</v>
      </c>
      <c r="CR121" s="51" t="n">
        <f aca="false">CQ121*(1+(CQ33-CP33)/CP33)</f>
        <v>65.3730554598094</v>
      </c>
      <c r="CS121" s="51" t="n">
        <f aca="false">CR121*(1+(CR33-CQ33)/CQ33)</f>
        <v>65.3730554598094</v>
      </c>
      <c r="CT121" s="51" t="n">
        <f aca="false">CS121*(1+(CS33-CR33)/CR33)</f>
        <v>65.3730554598094</v>
      </c>
      <c r="CU121" s="51" t="n">
        <f aca="false">CT121*(1+(CT33-CS33)/CS33)</f>
        <v>65.3730554598094</v>
      </c>
      <c r="CV121" s="51" t="n">
        <f aca="false">CU121*(1+(CU33-CT33)/CT33)</f>
        <v>65.3730554598094</v>
      </c>
      <c r="CW121" s="51" t="n">
        <f aca="false">CV121*(1+(CV33-CU33)/CU33)</f>
        <v>65.3730554598094</v>
      </c>
      <c r="CX121" s="51" t="n">
        <f aca="false">CW121*(1+(CW33-CV33)/CV33)</f>
        <v>65.3730554598094</v>
      </c>
      <c r="CY121" s="51" t="n">
        <f aca="false">CX121*(1+(CX33-CW33)/CW33)</f>
        <v>65.3730554598094</v>
      </c>
      <c r="CZ121" s="51" t="n">
        <f aca="false">CY121*(1+(CY33-CX33)/CX33)</f>
        <v>65.3730554598094</v>
      </c>
      <c r="DA121" s="51" t="n">
        <f aca="false">CZ121*(1+(CZ33-CY33)/CY33)</f>
        <v>65.3730554598094</v>
      </c>
      <c r="DB121" s="51" t="n">
        <f aca="false">DA121*(1+(DA33-CZ33)/CZ33)</f>
        <v>65.3730554598094</v>
      </c>
      <c r="DC121" s="51" t="n">
        <f aca="false">DB121*(1+(DB33-DA33)/DA33)</f>
        <v>65.3730554598094</v>
      </c>
      <c r="DD121" s="51" t="n">
        <f aca="false">DC121*(1+(DC33-DB33)/DB33)</f>
        <v>65.3730554598094</v>
      </c>
      <c r="DE121" s="51" t="n">
        <f aca="false">DD121*(1+(DD33-DC33)/DC33)</f>
        <v>65.3730554598094</v>
      </c>
      <c r="DF121" s="51" t="n">
        <f aca="false">DE121*(1+(DE33-DD33)/DD33)</f>
        <v>65.3730554598094</v>
      </c>
      <c r="DG121" s="51" t="n">
        <f aca="false">DF121*(1+(DF33-DE33)/DE33)</f>
        <v>65.3730554598094</v>
      </c>
      <c r="DH121" s="51" t="n">
        <f aca="false">DG121*(1+(DG33-DF33)/DF33)</f>
        <v>65.3730554598094</v>
      </c>
      <c r="DI121" s="51" t="n">
        <f aca="false">DH121*(1+(DH33-DG33)/DG33)</f>
        <v>65.3730554598094</v>
      </c>
      <c r="DJ121" s="51" t="n">
        <f aca="false">DI121*(1+(DI33-DH33)/DH33)</f>
        <v>65.3730554598094</v>
      </c>
      <c r="DK121" s="51" t="n">
        <f aca="false">DJ121*(1+(DJ33-DI33)/DI33)</f>
        <v>65.3730554598094</v>
      </c>
      <c r="DL121" s="51" t="n">
        <f aca="false">DK121*(1+(DK33-DJ33)/DJ33)</f>
        <v>65.3730554598094</v>
      </c>
      <c r="DM121" s="51" t="n">
        <f aca="false">DL121*(1+(DL33-DK33)/DK33)</f>
        <v>65.3730554598094</v>
      </c>
      <c r="DN121" s="51" t="n">
        <f aca="false">DM121*(1+(DM33-DL33)/DL33)</f>
        <v>65.3730554598094</v>
      </c>
      <c r="DO121" s="51" t="n">
        <f aca="false">DN121*(1+(DN33-DM33)/DM33)</f>
        <v>65.3730554598094</v>
      </c>
      <c r="DP121" s="51" t="n">
        <f aca="false">DO121*(1+(DO33-DN33)/DN33)</f>
        <v>65.3730554598094</v>
      </c>
      <c r="DQ121" s="51" t="n">
        <f aca="false">DP121*(1+(DP33-DO33)/DO33)</f>
        <v>65.3730554598094</v>
      </c>
      <c r="DR121" s="51" t="n">
        <f aca="false">DQ121*(1+(DQ33-DP33)/DP33)</f>
        <v>65.3730554598094</v>
      </c>
      <c r="DS121" s="51" t="n">
        <f aca="false">DR121*(1+(DR33-DQ33)/DQ33)</f>
        <v>65.3730554598094</v>
      </c>
      <c r="DT121" s="51" t="n">
        <f aca="false">DS121*(1+(DS33-DR33)/DR33)</f>
        <v>65.3730554598094</v>
      </c>
      <c r="DU121" s="51" t="n">
        <f aca="false">DT121*(1+(DT33-DS33)/DS33)</f>
        <v>65.3730554598094</v>
      </c>
      <c r="DV121" s="51" t="n">
        <f aca="false">DU121*(1+(DU33-DT33)/DT33)</f>
        <v>65.3730554598094</v>
      </c>
      <c r="DW121" s="51" t="n">
        <f aca="false">DV121*(1+(DV33-DU33)/DU33)</f>
        <v>65.3730554598094</v>
      </c>
      <c r="DX121" s="51" t="n">
        <f aca="false">DW121*(1+(DW33-DV33)/DV33)</f>
        <v>65.3730554598094</v>
      </c>
      <c r="DY121" s="51" t="n">
        <f aca="false">DX121*(1+(DX33-DW33)/DW33)</f>
        <v>65.3730554598094</v>
      </c>
      <c r="DZ121" s="51" t="n">
        <f aca="false">DY121*(1+(DY33-DX33)/DX33)</f>
        <v>65.3730554598094</v>
      </c>
      <c r="EA121" s="51" t="n">
        <f aca="false">DZ121*(1+(DZ33-DY33)/DY33)</f>
        <v>65.3730554598094</v>
      </c>
      <c r="EB121" s="51" t="n">
        <f aca="false">EA121*(1+(EA33-DZ33)/DZ33)</f>
        <v>65.3730554598094</v>
      </c>
      <c r="EC121" s="51" t="n">
        <f aca="false">EB121*(1+(EB33-EA33)/EA33)</f>
        <v>65.3730554598094</v>
      </c>
      <c r="ED121" s="51" t="n">
        <f aca="false">EC121*(1+(EC33-EB33)/EB33)</f>
        <v>65.3730554598094</v>
      </c>
      <c r="EE121" s="51" t="n">
        <f aca="false">ED121*(1+(ED33-EC33)/EC33)</f>
        <v>65.3730554598094</v>
      </c>
      <c r="EF121" s="51" t="n">
        <f aca="false">EE121*(1+(EE33-ED33)/ED33)</f>
        <v>65.3730554598094</v>
      </c>
      <c r="EG121" s="51" t="n">
        <f aca="false">EF121*(1+(EF33-EE33)/EE33)</f>
        <v>65.3730554598094</v>
      </c>
      <c r="EH121" s="51" t="n">
        <f aca="false">EG121*(1+(EG33-EF33)/EF33)</f>
        <v>65.3730554598094</v>
      </c>
      <c r="EI121" s="51" t="n">
        <f aca="false">EH121*(1+(EH33-EG33)/EG33)</f>
        <v>65.3730554598094</v>
      </c>
      <c r="EJ121" s="51" t="n">
        <f aca="false">EI121*(1+(EI33-EH33)/EH33)</f>
        <v>65.3730554598094</v>
      </c>
      <c r="EK121" s="51" t="n">
        <f aca="false">EJ121*(1+(EJ33-EI33)/EI33)</f>
        <v>65.3730554598094</v>
      </c>
      <c r="EL121" s="51" t="n">
        <f aca="false">EK121*(1+(EK33-EJ33)/EJ33)</f>
        <v>65.3730554598094</v>
      </c>
      <c r="EM121" s="51" t="n">
        <f aca="false">EL121*(1+(EL33-EK33)/EK33)</f>
        <v>65.3730554598094</v>
      </c>
      <c r="EN121" s="51" t="n">
        <f aca="false">EM121*(1+(EM33-EL33)/EL33)</f>
        <v>65.3730554598094</v>
      </c>
      <c r="EO121" s="51" t="n">
        <f aca="false">EN121*(1+(EN33-EM33)/EM33)</f>
        <v>65.3730554598094</v>
      </c>
      <c r="EP121" s="51" t="n">
        <f aca="false">EO121*(1+(EO33-EN33)/EN33)</f>
        <v>65.3730554598094</v>
      </c>
      <c r="EQ121" s="51" t="n">
        <f aca="false">EP121*(1+(EP33-EO33)/EO33)</f>
        <v>65.3730554598094</v>
      </c>
      <c r="ER121" s="51" t="n">
        <f aca="false">EQ121*(1+(EQ33-EP33)/EP33)</f>
        <v>65.3730554598094</v>
      </c>
      <c r="ES121" s="51" t="n">
        <f aca="false">ER121*(1+(ER33-EQ33)/EQ33)</f>
        <v>65.3730554598094</v>
      </c>
      <c r="ET121" s="51" t="n">
        <f aca="false">ES121*(1+(ES33-ER33)/ER33)</f>
        <v>65.3730554598094</v>
      </c>
      <c r="EU121" s="51" t="n">
        <f aca="false">ET121*(1+(ET33-ES33)/ES33)</f>
        <v>65.3730554598094</v>
      </c>
      <c r="EV121" s="51" t="n">
        <f aca="false">EU121*(1+(EU33-ET33)/ET33)</f>
        <v>65.3730554598094</v>
      </c>
    </row>
    <row r="122" customFormat="false" ht="12.8" hidden="false" customHeight="false" outlineLevel="0" collapsed="false">
      <c r="A122" s="162" t="s">
        <v>268</v>
      </c>
      <c r="B122" s="162" t="n">
        <v>0</v>
      </c>
      <c r="C122" s="162" t="n">
        <v>0</v>
      </c>
      <c r="D122" s="162" t="n">
        <v>0</v>
      </c>
      <c r="E122" s="162" t="n">
        <v>0</v>
      </c>
      <c r="F122" s="162" t="n">
        <v>0</v>
      </c>
      <c r="G122" s="162" t="n">
        <v>0</v>
      </c>
      <c r="H122" s="162" t="n">
        <v>0</v>
      </c>
      <c r="I122" s="162" t="n">
        <v>0</v>
      </c>
      <c r="J122" s="162" t="n">
        <v>0</v>
      </c>
      <c r="K122" s="162" t="n">
        <v>0</v>
      </c>
      <c r="L122" s="162" t="n">
        <v>0</v>
      </c>
      <c r="M122" s="162" t="n">
        <v>0</v>
      </c>
      <c r="N122" s="162" t="n">
        <v>0</v>
      </c>
      <c r="O122" s="162" t="n">
        <v>0</v>
      </c>
      <c r="P122" s="162" t="n">
        <v>0</v>
      </c>
      <c r="Q122" s="162" t="n">
        <v>0</v>
      </c>
      <c r="R122" s="162" t="n">
        <v>0</v>
      </c>
      <c r="S122" s="162" t="n">
        <v>0</v>
      </c>
      <c r="T122" s="162" t="n">
        <v>0</v>
      </c>
      <c r="U122" s="162" t="n">
        <v>0</v>
      </c>
      <c r="V122" s="162" t="n">
        <v>0</v>
      </c>
      <c r="W122" s="162" t="n">
        <v>0</v>
      </c>
      <c r="X122" s="163" t="n">
        <v>0</v>
      </c>
      <c r="Y122" s="162" t="n">
        <v>0</v>
      </c>
      <c r="Z122" s="162" t="n">
        <v>0</v>
      </c>
      <c r="AA122" s="162" t="n">
        <v>0</v>
      </c>
      <c r="AB122" s="162" t="n">
        <v>0</v>
      </c>
      <c r="AC122" s="162" t="n">
        <v>0</v>
      </c>
      <c r="AD122" s="162" t="n">
        <v>0</v>
      </c>
      <c r="AE122" s="162" t="n">
        <v>0</v>
      </c>
      <c r="AF122" s="162" t="n">
        <v>0</v>
      </c>
      <c r="AG122" s="162" t="n">
        <v>0</v>
      </c>
      <c r="AH122" s="162" t="n">
        <v>0</v>
      </c>
      <c r="AI122" s="162" t="n">
        <v>0</v>
      </c>
      <c r="AJ122" s="162" t="n">
        <v>0</v>
      </c>
      <c r="AK122" s="162" t="n">
        <v>0</v>
      </c>
      <c r="AL122" s="162" t="n">
        <v>0</v>
      </c>
      <c r="AM122" s="162" t="n">
        <v>0</v>
      </c>
      <c r="AN122" s="162" t="n">
        <v>0</v>
      </c>
      <c r="AO122" s="162" t="n">
        <v>0</v>
      </c>
      <c r="AP122" s="162" t="n">
        <v>0</v>
      </c>
      <c r="AQ122" s="162" t="n">
        <v>0</v>
      </c>
      <c r="AR122" s="147"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48" t="n">
        <v>182.303410147098</v>
      </c>
      <c r="BJ122" s="51" t="n">
        <v>170.729651770425</v>
      </c>
      <c r="BK122" s="51" t="n">
        <v>159.890667816531</v>
      </c>
      <c r="BL122" s="51" t="n">
        <f aca="false">BK122*(1+(BK33-BJ33)/BJ33)</f>
        <v>147.274363144705</v>
      </c>
      <c r="BM122" s="149" t="n">
        <f aca="false">BL122*(1+(BL33-BK33)/BK33)</f>
        <v>144.940035449717</v>
      </c>
      <c r="BN122" s="51" t="n">
        <f aca="false">BM122*(1+(BM33-BL33)/BL33)</f>
        <v>145.228812368063</v>
      </c>
      <c r="BO122" s="51" t="n">
        <f aca="false">BN122*(1+(BN33-BM33)/BM33)</f>
        <v>147.376288657449</v>
      </c>
      <c r="BP122" s="51" t="n">
        <f aca="false">BO122*(1+(BO33-BN33)/BN33)</f>
        <v>143.849482152439</v>
      </c>
      <c r="BQ122" s="51" t="n">
        <f aca="false">BP122*(1+(BP33-BO33)/BO33)</f>
        <v>139.699856833096</v>
      </c>
      <c r="BR122" s="51" t="n">
        <f aca="false">BQ122*(1+(BQ33-BP33)/BP33)</f>
        <v>140.822830944652</v>
      </c>
      <c r="BS122" s="51" t="n">
        <f aca="false">BR122*(1+(BR33-BQ33)/BQ33)</f>
        <v>144.557863196111</v>
      </c>
      <c r="BT122" s="51" t="n">
        <f aca="false">BS122*(1+(BS33-BR33)/BR33)</f>
        <v>147.364137619036</v>
      </c>
      <c r="BU122" s="51" t="n">
        <f aca="false">BT122*(1+(BT33-BS33)/BS33)</f>
        <v>148.645418302378</v>
      </c>
      <c r="BV122" s="51" t="n">
        <f aca="false">BU122*(1+(BU33-BT33)/BT33)</f>
        <v>149.448659052846</v>
      </c>
      <c r="BW122" s="51" t="n">
        <f aca="false">BV122*(1+(BV33-BU33)/BU33)</f>
        <v>150.327873809197</v>
      </c>
      <c r="BX122" s="51" t="n">
        <f aca="false">BW122*(1+(BW33-BV33)/BV33)</f>
        <v>151.505405741184</v>
      </c>
      <c r="BY122" s="51" t="n">
        <f aca="false">BX122*(1+(BX33-BW33)/BW33)</f>
        <v>153.478536692061</v>
      </c>
      <c r="BZ122" s="51" t="n">
        <f aca="false">BY122*(1+(BY33-BX33)/BX33)</f>
        <v>151.809987661684</v>
      </c>
      <c r="CA122" s="51" t="n">
        <f aca="false">BZ122*(1+(BZ33-BY33)/BY33)</f>
        <v>151.728469010527</v>
      </c>
      <c r="CB122" s="51" t="n">
        <f aca="false">CA122*(1+(CA33-BZ33)/BZ33)</f>
        <v>154.496419228386</v>
      </c>
      <c r="CC122" s="51" t="n">
        <f aca="false">CB122*(1+(CB33-CA33)/CA33)</f>
        <v>157.287327518359</v>
      </c>
      <c r="CD122" s="51" t="n">
        <f aca="false">CC122*(1+(CC33-CB33)/CB33)</f>
        <v>158.980393870957</v>
      </c>
      <c r="CE122" s="51" t="n">
        <f aca="false">CD122*(1+(CD33-CC33)/CC33)</f>
        <v>158.980393870957</v>
      </c>
      <c r="CF122" s="51" t="n">
        <f aca="false">CE122*(1+(CE33-CD33)/CD33)</f>
        <v>158.980393870957</v>
      </c>
      <c r="CG122" s="51" t="n">
        <f aca="false">CF122*(1+(CF33-CE33)/CE33)</f>
        <v>158.980393870957</v>
      </c>
      <c r="CH122" s="51" t="n">
        <f aca="false">CG122*(1+(CG33-CF33)/CF33)</f>
        <v>160.11281519101</v>
      </c>
      <c r="CI122" s="51" t="n">
        <f aca="false">CH122*(1+(CH33-CG33)/CG33)</f>
        <v>161.819315588007</v>
      </c>
      <c r="CJ122" s="51" t="n">
        <f aca="false">CI122*(1+(CI33-CH33)/CH33)</f>
        <v>161.819315588007</v>
      </c>
      <c r="CK122" s="51" t="n">
        <f aca="false">CJ122*(1+(CJ33-CI33)/CI33)</f>
        <v>161.819315588007</v>
      </c>
      <c r="CL122" s="51" t="n">
        <f aca="false">CK122*(1+(CK33-CJ33)/CJ33)</f>
        <v>162.960560470382</v>
      </c>
      <c r="CM122" s="51" t="n">
        <f aca="false">CL122*(1+(CL33-CK33)/CK33)</f>
        <v>164.680216043794</v>
      </c>
      <c r="CN122" s="51" t="n">
        <f aca="false">CM122*(1+(CM33-CL33)/CL33)</f>
        <v>164.680216043794</v>
      </c>
      <c r="CO122" s="51" t="n">
        <f aca="false">CN122*(1+(CN33-CM33)/CM33)</f>
        <v>164.680216043794</v>
      </c>
      <c r="CP122" s="51" t="n">
        <f aca="false">CO122*(1+(CO33-CN33)/CN33)</f>
        <v>164.680216043794</v>
      </c>
      <c r="CQ122" s="51" t="n">
        <f aca="false">CP122*(1+(CP33-CO33)/CO33)</f>
        <v>164.680216043794</v>
      </c>
      <c r="CR122" s="51" t="n">
        <f aca="false">CQ122*(1+(CQ33-CP33)/CP33)</f>
        <v>164.680216043794</v>
      </c>
      <c r="CS122" s="51" t="n">
        <f aca="false">CR122*(1+(CR33-CQ33)/CQ33)</f>
        <v>164.680216043794</v>
      </c>
      <c r="CT122" s="51" t="n">
        <f aca="false">CS122*(1+(CS33-CR33)/CR33)</f>
        <v>164.680216043794</v>
      </c>
      <c r="CU122" s="51" t="n">
        <f aca="false">CT122*(1+(CT33-CS33)/CS33)</f>
        <v>164.680216043794</v>
      </c>
      <c r="CV122" s="51" t="n">
        <f aca="false">CU122*(1+(CU33-CT33)/CT33)</f>
        <v>164.680216043794</v>
      </c>
      <c r="CW122" s="51" t="n">
        <f aca="false">CV122*(1+(CV33-CU33)/CU33)</f>
        <v>164.680216043794</v>
      </c>
      <c r="CX122" s="51" t="n">
        <f aca="false">CW122*(1+(CW33-CV33)/CV33)</f>
        <v>164.680216043794</v>
      </c>
      <c r="CY122" s="51" t="n">
        <f aca="false">CX122*(1+(CX33-CW33)/CW33)</f>
        <v>164.680216043794</v>
      </c>
      <c r="CZ122" s="51" t="n">
        <f aca="false">CY122*(1+(CY33-CX33)/CX33)</f>
        <v>164.680216043794</v>
      </c>
      <c r="DA122" s="51" t="n">
        <f aca="false">CZ122*(1+(CZ33-CY33)/CY33)</f>
        <v>164.680216043794</v>
      </c>
      <c r="DB122" s="51" t="n">
        <f aca="false">DA122*(1+(DA33-CZ33)/CZ33)</f>
        <v>164.680216043794</v>
      </c>
      <c r="DC122" s="51" t="n">
        <f aca="false">DB122*(1+(DB33-DA33)/DA33)</f>
        <v>164.680216043794</v>
      </c>
      <c r="DD122" s="51" t="n">
        <f aca="false">DC122*(1+(DC33-DB33)/DB33)</f>
        <v>164.680216043794</v>
      </c>
      <c r="DE122" s="51" t="n">
        <f aca="false">DD122*(1+(DD33-DC33)/DC33)</f>
        <v>164.680216043794</v>
      </c>
      <c r="DF122" s="51" t="n">
        <f aca="false">DE122*(1+(DE33-DD33)/DD33)</f>
        <v>164.680216043794</v>
      </c>
      <c r="DG122" s="51" t="n">
        <f aca="false">DF122*(1+(DF33-DE33)/DE33)</f>
        <v>164.680216043794</v>
      </c>
      <c r="DH122" s="51" t="n">
        <f aca="false">DG122*(1+(DG33-DF33)/DF33)</f>
        <v>164.680216043794</v>
      </c>
      <c r="DI122" s="51" t="n">
        <f aca="false">DH122*(1+(DH33-DG33)/DG33)</f>
        <v>164.680216043794</v>
      </c>
      <c r="DJ122" s="51" t="n">
        <f aca="false">DI122*(1+(DI33-DH33)/DH33)</f>
        <v>164.680216043794</v>
      </c>
      <c r="DK122" s="51" t="n">
        <f aca="false">DJ122*(1+(DJ33-DI33)/DI33)</f>
        <v>164.680216043794</v>
      </c>
      <c r="DL122" s="51" t="n">
        <f aca="false">DK122*(1+(DK33-DJ33)/DJ33)</f>
        <v>164.680216043794</v>
      </c>
      <c r="DM122" s="51" t="n">
        <f aca="false">DL122*(1+(DL33-DK33)/DK33)</f>
        <v>164.680216043794</v>
      </c>
      <c r="DN122" s="51" t="n">
        <f aca="false">DM122*(1+(DM33-DL33)/DL33)</f>
        <v>164.680216043794</v>
      </c>
      <c r="DO122" s="51" t="n">
        <f aca="false">DN122*(1+(DN33-DM33)/DM33)</f>
        <v>164.680216043794</v>
      </c>
      <c r="DP122" s="51" t="n">
        <f aca="false">DO122*(1+(DO33-DN33)/DN33)</f>
        <v>164.680216043794</v>
      </c>
      <c r="DQ122" s="51" t="n">
        <f aca="false">DP122*(1+(DP33-DO33)/DO33)</f>
        <v>164.680216043794</v>
      </c>
      <c r="DR122" s="51" t="n">
        <f aca="false">DQ122*(1+(DQ33-DP33)/DP33)</f>
        <v>164.680216043794</v>
      </c>
      <c r="DS122" s="51" t="n">
        <f aca="false">DR122*(1+(DR33-DQ33)/DQ33)</f>
        <v>164.680216043794</v>
      </c>
      <c r="DT122" s="51" t="n">
        <f aca="false">DS122*(1+(DS33-DR33)/DR33)</f>
        <v>164.680216043794</v>
      </c>
      <c r="DU122" s="51" t="n">
        <f aca="false">DT122*(1+(DT33-DS33)/DS33)</f>
        <v>164.680216043794</v>
      </c>
      <c r="DV122" s="51" t="n">
        <f aca="false">DU122*(1+(DU33-DT33)/DT33)</f>
        <v>164.680216043794</v>
      </c>
      <c r="DW122" s="51" t="n">
        <f aca="false">DV122*(1+(DV33-DU33)/DU33)</f>
        <v>164.680216043794</v>
      </c>
      <c r="DX122" s="51" t="n">
        <f aca="false">DW122*(1+(DW33-DV33)/DV33)</f>
        <v>164.680216043794</v>
      </c>
      <c r="DY122" s="51" t="n">
        <f aca="false">DX122*(1+(DX33-DW33)/DW33)</f>
        <v>164.680216043794</v>
      </c>
      <c r="DZ122" s="51" t="n">
        <f aca="false">DY122*(1+(DY33-DX33)/DX33)</f>
        <v>164.680216043794</v>
      </c>
      <c r="EA122" s="51" t="n">
        <f aca="false">DZ122*(1+(DZ33-DY33)/DY33)</f>
        <v>164.680216043794</v>
      </c>
      <c r="EB122" s="51" t="n">
        <f aca="false">EA122*(1+(EA33-DZ33)/DZ33)</f>
        <v>164.680216043794</v>
      </c>
      <c r="EC122" s="51" t="n">
        <f aca="false">EB122*(1+(EB33-EA33)/EA33)</f>
        <v>164.680216043794</v>
      </c>
      <c r="ED122" s="51" t="n">
        <f aca="false">EC122*(1+(EC33-EB33)/EB33)</f>
        <v>164.680216043794</v>
      </c>
      <c r="EE122" s="51" t="n">
        <f aca="false">ED122*(1+(ED33-EC33)/EC33)</f>
        <v>164.680216043794</v>
      </c>
      <c r="EF122" s="51" t="n">
        <f aca="false">EE122*(1+(EE33-ED33)/ED33)</f>
        <v>164.680216043794</v>
      </c>
      <c r="EG122" s="51" t="n">
        <f aca="false">EF122*(1+(EF33-EE33)/EE33)</f>
        <v>164.680216043794</v>
      </c>
      <c r="EH122" s="51" t="n">
        <f aca="false">EG122*(1+(EG33-EF33)/EF33)</f>
        <v>164.680216043794</v>
      </c>
      <c r="EI122" s="51" t="n">
        <f aca="false">EH122*(1+(EH33-EG33)/EG33)</f>
        <v>164.680216043794</v>
      </c>
      <c r="EJ122" s="51" t="n">
        <f aca="false">EI122*(1+(EI33-EH33)/EH33)</f>
        <v>164.680216043794</v>
      </c>
      <c r="EK122" s="51" t="n">
        <f aca="false">EJ122*(1+(EJ33-EI33)/EI33)</f>
        <v>164.680216043794</v>
      </c>
      <c r="EL122" s="51" t="n">
        <f aca="false">EK122*(1+(EK33-EJ33)/EJ33)</f>
        <v>164.680216043794</v>
      </c>
      <c r="EM122" s="51" t="n">
        <f aca="false">EL122*(1+(EL33-EK33)/EK33)</f>
        <v>164.680216043794</v>
      </c>
      <c r="EN122" s="51" t="n">
        <f aca="false">EM122*(1+(EM33-EL33)/EL33)</f>
        <v>164.680216043794</v>
      </c>
      <c r="EO122" s="51" t="n">
        <f aca="false">EN122*(1+(EN33-EM33)/EM33)</f>
        <v>164.680216043794</v>
      </c>
      <c r="EP122" s="51" t="n">
        <f aca="false">EO122*(1+(EO33-EN33)/EN33)</f>
        <v>164.680216043794</v>
      </c>
      <c r="EQ122" s="51" t="n">
        <f aca="false">EP122*(1+(EP33-EO33)/EO33)</f>
        <v>164.680216043794</v>
      </c>
      <c r="ER122" s="51" t="n">
        <f aca="false">EQ122*(1+(EQ33-EP33)/EP33)</f>
        <v>164.680216043794</v>
      </c>
      <c r="ES122" s="51" t="n">
        <f aca="false">ER122*(1+(ER33-EQ33)/EQ33)</f>
        <v>164.680216043794</v>
      </c>
      <c r="ET122" s="51" t="n">
        <f aca="false">ES122*(1+(ES33-ER33)/ER33)</f>
        <v>164.680216043794</v>
      </c>
      <c r="EU122" s="51" t="n">
        <f aca="false">ET122*(1+(ET33-ES33)/ES33)</f>
        <v>164.680216043794</v>
      </c>
      <c r="EV122" s="51" t="n">
        <f aca="false">EU122*(1+(EU33-ET33)/ET33)</f>
        <v>164.680216043794</v>
      </c>
    </row>
    <row r="123" customFormat="false" ht="12.8" hidden="false" customHeight="false" outlineLevel="0" collapsed="false">
      <c r="A123" s="162" t="s">
        <v>269</v>
      </c>
      <c r="B123" s="162" t="n">
        <v>0</v>
      </c>
      <c r="C123" s="162" t="n">
        <v>0</v>
      </c>
      <c r="D123" s="162" t="n">
        <v>0</v>
      </c>
      <c r="E123" s="162" t="n">
        <v>0</v>
      </c>
      <c r="F123" s="162" t="n">
        <v>0</v>
      </c>
      <c r="G123" s="162" t="n">
        <v>0</v>
      </c>
      <c r="H123" s="162" t="n">
        <v>0</v>
      </c>
      <c r="I123" s="162" t="n">
        <v>0</v>
      </c>
      <c r="J123" s="162" t="n">
        <v>0</v>
      </c>
      <c r="K123" s="162" t="n">
        <v>0</v>
      </c>
      <c r="L123" s="162" t="n">
        <v>0</v>
      </c>
      <c r="M123" s="162" t="n">
        <v>0</v>
      </c>
      <c r="N123" s="162" t="n">
        <v>0</v>
      </c>
      <c r="O123" s="162" t="n">
        <v>0</v>
      </c>
      <c r="P123" s="162" t="n">
        <v>0</v>
      </c>
      <c r="Q123" s="162" t="n">
        <v>0</v>
      </c>
      <c r="R123" s="162" t="n">
        <v>0</v>
      </c>
      <c r="S123" s="162" t="n">
        <v>0</v>
      </c>
      <c r="T123" s="162" t="n">
        <v>0</v>
      </c>
      <c r="U123" s="162" t="n">
        <v>0</v>
      </c>
      <c r="V123" s="162" t="n">
        <v>0</v>
      </c>
      <c r="W123" s="162" t="n">
        <v>0</v>
      </c>
      <c r="X123" s="163" t="n">
        <v>0</v>
      </c>
      <c r="Y123" s="162" t="n">
        <v>0</v>
      </c>
      <c r="Z123" s="162" t="n">
        <v>0</v>
      </c>
      <c r="AA123" s="162" t="n">
        <v>0</v>
      </c>
      <c r="AB123" s="162" t="n">
        <v>0</v>
      </c>
      <c r="AC123" s="162" t="n">
        <v>0</v>
      </c>
      <c r="AD123" s="162" t="n">
        <v>0</v>
      </c>
      <c r="AE123" s="162" t="n">
        <v>0</v>
      </c>
      <c r="AF123" s="162" t="n">
        <v>0</v>
      </c>
      <c r="AG123" s="162" t="n">
        <v>0</v>
      </c>
      <c r="AH123" s="162" t="n">
        <v>0</v>
      </c>
      <c r="AI123" s="162" t="n">
        <v>0</v>
      </c>
      <c r="AJ123" s="162" t="n">
        <v>0</v>
      </c>
      <c r="AK123" s="162" t="n">
        <v>0</v>
      </c>
      <c r="AL123" s="162" t="n">
        <v>0</v>
      </c>
      <c r="AM123" s="162" t="n">
        <v>0</v>
      </c>
      <c r="AN123" s="162" t="n">
        <v>0</v>
      </c>
      <c r="AO123" s="162" t="n">
        <v>0</v>
      </c>
      <c r="AP123" s="162" t="n">
        <v>0</v>
      </c>
      <c r="AQ123" s="162" t="n">
        <v>0</v>
      </c>
      <c r="AR123" s="147"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48" t="n">
        <v>231.470087429195</v>
      </c>
      <c r="BJ123" s="51" t="n">
        <v>216.774921490327</v>
      </c>
      <c r="BK123" s="51" t="n">
        <v>203.012696409474</v>
      </c>
      <c r="BL123" s="51" t="n">
        <f aca="false">BK123*(1+(BK33-BJ33)/BJ33)</f>
        <v>186.993812598883</v>
      </c>
      <c r="BM123" s="149" t="n">
        <f aca="false">BL123*(1+(BL33-BK33)/BK33)</f>
        <v>184.029923798277</v>
      </c>
      <c r="BN123" s="51" t="n">
        <f aca="false">BM123*(1+(BM33-BL33)/BL33)</f>
        <v>184.39658297642</v>
      </c>
      <c r="BO123" s="51" t="n">
        <f aca="false">BN123*(1+(BN33-BM33)/BM33)</f>
        <v>187.123227113548</v>
      </c>
      <c r="BP123" s="51" t="n">
        <f aca="false">BO123*(1+(BO33-BN33)/BN33)</f>
        <v>182.64525158143</v>
      </c>
      <c r="BQ123" s="51" t="n">
        <f aca="false">BP123*(1+(BP33-BO33)/BO33)</f>
        <v>177.376484888081</v>
      </c>
      <c r="BR123" s="51" t="n">
        <f aca="false">BQ123*(1+(BQ33-BP33)/BP33)</f>
        <v>178.802321714572</v>
      </c>
      <c r="BS123" s="51" t="n">
        <f aca="false">BR123*(1+(BR33-BQ33)/BQ33)</f>
        <v>183.544680845971</v>
      </c>
      <c r="BT123" s="51" t="n">
        <f aca="false">BS123*(1+(BS33-BR33)/BR33)</f>
        <v>187.107798976896</v>
      </c>
      <c r="BU123" s="51" t="n">
        <f aca="false">BT123*(1+(BT33-BS33)/BS33)</f>
        <v>188.734637177866</v>
      </c>
      <c r="BV123" s="51" t="n">
        <f aca="false">BU123*(1+(BU33-BT33)/BT33)</f>
        <v>189.754509524673</v>
      </c>
      <c r="BW123" s="51" t="n">
        <f aca="false">BV123*(1+(BV33-BU33)/BU33)</f>
        <v>190.870845836524</v>
      </c>
      <c r="BX123" s="51" t="n">
        <f aca="false">BW123*(1+(BW33-BV33)/BV33)</f>
        <v>192.365954562291</v>
      </c>
      <c r="BY123" s="51" t="n">
        <f aca="false">BX123*(1+(BX33-BW33)/BW33)</f>
        <v>194.871232951434</v>
      </c>
      <c r="BZ123" s="51" t="n">
        <f aca="false">BY123*(1+(BY33-BX33)/BX33)</f>
        <v>192.752681303773</v>
      </c>
      <c r="CA123" s="51" t="n">
        <f aca="false">BZ123*(1+(BZ33-BY33)/BY33)</f>
        <v>192.649177319426</v>
      </c>
      <c r="CB123" s="51" t="n">
        <f aca="false">CA123*(1+(CA33-BZ33)/BZ33)</f>
        <v>196.163635323314</v>
      </c>
      <c r="CC123" s="51" t="n">
        <f aca="false">CB123*(1+(CB33-CA33)/CA33)</f>
        <v>199.707243121794</v>
      </c>
      <c r="CD123" s="51" t="n">
        <f aca="false">CC123*(1+(CC33-CB33)/CB33)</f>
        <v>201.856924339184</v>
      </c>
      <c r="CE123" s="51" t="n">
        <f aca="false">CD123*(1+(CD33-CC33)/CC33)</f>
        <v>201.856924339184</v>
      </c>
      <c r="CF123" s="51" t="n">
        <f aca="false">CE123*(1+(CE33-CD33)/CD33)</f>
        <v>201.856924339184</v>
      </c>
      <c r="CG123" s="51" t="n">
        <f aca="false">CF123*(1+(CF33-CE33)/CE33)</f>
        <v>201.856924339184</v>
      </c>
      <c r="CH123" s="51" t="n">
        <f aca="false">CG123*(1+(CG33-CF33)/CF33)</f>
        <v>203.294756257675</v>
      </c>
      <c r="CI123" s="51" t="n">
        <f aca="false">CH123*(1+(CH33-CG33)/CG33)</f>
        <v>205.461494640529</v>
      </c>
      <c r="CJ123" s="51" t="n">
        <f aca="false">CI123*(1+(CI33-CH33)/CH33)</f>
        <v>205.461494640529</v>
      </c>
      <c r="CK123" s="51" t="n">
        <f aca="false">CJ123*(1+(CJ33-CI33)/CI33)</f>
        <v>205.461494640529</v>
      </c>
      <c r="CL123" s="51" t="n">
        <f aca="false">CK123*(1+(CK33-CJ33)/CJ33)</f>
        <v>206.910529809362</v>
      </c>
      <c r="CM123" s="51" t="n">
        <f aca="false">CL123*(1+(CL33-CK33)/CK33)</f>
        <v>209.093971279847</v>
      </c>
      <c r="CN123" s="51" t="n">
        <f aca="false">CM123*(1+(CM33-CL33)/CL33)</f>
        <v>209.093971279847</v>
      </c>
      <c r="CO123" s="51" t="n">
        <f aca="false">CN123*(1+(CN33-CM33)/CM33)</f>
        <v>209.093971279847</v>
      </c>
      <c r="CP123" s="51" t="n">
        <f aca="false">CO123*(1+(CO33-CN33)/CN33)</f>
        <v>209.093971279847</v>
      </c>
      <c r="CQ123" s="51" t="n">
        <f aca="false">CP123*(1+(CP33-CO33)/CO33)</f>
        <v>209.093971279847</v>
      </c>
      <c r="CR123" s="51" t="n">
        <f aca="false">CQ123*(1+(CQ33-CP33)/CP33)</f>
        <v>209.093971279847</v>
      </c>
      <c r="CS123" s="51" t="n">
        <f aca="false">CR123*(1+(CR33-CQ33)/CQ33)</f>
        <v>209.093971279847</v>
      </c>
      <c r="CT123" s="51" t="n">
        <f aca="false">CS123*(1+(CS33-CR33)/CR33)</f>
        <v>209.093971279847</v>
      </c>
      <c r="CU123" s="51" t="n">
        <f aca="false">CT123*(1+(CT33-CS33)/CS33)</f>
        <v>209.093971279847</v>
      </c>
      <c r="CV123" s="51" t="n">
        <f aca="false">CU123*(1+(CU33-CT33)/CT33)</f>
        <v>209.093971279847</v>
      </c>
      <c r="CW123" s="51" t="n">
        <f aca="false">CV123*(1+(CV33-CU33)/CU33)</f>
        <v>209.093971279847</v>
      </c>
      <c r="CX123" s="51" t="n">
        <f aca="false">CW123*(1+(CW33-CV33)/CV33)</f>
        <v>209.093971279847</v>
      </c>
      <c r="CY123" s="51" t="n">
        <f aca="false">CX123*(1+(CX33-CW33)/CW33)</f>
        <v>209.093971279847</v>
      </c>
      <c r="CZ123" s="51" t="n">
        <f aca="false">CY123*(1+(CY33-CX33)/CX33)</f>
        <v>209.093971279847</v>
      </c>
      <c r="DA123" s="51" t="n">
        <f aca="false">CZ123*(1+(CZ33-CY33)/CY33)</f>
        <v>209.093971279847</v>
      </c>
      <c r="DB123" s="51" t="n">
        <f aca="false">DA123*(1+(DA33-CZ33)/CZ33)</f>
        <v>209.093971279847</v>
      </c>
      <c r="DC123" s="51" t="n">
        <f aca="false">DB123*(1+(DB33-DA33)/DA33)</f>
        <v>209.093971279847</v>
      </c>
      <c r="DD123" s="51" t="n">
        <f aca="false">DC123*(1+(DC33-DB33)/DB33)</f>
        <v>209.093971279847</v>
      </c>
      <c r="DE123" s="51" t="n">
        <f aca="false">DD123*(1+(DD33-DC33)/DC33)</f>
        <v>209.093971279847</v>
      </c>
      <c r="DF123" s="51" t="n">
        <f aca="false">DE123*(1+(DE33-DD33)/DD33)</f>
        <v>209.093971279847</v>
      </c>
      <c r="DG123" s="51" t="n">
        <f aca="false">DF123*(1+(DF33-DE33)/DE33)</f>
        <v>209.093971279847</v>
      </c>
      <c r="DH123" s="51" t="n">
        <f aca="false">DG123*(1+(DG33-DF33)/DF33)</f>
        <v>209.093971279847</v>
      </c>
      <c r="DI123" s="51" t="n">
        <f aca="false">DH123*(1+(DH33-DG33)/DG33)</f>
        <v>209.093971279847</v>
      </c>
      <c r="DJ123" s="51" t="n">
        <f aca="false">DI123*(1+(DI33-DH33)/DH33)</f>
        <v>209.093971279847</v>
      </c>
      <c r="DK123" s="51" t="n">
        <f aca="false">DJ123*(1+(DJ33-DI33)/DI33)</f>
        <v>209.093971279847</v>
      </c>
      <c r="DL123" s="51" t="n">
        <f aca="false">DK123*(1+(DK33-DJ33)/DJ33)</f>
        <v>209.093971279847</v>
      </c>
      <c r="DM123" s="51" t="n">
        <f aca="false">DL123*(1+(DL33-DK33)/DK33)</f>
        <v>209.093971279847</v>
      </c>
      <c r="DN123" s="51" t="n">
        <f aca="false">DM123*(1+(DM33-DL33)/DL33)</f>
        <v>209.093971279847</v>
      </c>
      <c r="DO123" s="51" t="n">
        <f aca="false">DN123*(1+(DN33-DM33)/DM33)</f>
        <v>209.093971279847</v>
      </c>
      <c r="DP123" s="51" t="n">
        <f aca="false">DO123*(1+(DO33-DN33)/DN33)</f>
        <v>209.093971279847</v>
      </c>
      <c r="DQ123" s="51" t="n">
        <f aca="false">DP123*(1+(DP33-DO33)/DO33)</f>
        <v>209.093971279847</v>
      </c>
      <c r="DR123" s="51" t="n">
        <f aca="false">DQ123*(1+(DQ33-DP33)/DP33)</f>
        <v>209.093971279847</v>
      </c>
      <c r="DS123" s="51" t="n">
        <f aca="false">DR123*(1+(DR33-DQ33)/DQ33)</f>
        <v>209.093971279847</v>
      </c>
      <c r="DT123" s="51" t="n">
        <f aca="false">DS123*(1+(DS33-DR33)/DR33)</f>
        <v>209.093971279847</v>
      </c>
      <c r="DU123" s="51" t="n">
        <f aca="false">DT123*(1+(DT33-DS33)/DS33)</f>
        <v>209.093971279847</v>
      </c>
      <c r="DV123" s="51" t="n">
        <f aca="false">DU123*(1+(DU33-DT33)/DT33)</f>
        <v>209.093971279847</v>
      </c>
      <c r="DW123" s="51" t="n">
        <f aca="false">DV123*(1+(DV33-DU33)/DU33)</f>
        <v>209.093971279847</v>
      </c>
      <c r="DX123" s="51" t="n">
        <f aca="false">DW123*(1+(DW33-DV33)/DV33)</f>
        <v>209.093971279847</v>
      </c>
      <c r="DY123" s="51" t="n">
        <f aca="false">DX123*(1+(DX33-DW33)/DW33)</f>
        <v>209.093971279847</v>
      </c>
      <c r="DZ123" s="51" t="n">
        <f aca="false">DY123*(1+(DY33-DX33)/DX33)</f>
        <v>209.093971279847</v>
      </c>
      <c r="EA123" s="51" t="n">
        <f aca="false">DZ123*(1+(DZ33-DY33)/DY33)</f>
        <v>209.093971279847</v>
      </c>
      <c r="EB123" s="51" t="n">
        <f aca="false">EA123*(1+(EA33-DZ33)/DZ33)</f>
        <v>209.093971279847</v>
      </c>
      <c r="EC123" s="51" t="n">
        <f aca="false">EB123*(1+(EB33-EA33)/EA33)</f>
        <v>209.093971279847</v>
      </c>
      <c r="ED123" s="51" t="n">
        <f aca="false">EC123*(1+(EC33-EB33)/EB33)</f>
        <v>209.093971279847</v>
      </c>
      <c r="EE123" s="51" t="n">
        <f aca="false">ED123*(1+(ED33-EC33)/EC33)</f>
        <v>209.093971279847</v>
      </c>
      <c r="EF123" s="51" t="n">
        <f aca="false">EE123*(1+(EE33-ED33)/ED33)</f>
        <v>209.093971279847</v>
      </c>
      <c r="EG123" s="51" t="n">
        <f aca="false">EF123*(1+(EF33-EE33)/EE33)</f>
        <v>209.093971279847</v>
      </c>
      <c r="EH123" s="51" t="n">
        <f aca="false">EG123*(1+(EG33-EF33)/EF33)</f>
        <v>209.093971279847</v>
      </c>
      <c r="EI123" s="51" t="n">
        <f aca="false">EH123*(1+(EH33-EG33)/EG33)</f>
        <v>209.093971279847</v>
      </c>
      <c r="EJ123" s="51" t="n">
        <f aca="false">EI123*(1+(EI33-EH33)/EH33)</f>
        <v>209.093971279847</v>
      </c>
      <c r="EK123" s="51" t="n">
        <f aca="false">EJ123*(1+(EJ33-EI33)/EI33)</f>
        <v>209.093971279847</v>
      </c>
      <c r="EL123" s="51" t="n">
        <f aca="false">EK123*(1+(EK33-EJ33)/EJ33)</f>
        <v>209.093971279847</v>
      </c>
      <c r="EM123" s="51" t="n">
        <f aca="false">EL123*(1+(EL33-EK33)/EK33)</f>
        <v>209.093971279847</v>
      </c>
      <c r="EN123" s="51" t="n">
        <f aca="false">EM123*(1+(EM33-EL33)/EL33)</f>
        <v>209.093971279847</v>
      </c>
      <c r="EO123" s="51" t="n">
        <f aca="false">EN123*(1+(EN33-EM33)/EM33)</f>
        <v>209.093971279847</v>
      </c>
      <c r="EP123" s="51" t="n">
        <f aca="false">EO123*(1+(EO33-EN33)/EN33)</f>
        <v>209.093971279847</v>
      </c>
      <c r="EQ123" s="51" t="n">
        <f aca="false">EP123*(1+(EP33-EO33)/EO33)</f>
        <v>209.093971279847</v>
      </c>
      <c r="ER123" s="51" t="n">
        <f aca="false">EQ123*(1+(EQ33-EP33)/EP33)</f>
        <v>209.093971279847</v>
      </c>
      <c r="ES123" s="51" t="n">
        <f aca="false">ER123*(1+(ER33-EQ33)/EQ33)</f>
        <v>209.093971279847</v>
      </c>
      <c r="ET123" s="51" t="n">
        <f aca="false">ES123*(1+(ES33-ER33)/ER33)</f>
        <v>209.093971279847</v>
      </c>
      <c r="EU123" s="51" t="n">
        <f aca="false">ET123*(1+(ET33-ES33)/ES33)</f>
        <v>209.093971279847</v>
      </c>
      <c r="EV123" s="51" t="n">
        <f aca="false">EU123*(1+(EU33-ET33)/ET33)</f>
        <v>209.093971279847</v>
      </c>
    </row>
    <row r="124" customFormat="false" ht="12.8" hidden="false" customHeight="false" outlineLevel="0" collapsed="false">
      <c r="A124" s="162" t="s">
        <v>270</v>
      </c>
      <c r="B124" s="162" t="n">
        <v>0</v>
      </c>
      <c r="C124" s="162" t="n">
        <v>0</v>
      </c>
      <c r="D124" s="162" t="n">
        <v>0</v>
      </c>
      <c r="E124" s="162" t="n">
        <v>0</v>
      </c>
      <c r="F124" s="162" t="n">
        <v>0</v>
      </c>
      <c r="G124" s="162" t="n">
        <v>0</v>
      </c>
      <c r="H124" s="162" t="n">
        <v>0</v>
      </c>
      <c r="I124" s="162" t="n">
        <v>0</v>
      </c>
      <c r="J124" s="162" t="n">
        <v>0</v>
      </c>
      <c r="K124" s="162" t="n">
        <v>0</v>
      </c>
      <c r="L124" s="162" t="n">
        <v>0</v>
      </c>
      <c r="M124" s="162" t="n">
        <v>0</v>
      </c>
      <c r="N124" s="162" t="n">
        <v>0</v>
      </c>
      <c r="O124" s="162" t="n">
        <v>0</v>
      </c>
      <c r="P124" s="162" t="n">
        <v>0</v>
      </c>
      <c r="Q124" s="162" t="n">
        <v>0</v>
      </c>
      <c r="R124" s="162" t="n">
        <v>0</v>
      </c>
      <c r="S124" s="162" t="n">
        <v>0</v>
      </c>
      <c r="T124" s="162" t="n">
        <v>0</v>
      </c>
      <c r="U124" s="162" t="n">
        <v>0</v>
      </c>
      <c r="V124" s="162" t="n">
        <v>0</v>
      </c>
      <c r="W124" s="162" t="n">
        <v>0</v>
      </c>
      <c r="X124" s="163" t="n">
        <v>0</v>
      </c>
      <c r="Y124" s="162" t="n">
        <v>0</v>
      </c>
      <c r="Z124" s="162" t="n">
        <v>0</v>
      </c>
      <c r="AA124" s="162" t="n">
        <v>0</v>
      </c>
      <c r="AB124" s="162" t="n">
        <v>0</v>
      </c>
      <c r="AC124" s="162" t="n">
        <v>0</v>
      </c>
      <c r="AD124" s="162" t="n">
        <v>0</v>
      </c>
      <c r="AE124" s="162" t="n">
        <v>0</v>
      </c>
      <c r="AF124" s="162" t="n">
        <v>0</v>
      </c>
      <c r="AG124" s="162" t="n">
        <v>0</v>
      </c>
      <c r="AH124" s="162" t="n">
        <v>0</v>
      </c>
      <c r="AI124" s="162" t="n">
        <v>0</v>
      </c>
      <c r="AJ124" s="162" t="n">
        <v>0</v>
      </c>
      <c r="AK124" s="162" t="n">
        <v>0</v>
      </c>
      <c r="AL124" s="162" t="n">
        <v>0</v>
      </c>
      <c r="AM124" s="162" t="n">
        <v>0</v>
      </c>
      <c r="AN124" s="162" t="n">
        <v>0</v>
      </c>
      <c r="AO124" s="162" t="n">
        <v>0</v>
      </c>
      <c r="AP124" s="162" t="n">
        <v>0</v>
      </c>
      <c r="AQ124" s="162" t="n">
        <v>0</v>
      </c>
      <c r="AR124" s="147"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48" t="n">
        <v>7734.08417617725</v>
      </c>
      <c r="BJ124" s="51" t="n">
        <v>7243.07623810465</v>
      </c>
      <c r="BK124" s="51" t="n">
        <v>6783.24054871185</v>
      </c>
      <c r="BL124" s="51" t="n">
        <f aca="false">BK124*(1+(BK33-BJ33)/BJ33)</f>
        <v>6248.00337324999</v>
      </c>
      <c r="BM124" s="149" t="n">
        <f aca="false">BL124*(1+(BL33-BK33)/BK33)</f>
        <v>6148.97128782026</v>
      </c>
      <c r="BN124" s="51" t="n">
        <f aca="false">BM124*(1+(BM33-BL33)/BL33)</f>
        <v>6161.22242998388</v>
      </c>
      <c r="BO124" s="51" t="n">
        <f aca="false">BN124*(1+(BN33-BM33)/BM33)</f>
        <v>6252.32748597296</v>
      </c>
      <c r="BP124" s="51" t="n">
        <f aca="false">BO124*(1+(BO33-BN33)/BN33)</f>
        <v>6102.70538970595</v>
      </c>
      <c r="BQ124" s="51" t="n">
        <f aca="false">BP124*(1+(BP33-BO33)/BO33)</f>
        <v>5926.66067669973</v>
      </c>
      <c r="BR124" s="51" t="n">
        <f aca="false">BQ124*(1+(BQ33-BP33)/BP33)</f>
        <v>5974.30200331801</v>
      </c>
      <c r="BS124" s="51" t="n">
        <f aca="false">BR124*(1+(BR33-BQ33)/BQ33)</f>
        <v>6132.75791925626</v>
      </c>
      <c r="BT124" s="51" t="n">
        <f aca="false">BS124*(1+(BS33-BR33)/BR33)</f>
        <v>6251.81198736633</v>
      </c>
      <c r="BU124" s="51" t="n">
        <f aca="false">BT124*(1+(BT33-BS33)/BS33)</f>
        <v>6306.16935045832</v>
      </c>
      <c r="BV124" s="51" t="n">
        <f aca="false">BU124*(1+(BU33-BT33)/BT33)</f>
        <v>6340.24623126295</v>
      </c>
      <c r="BW124" s="51" t="n">
        <f aca="false">BV124*(1+(BV33-BU33)/BU33)</f>
        <v>6377.54625175661</v>
      </c>
      <c r="BX124" s="51" t="n">
        <f aca="false">BW124*(1+(BW33-BV33)/BV33)</f>
        <v>6427.50215260773</v>
      </c>
      <c r="BY124" s="51" t="n">
        <f aca="false">BX124*(1+(BX33-BW33)/BW33)</f>
        <v>6511.21073958583</v>
      </c>
      <c r="BZ124" s="51" t="n">
        <f aca="false">BY124*(1+(BY33-BX33)/BX33)</f>
        <v>6440.42381002369</v>
      </c>
      <c r="CA124" s="51" t="n">
        <f aca="false">BZ124*(1+(BZ33-BY33)/BY33)</f>
        <v>6436.96544295605</v>
      </c>
      <c r="CB124" s="51" t="n">
        <f aca="false">CA124*(1+(CA33-BZ33)/BZ33)</f>
        <v>6554.39363567674</v>
      </c>
      <c r="CC124" s="51" t="n">
        <f aca="false">CB124*(1+(CB33-CA33)/CA33)</f>
        <v>6672.7958072281</v>
      </c>
      <c r="CD124" s="51" t="n">
        <f aca="false">CC124*(1+(CC33-CB33)/CB33)</f>
        <v>6744.62286562642</v>
      </c>
      <c r="CE124" s="51" t="n">
        <f aca="false">CD124*(1+(CD33-CC33)/CC33)</f>
        <v>6744.62286562642</v>
      </c>
      <c r="CF124" s="51" t="n">
        <f aca="false">CE124*(1+(CE33-CD33)/CD33)</f>
        <v>6744.62286562642</v>
      </c>
      <c r="CG124" s="51" t="n">
        <f aca="false">CF124*(1+(CF33-CE33)/CE33)</f>
        <v>6744.62286562642</v>
      </c>
      <c r="CH124" s="51" t="n">
        <f aca="false">CG124*(1+(CG33-CF33)/CF33)</f>
        <v>6792.66498291386</v>
      </c>
      <c r="CI124" s="51" t="n">
        <f aca="false">CH124*(1+(CH33-CG33)/CG33)</f>
        <v>6865.06197047656</v>
      </c>
      <c r="CJ124" s="51" t="n">
        <f aca="false">CI124*(1+(CI33-CH33)/CH33)</f>
        <v>6865.06197047656</v>
      </c>
      <c r="CK124" s="51" t="n">
        <f aca="false">CJ124*(1+(CJ33-CI33)/CI33)</f>
        <v>6865.06197047656</v>
      </c>
      <c r="CL124" s="51" t="n">
        <f aca="false">CK124*(1+(CK33-CJ33)/CJ33)</f>
        <v>6913.47842071627</v>
      </c>
      <c r="CM124" s="51" t="n">
        <f aca="false">CL124*(1+(CL33-CK33)/CK33)</f>
        <v>6986.43350668024</v>
      </c>
      <c r="CN124" s="51" t="n">
        <f aca="false">CM124*(1+(CM33-CL33)/CL33)</f>
        <v>6986.43350668024</v>
      </c>
      <c r="CO124" s="51" t="n">
        <f aca="false">CN124*(1+(CN33-CM33)/CM33)</f>
        <v>6986.43350668024</v>
      </c>
      <c r="CP124" s="51" t="n">
        <f aca="false">CO124*(1+(CO33-CN33)/CN33)</f>
        <v>6986.43350668024</v>
      </c>
      <c r="CQ124" s="51" t="n">
        <f aca="false">CP124*(1+(CP33-CO33)/CO33)</f>
        <v>6986.43350668024</v>
      </c>
      <c r="CR124" s="51" t="n">
        <f aca="false">CQ124*(1+(CQ33-CP33)/CP33)</f>
        <v>6986.43350668024</v>
      </c>
      <c r="CS124" s="51" t="n">
        <f aca="false">CR124*(1+(CR33-CQ33)/CQ33)</f>
        <v>6986.43350668024</v>
      </c>
      <c r="CT124" s="51" t="n">
        <f aca="false">CS124*(1+(CS33-CR33)/CR33)</f>
        <v>6986.43350668024</v>
      </c>
      <c r="CU124" s="51" t="n">
        <f aca="false">CT124*(1+(CT33-CS33)/CS33)</f>
        <v>6986.43350668024</v>
      </c>
      <c r="CV124" s="51" t="n">
        <f aca="false">CU124*(1+(CU33-CT33)/CT33)</f>
        <v>6986.43350668024</v>
      </c>
      <c r="CW124" s="51" t="n">
        <f aca="false">CV124*(1+(CV33-CU33)/CU33)</f>
        <v>6986.43350668024</v>
      </c>
      <c r="CX124" s="51" t="n">
        <f aca="false">CW124*(1+(CW33-CV33)/CV33)</f>
        <v>6986.43350668024</v>
      </c>
      <c r="CY124" s="51" t="n">
        <f aca="false">CX124*(1+(CX33-CW33)/CW33)</f>
        <v>6986.43350668024</v>
      </c>
      <c r="CZ124" s="51" t="n">
        <f aca="false">CY124*(1+(CY33-CX33)/CX33)</f>
        <v>6986.43350668024</v>
      </c>
      <c r="DA124" s="51" t="n">
        <f aca="false">CZ124*(1+(CZ33-CY33)/CY33)</f>
        <v>6986.43350668024</v>
      </c>
      <c r="DB124" s="51" t="n">
        <f aca="false">DA124*(1+(DA33-CZ33)/CZ33)</f>
        <v>6986.43350668024</v>
      </c>
      <c r="DC124" s="51" t="n">
        <f aca="false">DB124*(1+(DB33-DA33)/DA33)</f>
        <v>6986.43350668024</v>
      </c>
      <c r="DD124" s="51" t="n">
        <f aca="false">DC124*(1+(DC33-DB33)/DB33)</f>
        <v>6986.43350668024</v>
      </c>
      <c r="DE124" s="51" t="n">
        <f aca="false">DD124*(1+(DD33-DC33)/DC33)</f>
        <v>6986.43350668024</v>
      </c>
      <c r="DF124" s="51" t="n">
        <f aca="false">DE124*(1+(DE33-DD33)/DD33)</f>
        <v>6986.43350668024</v>
      </c>
      <c r="DG124" s="51" t="n">
        <f aca="false">DF124*(1+(DF33-DE33)/DE33)</f>
        <v>6986.43350668024</v>
      </c>
      <c r="DH124" s="51" t="n">
        <f aca="false">DG124*(1+(DG33-DF33)/DF33)</f>
        <v>6986.43350668024</v>
      </c>
      <c r="DI124" s="51" t="n">
        <f aca="false">DH124*(1+(DH33-DG33)/DG33)</f>
        <v>6986.43350668024</v>
      </c>
      <c r="DJ124" s="51" t="n">
        <f aca="false">DI124*(1+(DI33-DH33)/DH33)</f>
        <v>6986.43350668024</v>
      </c>
      <c r="DK124" s="51" t="n">
        <f aca="false">DJ124*(1+(DJ33-DI33)/DI33)</f>
        <v>6986.43350668024</v>
      </c>
      <c r="DL124" s="51" t="n">
        <f aca="false">DK124*(1+(DK33-DJ33)/DJ33)</f>
        <v>6986.43350668024</v>
      </c>
      <c r="DM124" s="51" t="n">
        <f aca="false">DL124*(1+(DL33-DK33)/DK33)</f>
        <v>6986.43350668024</v>
      </c>
      <c r="DN124" s="51" t="n">
        <f aca="false">DM124*(1+(DM33-DL33)/DL33)</f>
        <v>6986.43350668024</v>
      </c>
      <c r="DO124" s="51" t="n">
        <f aca="false">DN124*(1+(DN33-DM33)/DM33)</f>
        <v>6986.43350668024</v>
      </c>
      <c r="DP124" s="51" t="n">
        <f aca="false">DO124*(1+(DO33-DN33)/DN33)</f>
        <v>6986.43350668024</v>
      </c>
      <c r="DQ124" s="51" t="n">
        <f aca="false">DP124*(1+(DP33-DO33)/DO33)</f>
        <v>6986.43350668024</v>
      </c>
      <c r="DR124" s="51" t="n">
        <f aca="false">DQ124*(1+(DQ33-DP33)/DP33)</f>
        <v>6986.43350668024</v>
      </c>
      <c r="DS124" s="51" t="n">
        <f aca="false">DR124*(1+(DR33-DQ33)/DQ33)</f>
        <v>6986.43350668024</v>
      </c>
      <c r="DT124" s="51" t="n">
        <f aca="false">DS124*(1+(DS33-DR33)/DR33)</f>
        <v>6986.43350668024</v>
      </c>
      <c r="DU124" s="51" t="n">
        <f aca="false">DT124*(1+(DT33-DS33)/DS33)</f>
        <v>6986.43350668024</v>
      </c>
      <c r="DV124" s="51" t="n">
        <f aca="false">DU124*(1+(DU33-DT33)/DT33)</f>
        <v>6986.43350668024</v>
      </c>
      <c r="DW124" s="51" t="n">
        <f aca="false">DV124*(1+(DV33-DU33)/DU33)</f>
        <v>6986.43350668024</v>
      </c>
      <c r="DX124" s="51" t="n">
        <f aca="false">DW124*(1+(DW33-DV33)/DV33)</f>
        <v>6986.43350668024</v>
      </c>
      <c r="DY124" s="51" t="n">
        <f aca="false">DX124*(1+(DX33-DW33)/DW33)</f>
        <v>6986.43350668024</v>
      </c>
      <c r="DZ124" s="51" t="n">
        <f aca="false">DY124*(1+(DY33-DX33)/DX33)</f>
        <v>6986.43350668024</v>
      </c>
      <c r="EA124" s="51" t="n">
        <f aca="false">DZ124*(1+(DZ33-DY33)/DY33)</f>
        <v>6986.43350668024</v>
      </c>
      <c r="EB124" s="51" t="n">
        <f aca="false">EA124*(1+(EA33-DZ33)/DZ33)</f>
        <v>6986.43350668024</v>
      </c>
      <c r="EC124" s="51" t="n">
        <f aca="false">EB124*(1+(EB33-EA33)/EA33)</f>
        <v>6986.43350668024</v>
      </c>
      <c r="ED124" s="51" t="n">
        <f aca="false">EC124*(1+(EC33-EB33)/EB33)</f>
        <v>6986.43350668024</v>
      </c>
      <c r="EE124" s="51" t="n">
        <f aca="false">ED124*(1+(ED33-EC33)/EC33)</f>
        <v>6986.43350668024</v>
      </c>
      <c r="EF124" s="51" t="n">
        <f aca="false">EE124*(1+(EE33-ED33)/ED33)</f>
        <v>6986.43350668024</v>
      </c>
      <c r="EG124" s="51" t="n">
        <f aca="false">EF124*(1+(EF33-EE33)/EE33)</f>
        <v>6986.43350668024</v>
      </c>
      <c r="EH124" s="51" t="n">
        <f aca="false">EG124*(1+(EG33-EF33)/EF33)</f>
        <v>6986.43350668024</v>
      </c>
      <c r="EI124" s="51" t="n">
        <f aca="false">EH124*(1+(EH33-EG33)/EG33)</f>
        <v>6986.43350668024</v>
      </c>
      <c r="EJ124" s="51" t="n">
        <f aca="false">EI124*(1+(EI33-EH33)/EH33)</f>
        <v>6986.43350668024</v>
      </c>
      <c r="EK124" s="51" t="n">
        <f aca="false">EJ124*(1+(EJ33-EI33)/EI33)</f>
        <v>6986.43350668024</v>
      </c>
      <c r="EL124" s="51" t="n">
        <f aca="false">EK124*(1+(EK33-EJ33)/EJ33)</f>
        <v>6986.43350668024</v>
      </c>
      <c r="EM124" s="51" t="n">
        <f aca="false">EL124*(1+(EL33-EK33)/EK33)</f>
        <v>6986.43350668024</v>
      </c>
      <c r="EN124" s="51" t="n">
        <f aca="false">EM124*(1+(EM33-EL33)/EL33)</f>
        <v>6986.43350668024</v>
      </c>
      <c r="EO124" s="51" t="n">
        <f aca="false">EN124*(1+(EN33-EM33)/EM33)</f>
        <v>6986.43350668024</v>
      </c>
      <c r="EP124" s="51" t="n">
        <f aca="false">EO124*(1+(EO33-EN33)/EN33)</f>
        <v>6986.43350668024</v>
      </c>
      <c r="EQ124" s="51" t="n">
        <f aca="false">EP124*(1+(EP33-EO33)/EO33)</f>
        <v>6986.43350668024</v>
      </c>
      <c r="ER124" s="51" t="n">
        <f aca="false">EQ124*(1+(EQ33-EP33)/EP33)</f>
        <v>6986.43350668024</v>
      </c>
      <c r="ES124" s="51" t="n">
        <f aca="false">ER124*(1+(ER33-EQ33)/EQ33)</f>
        <v>6986.43350668024</v>
      </c>
      <c r="ET124" s="51" t="n">
        <f aca="false">ES124*(1+(ES33-ER33)/ER33)</f>
        <v>6986.43350668024</v>
      </c>
      <c r="EU124" s="51" t="n">
        <f aca="false">ET124*(1+(ET33-ES33)/ES33)</f>
        <v>6986.43350668024</v>
      </c>
      <c r="EV124" s="51" t="n">
        <f aca="false">EU124*(1+(EU33-ET33)/ET33)</f>
        <v>6986.43350668024</v>
      </c>
    </row>
    <row r="125" customFormat="false" ht="12.8" hidden="false" customHeight="false" outlineLevel="0" collapsed="false">
      <c r="A125" s="162" t="s">
        <v>271</v>
      </c>
      <c r="B125" s="162" t="n">
        <v>0</v>
      </c>
      <c r="C125" s="162" t="n">
        <v>0</v>
      </c>
      <c r="D125" s="162" t="n">
        <v>0</v>
      </c>
      <c r="E125" s="162" t="n">
        <v>0</v>
      </c>
      <c r="F125" s="162" t="n">
        <v>0</v>
      </c>
      <c r="G125" s="162" t="n">
        <v>0</v>
      </c>
      <c r="H125" s="162" t="n">
        <v>0</v>
      </c>
      <c r="I125" s="162" t="n">
        <v>0</v>
      </c>
      <c r="J125" s="162" t="n">
        <v>0</v>
      </c>
      <c r="K125" s="162" t="n">
        <v>0</v>
      </c>
      <c r="L125" s="162" t="n">
        <v>0</v>
      </c>
      <c r="M125" s="162" t="n">
        <v>0</v>
      </c>
      <c r="N125" s="162" t="n">
        <v>0</v>
      </c>
      <c r="O125" s="162" t="n">
        <v>0</v>
      </c>
      <c r="P125" s="162" t="n">
        <v>0</v>
      </c>
      <c r="Q125" s="162" t="n">
        <v>0</v>
      </c>
      <c r="R125" s="162" t="n">
        <v>0</v>
      </c>
      <c r="S125" s="162" t="n">
        <v>0</v>
      </c>
      <c r="T125" s="162" t="n">
        <v>0</v>
      </c>
      <c r="U125" s="162" t="n">
        <v>0</v>
      </c>
      <c r="V125" s="162" t="n">
        <v>0</v>
      </c>
      <c r="W125" s="162" t="n">
        <v>0</v>
      </c>
      <c r="X125" s="163" t="n">
        <v>0</v>
      </c>
      <c r="Y125" s="162" t="n">
        <v>0</v>
      </c>
      <c r="Z125" s="162" t="n">
        <v>0</v>
      </c>
      <c r="AA125" s="162" t="n">
        <v>0</v>
      </c>
      <c r="AB125" s="162" t="n">
        <v>0</v>
      </c>
      <c r="AC125" s="162" t="n">
        <v>0</v>
      </c>
      <c r="AD125" s="162" t="n">
        <v>0</v>
      </c>
      <c r="AE125" s="162" t="n">
        <v>0</v>
      </c>
      <c r="AF125" s="162" t="n">
        <v>0</v>
      </c>
      <c r="AG125" s="162" t="n">
        <v>0</v>
      </c>
      <c r="AH125" s="162" t="n">
        <v>0</v>
      </c>
      <c r="AI125" s="162" t="n">
        <v>0</v>
      </c>
      <c r="AJ125" s="162" t="n">
        <v>0</v>
      </c>
      <c r="AK125" s="162" t="n">
        <v>0</v>
      </c>
      <c r="AL125" s="162" t="n">
        <v>0</v>
      </c>
      <c r="AM125" s="162" t="n">
        <v>0</v>
      </c>
      <c r="AN125" s="162" t="n">
        <v>0</v>
      </c>
      <c r="AO125" s="162" t="n">
        <v>0</v>
      </c>
      <c r="AP125" s="162" t="n">
        <v>0</v>
      </c>
      <c r="AQ125" s="162" t="n">
        <v>0</v>
      </c>
      <c r="AR125" s="147"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48" t="n">
        <v>119.049651171817</v>
      </c>
      <c r="BJ125" s="51" t="n">
        <v>111.491636231899</v>
      </c>
      <c r="BK125" s="51" t="n">
        <v>104.413451255947</v>
      </c>
      <c r="BL125" s="51" t="n">
        <f aca="false">BK125*(1+(BK33-BJ33)/BJ33)</f>
        <v>96.174621992982</v>
      </c>
      <c r="BM125" s="149" t="n">
        <f aca="false">BL125*(1+(BL33-BK33)/BK33)</f>
        <v>94.6502352709519</v>
      </c>
      <c r="BN125" s="51" t="n">
        <f aca="false">BM125*(1+(BM33-BL33)/BL33)</f>
        <v>94.8388153494477</v>
      </c>
      <c r="BO125" s="51" t="n">
        <f aca="false">BN125*(1+(BN33-BM33)/BM33)</f>
        <v>96.2411824414554</v>
      </c>
      <c r="BP125" s="51" t="n">
        <f aca="false">BO125*(1+(BO33-BN33)/BN33)</f>
        <v>93.9380709207597</v>
      </c>
      <c r="BQ125" s="51" t="n">
        <f aca="false">BP125*(1+(BP33-BO33)/BO33)</f>
        <v>91.2282398410064</v>
      </c>
      <c r="BR125" s="51" t="n">
        <f aca="false">BQ125*(1+(BQ33-BP33)/BP33)</f>
        <v>91.9615759653713</v>
      </c>
      <c r="BS125" s="51" t="n">
        <f aca="false">BR125*(1+(BR33-BQ33)/BQ33)</f>
        <v>94.4006652083698</v>
      </c>
      <c r="BT125" s="51" t="n">
        <f aca="false">BS125*(1+(BS33-BR33)/BR33)</f>
        <v>96.2332474451583</v>
      </c>
      <c r="BU125" s="51" t="n">
        <f aca="false">BT125*(1+(BT33-BS33)/BS33)</f>
        <v>97.0699625580678</v>
      </c>
      <c r="BV125" s="51" t="n">
        <f aca="false">BU125*(1+(BU33-BT33)/BT33)</f>
        <v>97.5945031087526</v>
      </c>
      <c r="BW125" s="51" t="n">
        <f aca="false">BV125*(1+(BV33-BU33)/BU33)</f>
        <v>98.1686569875208</v>
      </c>
      <c r="BX125" s="51" t="n">
        <f aca="false">BW125*(1+(BW33-BV33)/BV33)</f>
        <v>98.9376210218946</v>
      </c>
      <c r="BY125" s="51" t="n">
        <f aca="false">BX125*(1+(BX33-BW33)/BW33)</f>
        <v>100.226135324664</v>
      </c>
      <c r="BZ125" s="51" t="n">
        <f aca="false">BY125*(1+(BY33-BX33)/BX33)</f>
        <v>99.1365222457358</v>
      </c>
      <c r="CA125" s="51" t="n">
        <f aca="false">BZ125*(1+(BZ33-BY33)/BY33)</f>
        <v>99.0832880962685</v>
      </c>
      <c r="CB125" s="51" t="n">
        <f aca="false">CA125*(1+(CA33-BZ33)/BZ33)</f>
        <v>100.89084346581</v>
      </c>
      <c r="CC125" s="51" t="n">
        <f aca="false">CB125*(1+(CB33-CA33)/CA33)</f>
        <v>102.71339115214</v>
      </c>
      <c r="CD125" s="51" t="n">
        <f aca="false">CC125*(1+(CC33-CB33)/CB33)</f>
        <v>103.819014785428</v>
      </c>
      <c r="CE125" s="51" t="n">
        <f aca="false">CD125*(1+(CD33-CC33)/CC33)</f>
        <v>103.819014785428</v>
      </c>
      <c r="CF125" s="51" t="n">
        <f aca="false">CE125*(1+(CE33-CD33)/CD33)</f>
        <v>103.819014785428</v>
      </c>
      <c r="CG125" s="51" t="n">
        <f aca="false">CF125*(1+(CF33-CE33)/CE33)</f>
        <v>103.819014785428</v>
      </c>
      <c r="CH125" s="51" t="n">
        <f aca="false">CG125*(1+(CG33-CF33)/CF33)</f>
        <v>104.55852022322</v>
      </c>
      <c r="CI125" s="51" t="n">
        <f aca="false">CH125*(1+(CH33-CG33)/CG33)</f>
        <v>105.672916694593</v>
      </c>
      <c r="CJ125" s="51" t="n">
        <f aca="false">CI125*(1+(CI33-CH33)/CH33)</f>
        <v>105.672916694593</v>
      </c>
      <c r="CK125" s="51" t="n">
        <f aca="false">CJ125*(1+(CJ33-CI33)/CI33)</f>
        <v>105.672916694593</v>
      </c>
      <c r="CL125" s="51" t="n">
        <f aca="false">CK125*(1+(CK33-CJ33)/CJ33)</f>
        <v>106.418184185961</v>
      </c>
      <c r="CM125" s="51" t="n">
        <f aca="false">CL125*(1+(CL33-CK33)/CK33)</f>
        <v>107.541171386175</v>
      </c>
      <c r="CN125" s="51" t="n">
        <f aca="false">CM125*(1+(CM33-CL33)/CL33)</f>
        <v>107.541171386175</v>
      </c>
      <c r="CO125" s="51" t="n">
        <f aca="false">CN125*(1+(CN33-CM33)/CM33)</f>
        <v>107.541171386175</v>
      </c>
      <c r="CP125" s="51" t="n">
        <f aca="false">CO125*(1+(CO33-CN33)/CN33)</f>
        <v>107.541171386175</v>
      </c>
      <c r="CQ125" s="51" t="n">
        <f aca="false">CP125*(1+(CP33-CO33)/CO33)</f>
        <v>107.541171386175</v>
      </c>
      <c r="CR125" s="51" t="n">
        <f aca="false">CQ125*(1+(CQ33-CP33)/CP33)</f>
        <v>107.541171386175</v>
      </c>
      <c r="CS125" s="51" t="n">
        <f aca="false">CR125*(1+(CR33-CQ33)/CQ33)</f>
        <v>107.541171386175</v>
      </c>
      <c r="CT125" s="51" t="n">
        <f aca="false">CS125*(1+(CS33-CR33)/CR33)</f>
        <v>107.541171386175</v>
      </c>
      <c r="CU125" s="51" t="n">
        <f aca="false">CT125*(1+(CT33-CS33)/CS33)</f>
        <v>107.541171386175</v>
      </c>
      <c r="CV125" s="51" t="n">
        <f aca="false">CU125*(1+(CU33-CT33)/CT33)</f>
        <v>107.541171386175</v>
      </c>
      <c r="CW125" s="51" t="n">
        <f aca="false">CV125*(1+(CV33-CU33)/CU33)</f>
        <v>107.541171386175</v>
      </c>
      <c r="CX125" s="51" t="n">
        <f aca="false">CW125*(1+(CW33-CV33)/CV33)</f>
        <v>107.541171386175</v>
      </c>
      <c r="CY125" s="51" t="n">
        <f aca="false">CX125*(1+(CX33-CW33)/CW33)</f>
        <v>107.541171386175</v>
      </c>
      <c r="CZ125" s="51" t="n">
        <f aca="false">CY125*(1+(CY33-CX33)/CX33)</f>
        <v>107.541171386175</v>
      </c>
      <c r="DA125" s="51" t="n">
        <f aca="false">CZ125*(1+(CZ33-CY33)/CY33)</f>
        <v>107.541171386175</v>
      </c>
      <c r="DB125" s="51" t="n">
        <f aca="false">DA125*(1+(DA33-CZ33)/CZ33)</f>
        <v>107.541171386175</v>
      </c>
      <c r="DC125" s="51" t="n">
        <f aca="false">DB125*(1+(DB33-DA33)/DA33)</f>
        <v>107.541171386175</v>
      </c>
      <c r="DD125" s="51" t="n">
        <f aca="false">DC125*(1+(DC33-DB33)/DB33)</f>
        <v>107.541171386175</v>
      </c>
      <c r="DE125" s="51" t="n">
        <f aca="false">DD125*(1+(DD33-DC33)/DC33)</f>
        <v>107.541171386175</v>
      </c>
      <c r="DF125" s="51" t="n">
        <f aca="false">DE125*(1+(DE33-DD33)/DD33)</f>
        <v>107.541171386175</v>
      </c>
      <c r="DG125" s="51" t="n">
        <f aca="false">DF125*(1+(DF33-DE33)/DE33)</f>
        <v>107.541171386175</v>
      </c>
      <c r="DH125" s="51" t="n">
        <f aca="false">DG125*(1+(DG33-DF33)/DF33)</f>
        <v>107.541171386175</v>
      </c>
      <c r="DI125" s="51" t="n">
        <f aca="false">DH125*(1+(DH33-DG33)/DG33)</f>
        <v>107.541171386175</v>
      </c>
      <c r="DJ125" s="51" t="n">
        <f aca="false">DI125*(1+(DI33-DH33)/DH33)</f>
        <v>107.541171386175</v>
      </c>
      <c r="DK125" s="51" t="n">
        <f aca="false">DJ125*(1+(DJ33-DI33)/DI33)</f>
        <v>107.541171386175</v>
      </c>
      <c r="DL125" s="51" t="n">
        <f aca="false">DK125*(1+(DK33-DJ33)/DJ33)</f>
        <v>107.541171386175</v>
      </c>
      <c r="DM125" s="51" t="n">
        <f aca="false">DL125*(1+(DL33-DK33)/DK33)</f>
        <v>107.541171386175</v>
      </c>
      <c r="DN125" s="51" t="n">
        <f aca="false">DM125*(1+(DM33-DL33)/DL33)</f>
        <v>107.541171386175</v>
      </c>
      <c r="DO125" s="51" t="n">
        <f aca="false">DN125*(1+(DN33-DM33)/DM33)</f>
        <v>107.541171386175</v>
      </c>
      <c r="DP125" s="51" t="n">
        <f aca="false">DO125*(1+(DO33-DN33)/DN33)</f>
        <v>107.541171386175</v>
      </c>
      <c r="DQ125" s="51" t="n">
        <f aca="false">DP125*(1+(DP33-DO33)/DO33)</f>
        <v>107.541171386175</v>
      </c>
      <c r="DR125" s="51" t="n">
        <f aca="false">DQ125*(1+(DQ33-DP33)/DP33)</f>
        <v>107.541171386175</v>
      </c>
      <c r="DS125" s="51" t="n">
        <f aca="false">DR125*(1+(DR33-DQ33)/DQ33)</f>
        <v>107.541171386175</v>
      </c>
      <c r="DT125" s="51" t="n">
        <f aca="false">DS125*(1+(DS33-DR33)/DR33)</f>
        <v>107.541171386175</v>
      </c>
      <c r="DU125" s="51" t="n">
        <f aca="false">DT125*(1+(DT33-DS33)/DS33)</f>
        <v>107.541171386175</v>
      </c>
      <c r="DV125" s="51" t="n">
        <f aca="false">DU125*(1+(DU33-DT33)/DT33)</f>
        <v>107.541171386175</v>
      </c>
      <c r="DW125" s="51" t="n">
        <f aca="false">DV125*(1+(DV33-DU33)/DU33)</f>
        <v>107.541171386175</v>
      </c>
      <c r="DX125" s="51" t="n">
        <f aca="false">DW125*(1+(DW33-DV33)/DV33)</f>
        <v>107.541171386175</v>
      </c>
      <c r="DY125" s="51" t="n">
        <f aca="false">DX125*(1+(DX33-DW33)/DW33)</f>
        <v>107.541171386175</v>
      </c>
      <c r="DZ125" s="51" t="n">
        <f aca="false">DY125*(1+(DY33-DX33)/DX33)</f>
        <v>107.541171386175</v>
      </c>
      <c r="EA125" s="51" t="n">
        <f aca="false">DZ125*(1+(DZ33-DY33)/DY33)</f>
        <v>107.541171386175</v>
      </c>
      <c r="EB125" s="51" t="n">
        <f aca="false">EA125*(1+(EA33-DZ33)/DZ33)</f>
        <v>107.541171386175</v>
      </c>
      <c r="EC125" s="51" t="n">
        <f aca="false">EB125*(1+(EB33-EA33)/EA33)</f>
        <v>107.541171386175</v>
      </c>
      <c r="ED125" s="51" t="n">
        <f aca="false">EC125*(1+(EC33-EB33)/EB33)</f>
        <v>107.541171386175</v>
      </c>
      <c r="EE125" s="51" t="n">
        <f aca="false">ED125*(1+(ED33-EC33)/EC33)</f>
        <v>107.541171386175</v>
      </c>
      <c r="EF125" s="51" t="n">
        <f aca="false">EE125*(1+(EE33-ED33)/ED33)</f>
        <v>107.541171386175</v>
      </c>
      <c r="EG125" s="51" t="n">
        <f aca="false">EF125*(1+(EF33-EE33)/EE33)</f>
        <v>107.541171386175</v>
      </c>
      <c r="EH125" s="51" t="n">
        <f aca="false">EG125*(1+(EG33-EF33)/EF33)</f>
        <v>107.541171386175</v>
      </c>
      <c r="EI125" s="51" t="n">
        <f aca="false">EH125*(1+(EH33-EG33)/EG33)</f>
        <v>107.541171386175</v>
      </c>
      <c r="EJ125" s="51" t="n">
        <f aca="false">EI125*(1+(EI33-EH33)/EH33)</f>
        <v>107.541171386175</v>
      </c>
      <c r="EK125" s="51" t="n">
        <f aca="false">EJ125*(1+(EJ33-EI33)/EI33)</f>
        <v>107.541171386175</v>
      </c>
      <c r="EL125" s="51" t="n">
        <f aca="false">EK125*(1+(EK33-EJ33)/EJ33)</f>
        <v>107.541171386175</v>
      </c>
      <c r="EM125" s="51" t="n">
        <f aca="false">EL125*(1+(EL33-EK33)/EK33)</f>
        <v>107.541171386175</v>
      </c>
      <c r="EN125" s="51" t="n">
        <f aca="false">EM125*(1+(EM33-EL33)/EL33)</f>
        <v>107.541171386175</v>
      </c>
      <c r="EO125" s="51" t="n">
        <f aca="false">EN125*(1+(EN33-EM33)/EM33)</f>
        <v>107.541171386175</v>
      </c>
      <c r="EP125" s="51" t="n">
        <f aca="false">EO125*(1+(EO33-EN33)/EN33)</f>
        <v>107.541171386175</v>
      </c>
      <c r="EQ125" s="51" t="n">
        <f aca="false">EP125*(1+(EP33-EO33)/EO33)</f>
        <v>107.541171386175</v>
      </c>
      <c r="ER125" s="51" t="n">
        <f aca="false">EQ125*(1+(EQ33-EP33)/EP33)</f>
        <v>107.541171386175</v>
      </c>
      <c r="ES125" s="51" t="n">
        <f aca="false">ER125*(1+(ER33-EQ33)/EQ33)</f>
        <v>107.541171386175</v>
      </c>
      <c r="ET125" s="51" t="n">
        <f aca="false">ES125*(1+(ES33-ER33)/ER33)</f>
        <v>107.541171386175</v>
      </c>
      <c r="EU125" s="51" t="n">
        <f aca="false">ET125*(1+(ET33-ES33)/ES33)</f>
        <v>107.541171386175</v>
      </c>
      <c r="EV125" s="51" t="n">
        <f aca="false">EU125*(1+(EU33-ET33)/ET33)</f>
        <v>107.541171386175</v>
      </c>
    </row>
    <row r="126" customFormat="false" ht="12.8" hidden="false" customHeight="false" outlineLevel="0" collapsed="false">
      <c r="A126" s="162" t="s">
        <v>272</v>
      </c>
      <c r="B126" s="162" t="n">
        <v>0</v>
      </c>
      <c r="C126" s="162" t="n">
        <v>0</v>
      </c>
      <c r="D126" s="162" t="n">
        <v>0</v>
      </c>
      <c r="E126" s="162" t="n">
        <v>0</v>
      </c>
      <c r="F126" s="162" t="n">
        <v>0</v>
      </c>
      <c r="G126" s="162" t="n">
        <v>0</v>
      </c>
      <c r="H126" s="162" t="n">
        <v>0</v>
      </c>
      <c r="I126" s="162" t="n">
        <v>0</v>
      </c>
      <c r="J126" s="162" t="n">
        <v>0</v>
      </c>
      <c r="K126" s="162" t="n">
        <v>0</v>
      </c>
      <c r="L126" s="162" t="n">
        <v>0</v>
      </c>
      <c r="M126" s="162" t="n">
        <v>0</v>
      </c>
      <c r="N126" s="162" t="n">
        <v>0</v>
      </c>
      <c r="O126" s="162" t="n">
        <v>0</v>
      </c>
      <c r="P126" s="162" t="n">
        <v>0</v>
      </c>
      <c r="Q126" s="162" t="n">
        <v>0</v>
      </c>
      <c r="R126" s="162" t="n">
        <v>0</v>
      </c>
      <c r="S126" s="162" t="n">
        <v>0</v>
      </c>
      <c r="T126" s="162" t="n">
        <v>0</v>
      </c>
      <c r="U126" s="162" t="n">
        <v>0</v>
      </c>
      <c r="V126" s="162" t="n">
        <v>0</v>
      </c>
      <c r="W126" s="162" t="n">
        <v>0</v>
      </c>
      <c r="X126" s="163" t="n">
        <v>0</v>
      </c>
      <c r="Y126" s="162" t="n">
        <v>0</v>
      </c>
      <c r="Z126" s="162" t="n">
        <v>0</v>
      </c>
      <c r="AA126" s="162" t="n">
        <v>0</v>
      </c>
      <c r="AB126" s="162" t="n">
        <v>0</v>
      </c>
      <c r="AC126" s="162" t="n">
        <v>0</v>
      </c>
      <c r="AD126" s="162" t="n">
        <v>0</v>
      </c>
      <c r="AE126" s="162" t="n">
        <v>0</v>
      </c>
      <c r="AF126" s="162" t="n">
        <v>0</v>
      </c>
      <c r="AG126" s="162" t="n">
        <v>0</v>
      </c>
      <c r="AH126" s="162" t="n">
        <v>0</v>
      </c>
      <c r="AI126" s="162" t="n">
        <v>0</v>
      </c>
      <c r="AJ126" s="162" t="n">
        <v>0</v>
      </c>
      <c r="AK126" s="162" t="n">
        <v>0</v>
      </c>
      <c r="AL126" s="162" t="n">
        <v>0</v>
      </c>
      <c r="AM126" s="162" t="n">
        <v>0</v>
      </c>
      <c r="AN126" s="162" t="n">
        <v>0</v>
      </c>
      <c r="AO126" s="162" t="n">
        <v>0</v>
      </c>
      <c r="AP126" s="162" t="n">
        <v>0</v>
      </c>
      <c r="AQ126" s="162" t="n">
        <v>0</v>
      </c>
      <c r="AR126" s="147"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48" t="n">
        <v>200.533751161808</v>
      </c>
      <c r="BJ126" s="51" t="n">
        <v>187.802616947467</v>
      </c>
      <c r="BK126" s="51" t="n">
        <v>175.879734598184</v>
      </c>
      <c r="BL126" s="51" t="n">
        <f aca="false">BK126*(1+(BK33-BJ33)/BJ33)</f>
        <v>162.001799459176</v>
      </c>
      <c r="BM126" s="149" t="n">
        <f aca="false">BL126*(1+(BL33-BK33)/BK33)</f>
        <v>159.434038994689</v>
      </c>
      <c r="BN126" s="51" t="n">
        <f aca="false">BM126*(1+(BM33-BL33)/BL33)</f>
        <v>159.75169360487</v>
      </c>
      <c r="BO126" s="51" t="n">
        <f aca="false">BN126*(1+(BN33-BM33)/BM33)</f>
        <v>162.113917523194</v>
      </c>
      <c r="BP126" s="51" t="n">
        <f aca="false">BO126*(1+(BO33-BN33)/BN33)</f>
        <v>158.234430367683</v>
      </c>
      <c r="BQ126" s="51" t="n">
        <f aca="false">BP126*(1+(BP33-BO33)/BO33)</f>
        <v>153.669842516405</v>
      </c>
      <c r="BR126" s="51" t="n">
        <f aca="false">BQ126*(1+(BQ33-BP33)/BP33)</f>
        <v>154.905114039117</v>
      </c>
      <c r="BS126" s="51" t="n">
        <f aca="false">BR126*(1+(BR33-BQ33)/BQ33)</f>
        <v>159.013649515723</v>
      </c>
      <c r="BT126" s="51" t="n">
        <f aca="false">BS126*(1+(BS33-BR33)/BR33)</f>
        <v>162.10055138094</v>
      </c>
      <c r="BU126" s="51" t="n">
        <f aca="false">BT126*(1+(BT33-BS33)/BS33)</f>
        <v>163.509960132615</v>
      </c>
      <c r="BV126" s="51" t="n">
        <f aca="false">BU126*(1+(BU33-BT33)/BT33)</f>
        <v>164.393524958131</v>
      </c>
      <c r="BW126" s="51" t="n">
        <f aca="false">BV126*(1+(BV33-BU33)/BU33)</f>
        <v>165.360661190116</v>
      </c>
      <c r="BX126" s="51" t="n">
        <f aca="false">BW126*(1+(BW33-BV33)/BV33)</f>
        <v>166.655946315303</v>
      </c>
      <c r="BY126" s="51" t="n">
        <f aca="false">BX126*(1+(BX33-BW33)/BW33)</f>
        <v>168.826390361267</v>
      </c>
      <c r="BZ126" s="51" t="n">
        <f aca="false">BY126*(1+(BY33-BX33)/BX33)</f>
        <v>166.990986427852</v>
      </c>
      <c r="CA126" s="51" t="n">
        <f aca="false">BZ126*(1+(BZ33-BY33)/BY33)</f>
        <v>166.90131591158</v>
      </c>
      <c r="CB126" s="51" t="n">
        <f aca="false">CA126*(1+(CA33-BZ33)/BZ33)</f>
        <v>169.946061151225</v>
      </c>
      <c r="CC126" s="51" t="n">
        <f aca="false">CB126*(1+(CB33-CA33)/CA33)</f>
        <v>173.016060270195</v>
      </c>
      <c r="CD126" s="51" t="n">
        <f aca="false">CC126*(1+(CC33-CB33)/CB33)</f>
        <v>174.878433258053</v>
      </c>
      <c r="CE126" s="51" t="n">
        <f aca="false">CD126*(1+(CD33-CC33)/CC33)</f>
        <v>174.878433258053</v>
      </c>
      <c r="CF126" s="51" t="n">
        <f aca="false">CE126*(1+(CE33-CD33)/CD33)</f>
        <v>174.878433258053</v>
      </c>
      <c r="CG126" s="51" t="n">
        <f aca="false">CF126*(1+(CF33-CE33)/CE33)</f>
        <v>174.878433258053</v>
      </c>
      <c r="CH126" s="51" t="n">
        <f aca="false">CG126*(1+(CG33-CF33)/CF33)</f>
        <v>176.124096710111</v>
      </c>
      <c r="CI126" s="51" t="n">
        <f aca="false">CH126*(1+(CH33-CG33)/CG33)</f>
        <v>178.001247146808</v>
      </c>
      <c r="CJ126" s="51" t="n">
        <f aca="false">CI126*(1+(CI33-CH33)/CH33)</f>
        <v>178.001247146808</v>
      </c>
      <c r="CK126" s="51" t="n">
        <f aca="false">CJ126*(1+(CJ33-CI33)/CI33)</f>
        <v>178.001247146808</v>
      </c>
      <c r="CL126" s="51" t="n">
        <f aca="false">CK126*(1+(CK33-CJ33)/CJ33)</f>
        <v>179.25661651742</v>
      </c>
      <c r="CM126" s="51" t="n">
        <f aca="false">CL126*(1+(CL33-CK33)/CK33)</f>
        <v>181.148237648174</v>
      </c>
      <c r="CN126" s="51" t="n">
        <f aca="false">CM126*(1+(CM33-CL33)/CL33)</f>
        <v>181.148237648174</v>
      </c>
      <c r="CO126" s="51" t="n">
        <f aca="false">CN126*(1+(CN33-CM33)/CM33)</f>
        <v>181.148237648174</v>
      </c>
      <c r="CP126" s="51" t="n">
        <f aca="false">CO126*(1+(CO33-CN33)/CN33)</f>
        <v>181.148237648174</v>
      </c>
      <c r="CQ126" s="51" t="n">
        <f aca="false">CP126*(1+(CP33-CO33)/CO33)</f>
        <v>181.148237648174</v>
      </c>
      <c r="CR126" s="51" t="n">
        <f aca="false">CQ126*(1+(CQ33-CP33)/CP33)</f>
        <v>181.148237648174</v>
      </c>
      <c r="CS126" s="51" t="n">
        <f aca="false">CR126*(1+(CR33-CQ33)/CQ33)</f>
        <v>181.148237648174</v>
      </c>
      <c r="CT126" s="51" t="n">
        <f aca="false">CS126*(1+(CS33-CR33)/CR33)</f>
        <v>181.148237648174</v>
      </c>
      <c r="CU126" s="51" t="n">
        <f aca="false">CT126*(1+(CT33-CS33)/CS33)</f>
        <v>181.148237648174</v>
      </c>
      <c r="CV126" s="51" t="n">
        <f aca="false">CU126*(1+(CU33-CT33)/CT33)</f>
        <v>181.148237648174</v>
      </c>
      <c r="CW126" s="51" t="n">
        <f aca="false">CV126*(1+(CV33-CU33)/CU33)</f>
        <v>181.148237648174</v>
      </c>
      <c r="CX126" s="51" t="n">
        <f aca="false">CW126*(1+(CW33-CV33)/CV33)</f>
        <v>181.148237648174</v>
      </c>
      <c r="CY126" s="51" t="n">
        <f aca="false">CX126*(1+(CX33-CW33)/CW33)</f>
        <v>181.148237648174</v>
      </c>
      <c r="CZ126" s="51" t="n">
        <f aca="false">CY126*(1+(CY33-CX33)/CX33)</f>
        <v>181.148237648174</v>
      </c>
      <c r="DA126" s="51" t="n">
        <f aca="false">CZ126*(1+(CZ33-CY33)/CY33)</f>
        <v>181.148237648174</v>
      </c>
      <c r="DB126" s="51" t="n">
        <f aca="false">DA126*(1+(DA33-CZ33)/CZ33)</f>
        <v>181.148237648174</v>
      </c>
      <c r="DC126" s="51" t="n">
        <f aca="false">DB126*(1+(DB33-DA33)/DA33)</f>
        <v>181.148237648174</v>
      </c>
      <c r="DD126" s="51" t="n">
        <f aca="false">DC126*(1+(DC33-DB33)/DB33)</f>
        <v>181.148237648174</v>
      </c>
      <c r="DE126" s="51" t="n">
        <f aca="false">DD126*(1+(DD33-DC33)/DC33)</f>
        <v>181.148237648174</v>
      </c>
      <c r="DF126" s="51" t="n">
        <f aca="false">DE126*(1+(DE33-DD33)/DD33)</f>
        <v>181.148237648174</v>
      </c>
      <c r="DG126" s="51" t="n">
        <f aca="false">DF126*(1+(DF33-DE33)/DE33)</f>
        <v>181.148237648174</v>
      </c>
      <c r="DH126" s="51" t="n">
        <f aca="false">DG126*(1+(DG33-DF33)/DF33)</f>
        <v>181.148237648174</v>
      </c>
      <c r="DI126" s="51" t="n">
        <f aca="false">DH126*(1+(DH33-DG33)/DG33)</f>
        <v>181.148237648174</v>
      </c>
      <c r="DJ126" s="51" t="n">
        <f aca="false">DI126*(1+(DI33-DH33)/DH33)</f>
        <v>181.148237648174</v>
      </c>
      <c r="DK126" s="51" t="n">
        <f aca="false">DJ126*(1+(DJ33-DI33)/DI33)</f>
        <v>181.148237648174</v>
      </c>
      <c r="DL126" s="51" t="n">
        <f aca="false">DK126*(1+(DK33-DJ33)/DJ33)</f>
        <v>181.148237648174</v>
      </c>
      <c r="DM126" s="51" t="n">
        <f aca="false">DL126*(1+(DL33-DK33)/DK33)</f>
        <v>181.148237648174</v>
      </c>
      <c r="DN126" s="51" t="n">
        <f aca="false">DM126*(1+(DM33-DL33)/DL33)</f>
        <v>181.148237648174</v>
      </c>
      <c r="DO126" s="51" t="n">
        <f aca="false">DN126*(1+(DN33-DM33)/DM33)</f>
        <v>181.148237648174</v>
      </c>
      <c r="DP126" s="51" t="n">
        <f aca="false">DO126*(1+(DO33-DN33)/DN33)</f>
        <v>181.148237648174</v>
      </c>
      <c r="DQ126" s="51" t="n">
        <f aca="false">DP126*(1+(DP33-DO33)/DO33)</f>
        <v>181.148237648174</v>
      </c>
      <c r="DR126" s="51" t="n">
        <f aca="false">DQ126*(1+(DQ33-DP33)/DP33)</f>
        <v>181.148237648174</v>
      </c>
      <c r="DS126" s="51" t="n">
        <f aca="false">DR126*(1+(DR33-DQ33)/DQ33)</f>
        <v>181.148237648174</v>
      </c>
      <c r="DT126" s="51" t="n">
        <f aca="false">DS126*(1+(DS33-DR33)/DR33)</f>
        <v>181.148237648174</v>
      </c>
      <c r="DU126" s="51" t="n">
        <f aca="false">DT126*(1+(DT33-DS33)/DS33)</f>
        <v>181.148237648174</v>
      </c>
      <c r="DV126" s="51" t="n">
        <f aca="false">DU126*(1+(DU33-DT33)/DT33)</f>
        <v>181.148237648174</v>
      </c>
      <c r="DW126" s="51" t="n">
        <f aca="false">DV126*(1+(DV33-DU33)/DU33)</f>
        <v>181.148237648174</v>
      </c>
      <c r="DX126" s="51" t="n">
        <f aca="false">DW126*(1+(DW33-DV33)/DV33)</f>
        <v>181.148237648174</v>
      </c>
      <c r="DY126" s="51" t="n">
        <f aca="false">DX126*(1+(DX33-DW33)/DW33)</f>
        <v>181.148237648174</v>
      </c>
      <c r="DZ126" s="51" t="n">
        <f aca="false">DY126*(1+(DY33-DX33)/DX33)</f>
        <v>181.148237648174</v>
      </c>
      <c r="EA126" s="51" t="n">
        <f aca="false">DZ126*(1+(DZ33-DY33)/DY33)</f>
        <v>181.148237648174</v>
      </c>
      <c r="EB126" s="51" t="n">
        <f aca="false">EA126*(1+(EA33-DZ33)/DZ33)</f>
        <v>181.148237648174</v>
      </c>
      <c r="EC126" s="51" t="n">
        <f aca="false">EB126*(1+(EB33-EA33)/EA33)</f>
        <v>181.148237648174</v>
      </c>
      <c r="ED126" s="51" t="n">
        <f aca="false">EC126*(1+(EC33-EB33)/EB33)</f>
        <v>181.148237648174</v>
      </c>
      <c r="EE126" s="51" t="n">
        <f aca="false">ED126*(1+(ED33-EC33)/EC33)</f>
        <v>181.148237648174</v>
      </c>
      <c r="EF126" s="51" t="n">
        <f aca="false">EE126*(1+(EE33-ED33)/ED33)</f>
        <v>181.148237648174</v>
      </c>
      <c r="EG126" s="51" t="n">
        <f aca="false">EF126*(1+(EF33-EE33)/EE33)</f>
        <v>181.148237648174</v>
      </c>
      <c r="EH126" s="51" t="n">
        <f aca="false">EG126*(1+(EG33-EF33)/EF33)</f>
        <v>181.148237648174</v>
      </c>
      <c r="EI126" s="51" t="n">
        <f aca="false">EH126*(1+(EH33-EG33)/EG33)</f>
        <v>181.148237648174</v>
      </c>
      <c r="EJ126" s="51" t="n">
        <f aca="false">EI126*(1+(EI33-EH33)/EH33)</f>
        <v>181.148237648174</v>
      </c>
      <c r="EK126" s="51" t="n">
        <f aca="false">EJ126*(1+(EJ33-EI33)/EI33)</f>
        <v>181.148237648174</v>
      </c>
      <c r="EL126" s="51" t="n">
        <f aca="false">EK126*(1+(EK33-EJ33)/EJ33)</f>
        <v>181.148237648174</v>
      </c>
      <c r="EM126" s="51" t="n">
        <f aca="false">EL126*(1+(EL33-EK33)/EK33)</f>
        <v>181.148237648174</v>
      </c>
      <c r="EN126" s="51" t="n">
        <f aca="false">EM126*(1+(EM33-EL33)/EL33)</f>
        <v>181.148237648174</v>
      </c>
      <c r="EO126" s="51" t="n">
        <f aca="false">EN126*(1+(EN33-EM33)/EM33)</f>
        <v>181.148237648174</v>
      </c>
      <c r="EP126" s="51" t="n">
        <f aca="false">EO126*(1+(EO33-EN33)/EN33)</f>
        <v>181.148237648174</v>
      </c>
      <c r="EQ126" s="51" t="n">
        <f aca="false">EP126*(1+(EP33-EO33)/EO33)</f>
        <v>181.148237648174</v>
      </c>
      <c r="ER126" s="51" t="n">
        <f aca="false">EQ126*(1+(EQ33-EP33)/EP33)</f>
        <v>181.148237648174</v>
      </c>
      <c r="ES126" s="51" t="n">
        <f aca="false">ER126*(1+(ER33-EQ33)/EQ33)</f>
        <v>181.148237648174</v>
      </c>
      <c r="ET126" s="51" t="n">
        <f aca="false">ES126*(1+(ES33-ER33)/ER33)</f>
        <v>181.148237648174</v>
      </c>
      <c r="EU126" s="51" t="n">
        <f aca="false">ET126*(1+(ET33-ES33)/ES33)</f>
        <v>181.148237648174</v>
      </c>
      <c r="EV126" s="51" t="n">
        <f aca="false">EU126*(1+(EU33-ET33)/ET33)</f>
        <v>181.148237648174</v>
      </c>
    </row>
    <row r="127" customFormat="false" ht="12.8" hidden="false" customHeight="false" outlineLevel="0" collapsed="false">
      <c r="A127" s="162" t="s">
        <v>273</v>
      </c>
      <c r="B127" s="162" t="n">
        <v>0</v>
      </c>
      <c r="C127" s="162" t="n">
        <v>0</v>
      </c>
      <c r="D127" s="162" t="n">
        <v>0</v>
      </c>
      <c r="E127" s="162" t="n">
        <v>0</v>
      </c>
      <c r="F127" s="162" t="n">
        <v>0</v>
      </c>
      <c r="G127" s="162" t="n">
        <v>0</v>
      </c>
      <c r="H127" s="162" t="n">
        <v>0</v>
      </c>
      <c r="I127" s="162" t="n">
        <v>0</v>
      </c>
      <c r="J127" s="162" t="n">
        <v>0</v>
      </c>
      <c r="K127" s="162" t="n">
        <v>0</v>
      </c>
      <c r="L127" s="162" t="n">
        <v>0</v>
      </c>
      <c r="M127" s="162" t="n">
        <v>0</v>
      </c>
      <c r="N127" s="162" t="n">
        <v>0</v>
      </c>
      <c r="O127" s="162" t="n">
        <v>0</v>
      </c>
      <c r="P127" s="162" t="n">
        <v>0</v>
      </c>
      <c r="Q127" s="162" t="n">
        <v>0</v>
      </c>
      <c r="R127" s="162" t="n">
        <v>0</v>
      </c>
      <c r="S127" s="162" t="n">
        <v>0</v>
      </c>
      <c r="T127" s="162" t="n">
        <v>0</v>
      </c>
      <c r="U127" s="162" t="n">
        <v>0</v>
      </c>
      <c r="V127" s="162" t="n">
        <v>0</v>
      </c>
      <c r="W127" s="162" t="n">
        <v>0</v>
      </c>
      <c r="X127" s="163" t="n">
        <v>0</v>
      </c>
      <c r="Y127" s="162" t="n">
        <v>0</v>
      </c>
      <c r="Z127" s="162" t="n">
        <v>0</v>
      </c>
      <c r="AA127" s="162" t="n">
        <v>0</v>
      </c>
      <c r="AB127" s="162" t="n">
        <v>0</v>
      </c>
      <c r="AC127" s="162" t="n">
        <v>0</v>
      </c>
      <c r="AD127" s="162" t="n">
        <v>0</v>
      </c>
      <c r="AE127" s="162" t="n">
        <v>0</v>
      </c>
      <c r="AF127" s="162" t="n">
        <v>0</v>
      </c>
      <c r="AG127" s="162" t="n">
        <v>0</v>
      </c>
      <c r="AH127" s="162" t="n">
        <v>0</v>
      </c>
      <c r="AI127" s="162" t="n">
        <v>0</v>
      </c>
      <c r="AJ127" s="162" t="n">
        <v>0</v>
      </c>
      <c r="AK127" s="162" t="n">
        <v>0</v>
      </c>
      <c r="AL127" s="162" t="n">
        <v>0</v>
      </c>
      <c r="AM127" s="162" t="n">
        <v>0</v>
      </c>
      <c r="AN127" s="162" t="n">
        <v>0</v>
      </c>
      <c r="AO127" s="162" t="n">
        <v>0</v>
      </c>
      <c r="AP127" s="162" t="n">
        <v>0</v>
      </c>
      <c r="AQ127" s="162" t="n">
        <v>0</v>
      </c>
      <c r="AR127" s="147"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48" t="n">
        <v>231.470087429195</v>
      </c>
      <c r="BJ127" s="51" t="n">
        <v>216.774921490327</v>
      </c>
      <c r="BK127" s="51" t="n">
        <v>203.012696409474</v>
      </c>
      <c r="BL127" s="51" t="n">
        <f aca="false">BK127*(1+(BK33-BJ33)/BJ33)</f>
        <v>186.993812598883</v>
      </c>
      <c r="BM127" s="149" t="n">
        <f aca="false">BL127*(1+(BL33-BK33)/BK33)</f>
        <v>184.029923798277</v>
      </c>
      <c r="BN127" s="51" t="n">
        <f aca="false">BM127*(1+(BM33-BL33)/BL33)</f>
        <v>184.39658297642</v>
      </c>
      <c r="BO127" s="51" t="n">
        <f aca="false">BN127*(1+(BN33-BM33)/BM33)</f>
        <v>187.123227113548</v>
      </c>
      <c r="BP127" s="51" t="n">
        <f aca="false">BO127*(1+(BO33-BN33)/BN33)</f>
        <v>182.64525158143</v>
      </c>
      <c r="BQ127" s="51" t="n">
        <f aca="false">BP127*(1+(BP33-BO33)/BO33)</f>
        <v>177.376484888081</v>
      </c>
      <c r="BR127" s="51" t="n">
        <f aca="false">BQ127*(1+(BQ33-BP33)/BP33)</f>
        <v>178.802321714572</v>
      </c>
      <c r="BS127" s="51" t="n">
        <f aca="false">BR127*(1+(BR33-BQ33)/BQ33)</f>
        <v>183.544680845971</v>
      </c>
      <c r="BT127" s="51" t="n">
        <f aca="false">BS127*(1+(BS33-BR33)/BR33)</f>
        <v>187.107798976896</v>
      </c>
      <c r="BU127" s="51" t="n">
        <f aca="false">BT127*(1+(BT33-BS33)/BS33)</f>
        <v>188.734637177866</v>
      </c>
      <c r="BV127" s="51" t="n">
        <f aca="false">BU127*(1+(BU33-BT33)/BT33)</f>
        <v>189.754509524673</v>
      </c>
      <c r="BW127" s="51" t="n">
        <f aca="false">BV127*(1+(BV33-BU33)/BU33)</f>
        <v>190.870845836524</v>
      </c>
      <c r="BX127" s="51" t="n">
        <f aca="false">BW127*(1+(BW33-BV33)/BV33)</f>
        <v>192.365954562291</v>
      </c>
      <c r="BY127" s="51" t="n">
        <f aca="false">BX127*(1+(BX33-BW33)/BW33)</f>
        <v>194.871232951434</v>
      </c>
      <c r="BZ127" s="51" t="n">
        <f aca="false">BY127*(1+(BY33-BX33)/BX33)</f>
        <v>192.752681303773</v>
      </c>
      <c r="CA127" s="51" t="n">
        <f aca="false">BZ127*(1+(BZ33-BY33)/BY33)</f>
        <v>192.649177319426</v>
      </c>
      <c r="CB127" s="51" t="n">
        <f aca="false">CA127*(1+(CA33-BZ33)/BZ33)</f>
        <v>196.163635323314</v>
      </c>
      <c r="CC127" s="51" t="n">
        <f aca="false">CB127*(1+(CB33-CA33)/CA33)</f>
        <v>199.707243121794</v>
      </c>
      <c r="CD127" s="51" t="n">
        <f aca="false">CC127*(1+(CC33-CB33)/CB33)</f>
        <v>201.856924339184</v>
      </c>
      <c r="CE127" s="51" t="n">
        <f aca="false">CD127*(1+(CD33-CC33)/CC33)</f>
        <v>201.856924339184</v>
      </c>
      <c r="CF127" s="51" t="n">
        <f aca="false">CE127*(1+(CE33-CD33)/CD33)</f>
        <v>201.856924339184</v>
      </c>
      <c r="CG127" s="51" t="n">
        <f aca="false">CF127*(1+(CF33-CE33)/CE33)</f>
        <v>201.856924339184</v>
      </c>
      <c r="CH127" s="51" t="n">
        <f aca="false">CG127*(1+(CG33-CF33)/CF33)</f>
        <v>203.294756257675</v>
      </c>
      <c r="CI127" s="51" t="n">
        <f aca="false">CH127*(1+(CH33-CG33)/CG33)</f>
        <v>205.461494640529</v>
      </c>
      <c r="CJ127" s="51" t="n">
        <f aca="false">CI127*(1+(CI33-CH33)/CH33)</f>
        <v>205.461494640529</v>
      </c>
      <c r="CK127" s="51" t="n">
        <f aca="false">CJ127*(1+(CJ33-CI33)/CI33)</f>
        <v>205.461494640529</v>
      </c>
      <c r="CL127" s="51" t="n">
        <f aca="false">CK127*(1+(CK33-CJ33)/CJ33)</f>
        <v>206.910529809362</v>
      </c>
      <c r="CM127" s="51" t="n">
        <f aca="false">CL127*(1+(CL33-CK33)/CK33)</f>
        <v>209.093971279847</v>
      </c>
      <c r="CN127" s="51" t="n">
        <f aca="false">CM127*(1+(CM33-CL33)/CL33)</f>
        <v>209.093971279847</v>
      </c>
      <c r="CO127" s="51" t="n">
        <f aca="false">CN127*(1+(CN33-CM33)/CM33)</f>
        <v>209.093971279847</v>
      </c>
      <c r="CP127" s="51" t="n">
        <f aca="false">CO127*(1+(CO33-CN33)/CN33)</f>
        <v>209.093971279847</v>
      </c>
      <c r="CQ127" s="51" t="n">
        <f aca="false">CP127*(1+(CP33-CO33)/CO33)</f>
        <v>209.093971279847</v>
      </c>
      <c r="CR127" s="51" t="n">
        <f aca="false">CQ127*(1+(CQ33-CP33)/CP33)</f>
        <v>209.093971279847</v>
      </c>
      <c r="CS127" s="51" t="n">
        <f aca="false">CR127*(1+(CR33-CQ33)/CQ33)</f>
        <v>209.093971279847</v>
      </c>
      <c r="CT127" s="51" t="n">
        <f aca="false">CS127*(1+(CS33-CR33)/CR33)</f>
        <v>209.093971279847</v>
      </c>
      <c r="CU127" s="51" t="n">
        <f aca="false">CT127*(1+(CT33-CS33)/CS33)</f>
        <v>209.093971279847</v>
      </c>
      <c r="CV127" s="51" t="n">
        <f aca="false">CU127*(1+(CU33-CT33)/CT33)</f>
        <v>209.093971279847</v>
      </c>
      <c r="CW127" s="51" t="n">
        <f aca="false">CV127*(1+(CV33-CU33)/CU33)</f>
        <v>209.093971279847</v>
      </c>
      <c r="CX127" s="51" t="n">
        <f aca="false">CW127*(1+(CW33-CV33)/CV33)</f>
        <v>209.093971279847</v>
      </c>
      <c r="CY127" s="51" t="n">
        <f aca="false">CX127*(1+(CX33-CW33)/CW33)</f>
        <v>209.093971279847</v>
      </c>
      <c r="CZ127" s="51" t="n">
        <f aca="false">CY127*(1+(CY33-CX33)/CX33)</f>
        <v>209.093971279847</v>
      </c>
      <c r="DA127" s="51" t="n">
        <f aca="false">CZ127*(1+(CZ33-CY33)/CY33)</f>
        <v>209.093971279847</v>
      </c>
      <c r="DB127" s="51" t="n">
        <f aca="false">DA127*(1+(DA33-CZ33)/CZ33)</f>
        <v>209.093971279847</v>
      </c>
      <c r="DC127" s="51" t="n">
        <f aca="false">DB127*(1+(DB33-DA33)/DA33)</f>
        <v>209.093971279847</v>
      </c>
      <c r="DD127" s="51" t="n">
        <f aca="false">DC127*(1+(DC33-DB33)/DB33)</f>
        <v>209.093971279847</v>
      </c>
      <c r="DE127" s="51" t="n">
        <f aca="false">DD127*(1+(DD33-DC33)/DC33)</f>
        <v>209.093971279847</v>
      </c>
      <c r="DF127" s="51" t="n">
        <f aca="false">DE127*(1+(DE33-DD33)/DD33)</f>
        <v>209.093971279847</v>
      </c>
      <c r="DG127" s="51" t="n">
        <f aca="false">DF127*(1+(DF33-DE33)/DE33)</f>
        <v>209.093971279847</v>
      </c>
      <c r="DH127" s="51" t="n">
        <f aca="false">DG127*(1+(DG33-DF33)/DF33)</f>
        <v>209.093971279847</v>
      </c>
      <c r="DI127" s="51" t="n">
        <f aca="false">DH127*(1+(DH33-DG33)/DG33)</f>
        <v>209.093971279847</v>
      </c>
      <c r="DJ127" s="51" t="n">
        <f aca="false">DI127*(1+(DI33-DH33)/DH33)</f>
        <v>209.093971279847</v>
      </c>
      <c r="DK127" s="51" t="n">
        <f aca="false">DJ127*(1+(DJ33-DI33)/DI33)</f>
        <v>209.093971279847</v>
      </c>
      <c r="DL127" s="51" t="n">
        <f aca="false">DK127*(1+(DK33-DJ33)/DJ33)</f>
        <v>209.093971279847</v>
      </c>
      <c r="DM127" s="51" t="n">
        <f aca="false">DL127*(1+(DL33-DK33)/DK33)</f>
        <v>209.093971279847</v>
      </c>
      <c r="DN127" s="51" t="n">
        <f aca="false">DM127*(1+(DM33-DL33)/DL33)</f>
        <v>209.093971279847</v>
      </c>
      <c r="DO127" s="51" t="n">
        <f aca="false">DN127*(1+(DN33-DM33)/DM33)</f>
        <v>209.093971279847</v>
      </c>
      <c r="DP127" s="51" t="n">
        <f aca="false">DO127*(1+(DO33-DN33)/DN33)</f>
        <v>209.093971279847</v>
      </c>
      <c r="DQ127" s="51" t="n">
        <f aca="false">DP127*(1+(DP33-DO33)/DO33)</f>
        <v>209.093971279847</v>
      </c>
      <c r="DR127" s="51" t="n">
        <f aca="false">DQ127*(1+(DQ33-DP33)/DP33)</f>
        <v>209.093971279847</v>
      </c>
      <c r="DS127" s="51" t="n">
        <f aca="false">DR127*(1+(DR33-DQ33)/DQ33)</f>
        <v>209.093971279847</v>
      </c>
      <c r="DT127" s="51" t="n">
        <f aca="false">DS127*(1+(DS33-DR33)/DR33)</f>
        <v>209.093971279847</v>
      </c>
      <c r="DU127" s="51" t="n">
        <f aca="false">DT127*(1+(DT33-DS33)/DS33)</f>
        <v>209.093971279847</v>
      </c>
      <c r="DV127" s="51" t="n">
        <f aca="false">DU127*(1+(DU33-DT33)/DT33)</f>
        <v>209.093971279847</v>
      </c>
      <c r="DW127" s="51" t="n">
        <f aca="false">DV127*(1+(DV33-DU33)/DU33)</f>
        <v>209.093971279847</v>
      </c>
      <c r="DX127" s="51" t="n">
        <f aca="false">DW127*(1+(DW33-DV33)/DV33)</f>
        <v>209.093971279847</v>
      </c>
      <c r="DY127" s="51" t="n">
        <f aca="false">DX127*(1+(DX33-DW33)/DW33)</f>
        <v>209.093971279847</v>
      </c>
      <c r="DZ127" s="51" t="n">
        <f aca="false">DY127*(1+(DY33-DX33)/DX33)</f>
        <v>209.093971279847</v>
      </c>
      <c r="EA127" s="51" t="n">
        <f aca="false">DZ127*(1+(DZ33-DY33)/DY33)</f>
        <v>209.093971279847</v>
      </c>
      <c r="EB127" s="51" t="n">
        <f aca="false">EA127*(1+(EA33-DZ33)/DZ33)</f>
        <v>209.093971279847</v>
      </c>
      <c r="EC127" s="51" t="n">
        <f aca="false">EB127*(1+(EB33-EA33)/EA33)</f>
        <v>209.093971279847</v>
      </c>
      <c r="ED127" s="51" t="n">
        <f aca="false">EC127*(1+(EC33-EB33)/EB33)</f>
        <v>209.093971279847</v>
      </c>
      <c r="EE127" s="51" t="n">
        <f aca="false">ED127*(1+(ED33-EC33)/EC33)</f>
        <v>209.093971279847</v>
      </c>
      <c r="EF127" s="51" t="n">
        <f aca="false">EE127*(1+(EE33-ED33)/ED33)</f>
        <v>209.093971279847</v>
      </c>
      <c r="EG127" s="51" t="n">
        <f aca="false">EF127*(1+(EF33-EE33)/EE33)</f>
        <v>209.093971279847</v>
      </c>
      <c r="EH127" s="51" t="n">
        <f aca="false">EG127*(1+(EG33-EF33)/EF33)</f>
        <v>209.093971279847</v>
      </c>
      <c r="EI127" s="51" t="n">
        <f aca="false">EH127*(1+(EH33-EG33)/EG33)</f>
        <v>209.093971279847</v>
      </c>
      <c r="EJ127" s="51" t="n">
        <f aca="false">EI127*(1+(EI33-EH33)/EH33)</f>
        <v>209.093971279847</v>
      </c>
      <c r="EK127" s="51" t="n">
        <f aca="false">EJ127*(1+(EJ33-EI33)/EI33)</f>
        <v>209.093971279847</v>
      </c>
      <c r="EL127" s="51" t="n">
        <f aca="false">EK127*(1+(EK33-EJ33)/EJ33)</f>
        <v>209.093971279847</v>
      </c>
      <c r="EM127" s="51" t="n">
        <f aca="false">EL127*(1+(EL33-EK33)/EK33)</f>
        <v>209.093971279847</v>
      </c>
      <c r="EN127" s="51" t="n">
        <f aca="false">EM127*(1+(EM33-EL33)/EL33)</f>
        <v>209.093971279847</v>
      </c>
      <c r="EO127" s="51" t="n">
        <f aca="false">EN127*(1+(EN33-EM33)/EM33)</f>
        <v>209.093971279847</v>
      </c>
      <c r="EP127" s="51" t="n">
        <f aca="false">EO127*(1+(EO33-EN33)/EN33)</f>
        <v>209.093971279847</v>
      </c>
      <c r="EQ127" s="51" t="n">
        <f aca="false">EP127*(1+(EP33-EO33)/EO33)</f>
        <v>209.093971279847</v>
      </c>
      <c r="ER127" s="51" t="n">
        <f aca="false">EQ127*(1+(EQ33-EP33)/EP33)</f>
        <v>209.093971279847</v>
      </c>
      <c r="ES127" s="51" t="n">
        <f aca="false">ER127*(1+(ER33-EQ33)/EQ33)</f>
        <v>209.093971279847</v>
      </c>
      <c r="ET127" s="51" t="n">
        <f aca="false">ES127*(1+(ES33-ER33)/ER33)</f>
        <v>209.093971279847</v>
      </c>
      <c r="EU127" s="51" t="n">
        <f aca="false">ET127*(1+(ET33-ES33)/ES33)</f>
        <v>209.093971279847</v>
      </c>
      <c r="EV127" s="51" t="n">
        <f aca="false">EU127*(1+(EU33-ET33)/ET33)</f>
        <v>209.093971279847</v>
      </c>
    </row>
    <row r="128" customFormat="false" ht="12.8" hidden="false" customHeight="false" outlineLevel="0" collapsed="false">
      <c r="A128" s="162" t="s">
        <v>274</v>
      </c>
      <c r="B128" s="162" t="n">
        <v>0</v>
      </c>
      <c r="C128" s="162" t="n">
        <v>0</v>
      </c>
      <c r="D128" s="162" t="n">
        <v>0</v>
      </c>
      <c r="E128" s="162" t="n">
        <v>0</v>
      </c>
      <c r="F128" s="162" t="n">
        <v>0</v>
      </c>
      <c r="G128" s="162" t="n">
        <v>0</v>
      </c>
      <c r="H128" s="162" t="n">
        <v>0</v>
      </c>
      <c r="I128" s="162" t="n">
        <v>0</v>
      </c>
      <c r="J128" s="162" t="n">
        <v>0</v>
      </c>
      <c r="K128" s="162" t="n">
        <v>0</v>
      </c>
      <c r="L128" s="162" t="n">
        <v>0</v>
      </c>
      <c r="M128" s="162" t="n">
        <v>0</v>
      </c>
      <c r="N128" s="162" t="n">
        <v>0</v>
      </c>
      <c r="O128" s="162" t="n">
        <v>0</v>
      </c>
      <c r="P128" s="162" t="n">
        <v>0</v>
      </c>
      <c r="Q128" s="162" t="n">
        <v>0</v>
      </c>
      <c r="R128" s="162" t="n">
        <v>0</v>
      </c>
      <c r="S128" s="162" t="n">
        <v>0</v>
      </c>
      <c r="T128" s="162" t="n">
        <v>0</v>
      </c>
      <c r="U128" s="162" t="n">
        <v>0</v>
      </c>
      <c r="V128" s="162" t="n">
        <v>0</v>
      </c>
      <c r="W128" s="162" t="n">
        <v>0</v>
      </c>
      <c r="X128" s="163" t="n">
        <v>0</v>
      </c>
      <c r="Y128" s="162" t="n">
        <v>0</v>
      </c>
      <c r="Z128" s="162" t="n">
        <v>0</v>
      </c>
      <c r="AA128" s="162" t="n">
        <v>0</v>
      </c>
      <c r="AB128" s="162" t="n">
        <v>0</v>
      </c>
      <c r="AC128" s="162" t="n">
        <v>0</v>
      </c>
      <c r="AD128" s="162" t="n">
        <v>0</v>
      </c>
      <c r="AE128" s="162" t="n">
        <v>0</v>
      </c>
      <c r="AF128" s="162" t="n">
        <v>0</v>
      </c>
      <c r="AG128" s="162" t="n">
        <v>0</v>
      </c>
      <c r="AH128" s="162" t="n">
        <v>0</v>
      </c>
      <c r="AI128" s="162" t="n">
        <v>0</v>
      </c>
      <c r="AJ128" s="162" t="n">
        <v>0</v>
      </c>
      <c r="AK128" s="162" t="n">
        <v>0</v>
      </c>
      <c r="AL128" s="162" t="n">
        <v>0</v>
      </c>
      <c r="AM128" s="162" t="n">
        <v>0</v>
      </c>
      <c r="AN128" s="162" t="n">
        <v>0</v>
      </c>
      <c r="AO128" s="162" t="n">
        <v>0</v>
      </c>
      <c r="AP128" s="162" t="n">
        <v>0</v>
      </c>
      <c r="AQ128" s="162" t="n">
        <v>0</v>
      </c>
      <c r="AR128" s="147"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48" t="n">
        <v>11601.1262642658</v>
      </c>
      <c r="BJ128" s="51" t="n">
        <v>10864.614357157</v>
      </c>
      <c r="BK128" s="51" t="n">
        <v>10174.8608230678</v>
      </c>
      <c r="BL128" s="51" t="n">
        <f aca="false">BK128*(1+(BK33-BJ33)/BJ33)</f>
        <v>9372.00505987501</v>
      </c>
      <c r="BM128" s="149" t="n">
        <f aca="false">BL128*(1+(BL33-BK33)/BK33)</f>
        <v>9223.45693173041</v>
      </c>
      <c r="BN128" s="51" t="n">
        <f aca="false">BM128*(1+(BM33-BL33)/BL33)</f>
        <v>9241.83364497585</v>
      </c>
      <c r="BO128" s="51" t="n">
        <f aca="false">BN128*(1+(BN33-BM33)/BM33)</f>
        <v>9378.49122895947</v>
      </c>
      <c r="BP128" s="51" t="n">
        <f aca="false">BO128*(1+(BO33-BN33)/BN33)</f>
        <v>9154.05808455895</v>
      </c>
      <c r="BQ128" s="51" t="n">
        <f aca="false">BP128*(1+(BP33-BO33)/BO33)</f>
        <v>8889.99101504962</v>
      </c>
      <c r="BR128" s="51" t="n">
        <f aca="false">BQ128*(1+(BQ33-BP33)/BP33)</f>
        <v>8961.45300497704</v>
      </c>
      <c r="BS128" s="51" t="n">
        <f aca="false">BR128*(1+(BR33-BQ33)/BQ33)</f>
        <v>9199.13687888442</v>
      </c>
      <c r="BT128" s="51" t="n">
        <f aca="false">BS128*(1+(BS33-BR33)/BR33)</f>
        <v>9377.71798104952</v>
      </c>
      <c r="BU128" s="51" t="n">
        <f aca="false">BT128*(1+(BT33-BS33)/BS33)</f>
        <v>9459.25402568751</v>
      </c>
      <c r="BV128" s="51" t="n">
        <f aca="false">BU128*(1+(BU33-BT33)/BT33)</f>
        <v>9510.36934689445</v>
      </c>
      <c r="BW128" s="51" t="n">
        <f aca="false">BV128*(1+(BV33-BU33)/BU33)</f>
        <v>9566.31937763494</v>
      </c>
      <c r="BX128" s="51" t="n">
        <f aca="false">BW128*(1+(BW33-BV33)/BV33)</f>
        <v>9641.25322891163</v>
      </c>
      <c r="BY128" s="51" t="n">
        <f aca="false">BX128*(1+(BX33-BW33)/BW33)</f>
        <v>9766.81610937878</v>
      </c>
      <c r="BZ128" s="51" t="n">
        <f aca="false">BY128*(1+(BY33-BX33)/BX33)</f>
        <v>9660.63571503557</v>
      </c>
      <c r="CA128" s="51" t="n">
        <f aca="false">BZ128*(1+(BZ33-BY33)/BY33)</f>
        <v>9655.4481644341</v>
      </c>
      <c r="CB128" s="51" t="n">
        <f aca="false">CA128*(1+(CA33-BZ33)/BZ33)</f>
        <v>9831.59045351514</v>
      </c>
      <c r="CC128" s="51" t="n">
        <f aca="false">CB128*(1+(CB33-CA33)/CA33)</f>
        <v>10009.1937108422</v>
      </c>
      <c r="CD128" s="51" t="n">
        <f aca="false">CC128*(1+(CC33-CB33)/CB33)</f>
        <v>10116.9342984397</v>
      </c>
      <c r="CE128" s="51" t="n">
        <f aca="false">CD128*(1+(CD33-CC33)/CC33)</f>
        <v>10116.9342984397</v>
      </c>
      <c r="CF128" s="51" t="n">
        <f aca="false">CE128*(1+(CE33-CD33)/CD33)</f>
        <v>10116.9342984397</v>
      </c>
      <c r="CG128" s="51" t="n">
        <f aca="false">CF128*(1+(CF33-CE33)/CE33)</f>
        <v>10116.9342984397</v>
      </c>
      <c r="CH128" s="51" t="n">
        <f aca="false">CG128*(1+(CG33-CF33)/CF33)</f>
        <v>10188.9974743708</v>
      </c>
      <c r="CI128" s="51" t="n">
        <f aca="false">CH128*(1+(CH33-CG33)/CG33)</f>
        <v>10297.5929557149</v>
      </c>
      <c r="CJ128" s="51" t="n">
        <f aca="false">CI128*(1+(CI33-CH33)/CH33)</f>
        <v>10297.5929557149</v>
      </c>
      <c r="CK128" s="51" t="n">
        <f aca="false">CJ128*(1+(CJ33-CI33)/CI33)</f>
        <v>10297.5929557149</v>
      </c>
      <c r="CL128" s="51" t="n">
        <f aca="false">CK128*(1+(CK33-CJ33)/CJ33)</f>
        <v>10370.2176310744</v>
      </c>
      <c r="CM128" s="51" t="n">
        <f aca="false">CL128*(1+(CL33-CK33)/CK33)</f>
        <v>10479.6502600204</v>
      </c>
      <c r="CN128" s="51" t="n">
        <f aca="false">CM128*(1+(CM33-CL33)/CL33)</f>
        <v>10479.6502600204</v>
      </c>
      <c r="CO128" s="51" t="n">
        <f aca="false">CN128*(1+(CN33-CM33)/CM33)</f>
        <v>10479.6502600204</v>
      </c>
      <c r="CP128" s="51" t="n">
        <f aca="false">CO128*(1+(CO33-CN33)/CN33)</f>
        <v>10479.6502600204</v>
      </c>
      <c r="CQ128" s="51" t="n">
        <f aca="false">CP128*(1+(CP33-CO33)/CO33)</f>
        <v>10479.6502600204</v>
      </c>
      <c r="CR128" s="51" t="n">
        <f aca="false">CQ128*(1+(CQ33-CP33)/CP33)</f>
        <v>10479.6502600204</v>
      </c>
      <c r="CS128" s="51" t="n">
        <f aca="false">CR128*(1+(CR33-CQ33)/CQ33)</f>
        <v>10479.6502600204</v>
      </c>
      <c r="CT128" s="51" t="n">
        <f aca="false">CS128*(1+(CS33-CR33)/CR33)</f>
        <v>10479.6502600204</v>
      </c>
      <c r="CU128" s="51" t="n">
        <f aca="false">CT128*(1+(CT33-CS33)/CS33)</f>
        <v>10479.6502600204</v>
      </c>
      <c r="CV128" s="51" t="n">
        <f aca="false">CU128*(1+(CU33-CT33)/CT33)</f>
        <v>10479.6502600204</v>
      </c>
      <c r="CW128" s="51" t="n">
        <f aca="false">CV128*(1+(CV33-CU33)/CU33)</f>
        <v>10479.6502600204</v>
      </c>
      <c r="CX128" s="51" t="n">
        <f aca="false">CW128*(1+(CW33-CV33)/CV33)</f>
        <v>10479.6502600204</v>
      </c>
      <c r="CY128" s="51" t="n">
        <f aca="false">CX128*(1+(CX33-CW33)/CW33)</f>
        <v>10479.6502600204</v>
      </c>
      <c r="CZ128" s="51" t="n">
        <f aca="false">CY128*(1+(CY33-CX33)/CX33)</f>
        <v>10479.6502600204</v>
      </c>
      <c r="DA128" s="51" t="n">
        <f aca="false">CZ128*(1+(CZ33-CY33)/CY33)</f>
        <v>10479.6502600204</v>
      </c>
      <c r="DB128" s="51" t="n">
        <f aca="false">DA128*(1+(DA33-CZ33)/CZ33)</f>
        <v>10479.6502600204</v>
      </c>
      <c r="DC128" s="51" t="n">
        <f aca="false">DB128*(1+(DB33-DA33)/DA33)</f>
        <v>10479.6502600204</v>
      </c>
      <c r="DD128" s="51" t="n">
        <f aca="false">DC128*(1+(DC33-DB33)/DB33)</f>
        <v>10479.6502600204</v>
      </c>
      <c r="DE128" s="51" t="n">
        <f aca="false">DD128*(1+(DD33-DC33)/DC33)</f>
        <v>10479.6502600204</v>
      </c>
      <c r="DF128" s="51" t="n">
        <f aca="false">DE128*(1+(DE33-DD33)/DD33)</f>
        <v>10479.6502600204</v>
      </c>
      <c r="DG128" s="51" t="n">
        <f aca="false">DF128*(1+(DF33-DE33)/DE33)</f>
        <v>10479.6502600204</v>
      </c>
      <c r="DH128" s="51" t="n">
        <f aca="false">DG128*(1+(DG33-DF33)/DF33)</f>
        <v>10479.6502600204</v>
      </c>
      <c r="DI128" s="51" t="n">
        <f aca="false">DH128*(1+(DH33-DG33)/DG33)</f>
        <v>10479.6502600204</v>
      </c>
      <c r="DJ128" s="51" t="n">
        <f aca="false">DI128*(1+(DI33-DH33)/DH33)</f>
        <v>10479.6502600204</v>
      </c>
      <c r="DK128" s="51" t="n">
        <f aca="false">DJ128*(1+(DJ33-DI33)/DI33)</f>
        <v>10479.6502600204</v>
      </c>
      <c r="DL128" s="51" t="n">
        <f aca="false">DK128*(1+(DK33-DJ33)/DJ33)</f>
        <v>10479.6502600204</v>
      </c>
      <c r="DM128" s="51" t="n">
        <f aca="false">DL128*(1+(DL33-DK33)/DK33)</f>
        <v>10479.6502600204</v>
      </c>
      <c r="DN128" s="51" t="n">
        <f aca="false">DM128*(1+(DM33-DL33)/DL33)</f>
        <v>10479.6502600204</v>
      </c>
      <c r="DO128" s="51" t="n">
        <f aca="false">DN128*(1+(DN33-DM33)/DM33)</f>
        <v>10479.6502600204</v>
      </c>
      <c r="DP128" s="51" t="n">
        <f aca="false">DO128*(1+(DO33-DN33)/DN33)</f>
        <v>10479.6502600204</v>
      </c>
      <c r="DQ128" s="51" t="n">
        <f aca="false">DP128*(1+(DP33-DO33)/DO33)</f>
        <v>10479.6502600204</v>
      </c>
      <c r="DR128" s="51" t="n">
        <f aca="false">DQ128*(1+(DQ33-DP33)/DP33)</f>
        <v>10479.6502600204</v>
      </c>
      <c r="DS128" s="51" t="n">
        <f aca="false">DR128*(1+(DR33-DQ33)/DQ33)</f>
        <v>10479.6502600204</v>
      </c>
      <c r="DT128" s="51" t="n">
        <f aca="false">DS128*(1+(DS33-DR33)/DR33)</f>
        <v>10479.6502600204</v>
      </c>
      <c r="DU128" s="51" t="n">
        <f aca="false">DT128*(1+(DT33-DS33)/DS33)</f>
        <v>10479.6502600204</v>
      </c>
      <c r="DV128" s="51" t="n">
        <f aca="false">DU128*(1+(DU33-DT33)/DT33)</f>
        <v>10479.6502600204</v>
      </c>
      <c r="DW128" s="51" t="n">
        <f aca="false">DV128*(1+(DV33-DU33)/DU33)</f>
        <v>10479.6502600204</v>
      </c>
      <c r="DX128" s="51" t="n">
        <f aca="false">DW128*(1+(DW33-DV33)/DV33)</f>
        <v>10479.6502600204</v>
      </c>
      <c r="DY128" s="51" t="n">
        <f aca="false">DX128*(1+(DX33-DW33)/DW33)</f>
        <v>10479.6502600204</v>
      </c>
      <c r="DZ128" s="51" t="n">
        <f aca="false">DY128*(1+(DY33-DX33)/DX33)</f>
        <v>10479.6502600204</v>
      </c>
      <c r="EA128" s="51" t="n">
        <f aca="false">DZ128*(1+(DZ33-DY33)/DY33)</f>
        <v>10479.6502600204</v>
      </c>
      <c r="EB128" s="51" t="n">
        <f aca="false">EA128*(1+(EA33-DZ33)/DZ33)</f>
        <v>10479.6502600204</v>
      </c>
      <c r="EC128" s="51" t="n">
        <f aca="false">EB128*(1+(EB33-EA33)/EA33)</f>
        <v>10479.6502600204</v>
      </c>
      <c r="ED128" s="51" t="n">
        <f aca="false">EC128*(1+(EC33-EB33)/EB33)</f>
        <v>10479.6502600204</v>
      </c>
      <c r="EE128" s="51" t="n">
        <f aca="false">ED128*(1+(ED33-EC33)/EC33)</f>
        <v>10479.6502600204</v>
      </c>
      <c r="EF128" s="51" t="n">
        <f aca="false">EE128*(1+(EE33-ED33)/ED33)</f>
        <v>10479.6502600204</v>
      </c>
      <c r="EG128" s="51" t="n">
        <f aca="false">EF128*(1+(EF33-EE33)/EE33)</f>
        <v>10479.6502600204</v>
      </c>
      <c r="EH128" s="51" t="n">
        <f aca="false">EG128*(1+(EG33-EF33)/EF33)</f>
        <v>10479.6502600204</v>
      </c>
      <c r="EI128" s="51" t="n">
        <f aca="false">EH128*(1+(EH33-EG33)/EG33)</f>
        <v>10479.6502600204</v>
      </c>
      <c r="EJ128" s="51" t="n">
        <f aca="false">EI128*(1+(EI33-EH33)/EH33)</f>
        <v>10479.6502600204</v>
      </c>
      <c r="EK128" s="51" t="n">
        <f aca="false">EJ128*(1+(EJ33-EI33)/EI33)</f>
        <v>10479.6502600204</v>
      </c>
      <c r="EL128" s="51" t="n">
        <f aca="false">EK128*(1+(EK33-EJ33)/EJ33)</f>
        <v>10479.6502600204</v>
      </c>
      <c r="EM128" s="51" t="n">
        <f aca="false">EL128*(1+(EL33-EK33)/EK33)</f>
        <v>10479.6502600204</v>
      </c>
      <c r="EN128" s="51" t="n">
        <f aca="false">EM128*(1+(EM33-EL33)/EL33)</f>
        <v>10479.6502600204</v>
      </c>
      <c r="EO128" s="51" t="n">
        <f aca="false">EN128*(1+(EN33-EM33)/EM33)</f>
        <v>10479.6502600204</v>
      </c>
      <c r="EP128" s="51" t="n">
        <f aca="false">EO128*(1+(EO33-EN33)/EN33)</f>
        <v>10479.6502600204</v>
      </c>
      <c r="EQ128" s="51" t="n">
        <f aca="false">EP128*(1+(EP33-EO33)/EO33)</f>
        <v>10479.6502600204</v>
      </c>
      <c r="ER128" s="51" t="n">
        <f aca="false">EQ128*(1+(EQ33-EP33)/EP33)</f>
        <v>10479.6502600204</v>
      </c>
      <c r="ES128" s="51" t="n">
        <f aca="false">ER128*(1+(ER33-EQ33)/EQ33)</f>
        <v>10479.6502600204</v>
      </c>
      <c r="ET128" s="51" t="n">
        <f aca="false">ES128*(1+(ES33-ER33)/ER33)</f>
        <v>10479.6502600204</v>
      </c>
      <c r="EU128" s="51" t="n">
        <f aca="false">ET128*(1+(ET33-ES33)/ES33)</f>
        <v>10479.6502600204</v>
      </c>
      <c r="EV128" s="51" t="n">
        <f aca="false">EU128*(1+(EU33-ET33)/ET33)</f>
        <v>10479.6502600204</v>
      </c>
    </row>
    <row r="129" customFormat="false" ht="12.8" hidden="false" customHeight="false" outlineLevel="0" collapsed="false">
      <c r="A129" s="162" t="s">
        <v>275</v>
      </c>
      <c r="B129" s="162" t="n">
        <v>0</v>
      </c>
      <c r="C129" s="162" t="n">
        <v>0</v>
      </c>
      <c r="D129" s="162" t="n">
        <v>0</v>
      </c>
      <c r="E129" s="162" t="n">
        <v>0</v>
      </c>
      <c r="F129" s="162" t="n">
        <v>0</v>
      </c>
      <c r="G129" s="162" t="n">
        <v>0</v>
      </c>
      <c r="H129" s="162" t="n">
        <v>0</v>
      </c>
      <c r="I129" s="162" t="n">
        <v>0</v>
      </c>
      <c r="J129" s="162" t="n">
        <v>0</v>
      </c>
      <c r="K129" s="162" t="n">
        <v>0</v>
      </c>
      <c r="L129" s="162" t="n">
        <v>0</v>
      </c>
      <c r="M129" s="162" t="n">
        <v>0</v>
      </c>
      <c r="N129" s="162" t="n">
        <v>0</v>
      </c>
      <c r="O129" s="162" t="n">
        <v>0</v>
      </c>
      <c r="P129" s="162" t="n">
        <v>0</v>
      </c>
      <c r="Q129" s="162" t="n">
        <v>0</v>
      </c>
      <c r="R129" s="162" t="n">
        <v>0</v>
      </c>
      <c r="S129" s="162" t="n">
        <v>0</v>
      </c>
      <c r="T129" s="162" t="n">
        <v>0</v>
      </c>
      <c r="U129" s="162" t="n">
        <v>0</v>
      </c>
      <c r="V129" s="162" t="n">
        <v>0</v>
      </c>
      <c r="W129" s="162" t="n">
        <v>0</v>
      </c>
      <c r="X129" s="163" t="n">
        <v>0</v>
      </c>
      <c r="Y129" s="162" t="n">
        <v>0</v>
      </c>
      <c r="Z129" s="162" t="n">
        <v>0</v>
      </c>
      <c r="AA129" s="162" t="n">
        <v>0</v>
      </c>
      <c r="AB129" s="162" t="n">
        <v>0</v>
      </c>
      <c r="AC129" s="162" t="n">
        <v>0</v>
      </c>
      <c r="AD129" s="162" t="n">
        <v>0</v>
      </c>
      <c r="AE129" s="162" t="n">
        <v>0</v>
      </c>
      <c r="AF129" s="162" t="n">
        <v>0</v>
      </c>
      <c r="AG129" s="162" t="n">
        <v>0</v>
      </c>
      <c r="AH129" s="162" t="n">
        <v>0</v>
      </c>
      <c r="AI129" s="162" t="n">
        <v>0</v>
      </c>
      <c r="AJ129" s="162" t="n">
        <v>0</v>
      </c>
      <c r="AK129" s="162" t="n">
        <v>0</v>
      </c>
      <c r="AL129" s="162" t="n">
        <v>0</v>
      </c>
      <c r="AM129" s="162" t="n">
        <v>0</v>
      </c>
      <c r="AN129" s="162" t="n">
        <v>0</v>
      </c>
      <c r="AO129" s="162" t="n">
        <v>0</v>
      </c>
      <c r="AP129" s="162" t="n">
        <v>0</v>
      </c>
      <c r="AQ129" s="162" t="n">
        <v>0</v>
      </c>
      <c r="AR129" s="147"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48" t="n">
        <v>195.561839975978</v>
      </c>
      <c r="BJ129" s="51" t="n">
        <v>183.146353717365</v>
      </c>
      <c r="BK129" s="51" t="n">
        <v>171.51908002137</v>
      </c>
      <c r="BL129" s="51" t="n">
        <f aca="false">BK129*(1+(BK33-BJ33)/BJ33)</f>
        <v>157.985225918866</v>
      </c>
      <c r="BM129" s="149" t="n">
        <f aca="false">BL129*(1+(BL33-BK33)/BK33)</f>
        <v>155.48112893697</v>
      </c>
      <c r="BN129" s="51" t="n">
        <f aca="false">BM129*(1+(BM33-BL33)/BL33)</f>
        <v>155.790907813014</v>
      </c>
      <c r="BO129" s="51" t="n">
        <f aca="false">BN129*(1+(BN33-BM33)/BM33)</f>
        <v>158.094564196173</v>
      </c>
      <c r="BP129" s="51" t="n">
        <f aca="false">BO129*(1+(BO33-BN33)/BN33)</f>
        <v>154.311262672617</v>
      </c>
      <c r="BQ129" s="51" t="n">
        <f aca="false">BP129*(1+(BP33-BO33)/BO33)</f>
        <v>149.859846420957</v>
      </c>
      <c r="BR129" s="51" t="n">
        <f aca="false">BQ129*(1+(BQ33-BP33)/BP33)</f>
        <v>151.064491376991</v>
      </c>
      <c r="BS129" s="51" t="n">
        <f aca="false">BR129*(1+(BR33-BQ33)/BQ33)</f>
        <v>155.071162337647</v>
      </c>
      <c r="BT129" s="51" t="n">
        <f aca="false">BS129*(1+(BS33-BR33)/BR33)</f>
        <v>158.081529445875</v>
      </c>
      <c r="BU129" s="51" t="n">
        <f aca="false">BT129*(1+(BT33-BS33)/BS33)</f>
        <v>159.455994178915</v>
      </c>
      <c r="BV129" s="51" t="n">
        <f aca="false">BU129*(1+(BU33-BT33)/BT33)</f>
        <v>160.317652438508</v>
      </c>
      <c r="BW129" s="51" t="n">
        <f aca="false">BV129*(1+(BV33-BU33)/BU33)</f>
        <v>161.260810086229</v>
      </c>
      <c r="BX129" s="51" t="n">
        <f aca="false">BW129*(1+(BW33-BV33)/BV33)</f>
        <v>162.52398070418</v>
      </c>
      <c r="BY129" s="51" t="n">
        <f aca="false">BX129*(1+(BX33-BW33)/BW33)</f>
        <v>164.640612087848</v>
      </c>
      <c r="BZ129" s="51" t="n">
        <f aca="false">BY129*(1+(BY33-BX33)/BX33)</f>
        <v>162.850714037079</v>
      </c>
      <c r="CA129" s="51" t="n">
        <f aca="false">BZ129*(1+(BZ33-BY33)/BY33)</f>
        <v>162.763266756748</v>
      </c>
      <c r="CB129" s="51" t="n">
        <f aca="false">CA129*(1+(CA33-BZ33)/BZ33)</f>
        <v>165.732522444997</v>
      </c>
      <c r="CC129" s="51" t="n">
        <f aca="false">CB129*(1+(CB33-CA33)/CA33)</f>
        <v>168.726405883331</v>
      </c>
      <c r="CD129" s="51" t="n">
        <f aca="false">CC129*(1+(CC33-CB33)/CB33)</f>
        <v>170.5426043343</v>
      </c>
      <c r="CE129" s="51" t="n">
        <f aca="false">CD129*(1+(CD33-CC33)/CC33)</f>
        <v>170.5426043343</v>
      </c>
      <c r="CF129" s="51" t="n">
        <f aca="false">CE129*(1+(CE33-CD33)/CD33)</f>
        <v>170.5426043343</v>
      </c>
      <c r="CG129" s="51" t="n">
        <f aca="false">CF129*(1+(CF33-CE33)/CE33)</f>
        <v>170.5426043343</v>
      </c>
      <c r="CH129" s="51" t="n">
        <f aca="false">CG129*(1+(CG33-CF33)/CF33)</f>
        <v>171.757383568538</v>
      </c>
      <c r="CI129" s="51" t="n">
        <f aca="false">CH129*(1+(CH33-CG33)/CG33)</f>
        <v>173.587993085317</v>
      </c>
      <c r="CJ129" s="51" t="n">
        <f aca="false">CI129*(1+(CI33-CH33)/CH33)</f>
        <v>173.587993085317</v>
      </c>
      <c r="CK129" s="51" t="n">
        <f aca="false">CJ129*(1+(CJ33-CI33)/CI33)</f>
        <v>173.587993085317</v>
      </c>
      <c r="CL129" s="51" t="n">
        <f aca="false">CK129*(1+(CK33-CJ33)/CJ33)</f>
        <v>174.812237595501</v>
      </c>
      <c r="CM129" s="51" t="n">
        <f aca="false">CL129*(1+(CL33-CK33)/CK33)</f>
        <v>176.656959028798</v>
      </c>
      <c r="CN129" s="51" t="n">
        <f aca="false">CM129*(1+(CM33-CL33)/CL33)</f>
        <v>176.656959028798</v>
      </c>
      <c r="CO129" s="51" t="n">
        <f aca="false">CN129*(1+(CN33-CM33)/CM33)</f>
        <v>176.656959028798</v>
      </c>
      <c r="CP129" s="51" t="n">
        <f aca="false">CO129*(1+(CO33-CN33)/CN33)</f>
        <v>176.656959028798</v>
      </c>
      <c r="CQ129" s="51" t="n">
        <f aca="false">CP129*(1+(CP33-CO33)/CO33)</f>
        <v>176.656959028798</v>
      </c>
      <c r="CR129" s="51" t="n">
        <f aca="false">CQ129*(1+(CQ33-CP33)/CP33)</f>
        <v>176.656959028798</v>
      </c>
      <c r="CS129" s="51" t="n">
        <f aca="false">CR129*(1+(CR33-CQ33)/CQ33)</f>
        <v>176.656959028798</v>
      </c>
      <c r="CT129" s="51" t="n">
        <f aca="false">CS129*(1+(CS33-CR33)/CR33)</f>
        <v>176.656959028798</v>
      </c>
      <c r="CU129" s="51" t="n">
        <f aca="false">CT129*(1+(CT33-CS33)/CS33)</f>
        <v>176.656959028798</v>
      </c>
      <c r="CV129" s="51" t="n">
        <f aca="false">CU129*(1+(CU33-CT33)/CT33)</f>
        <v>176.656959028798</v>
      </c>
      <c r="CW129" s="51" t="n">
        <f aca="false">CV129*(1+(CV33-CU33)/CU33)</f>
        <v>176.656959028798</v>
      </c>
      <c r="CX129" s="51" t="n">
        <f aca="false">CW129*(1+(CW33-CV33)/CV33)</f>
        <v>176.656959028798</v>
      </c>
      <c r="CY129" s="51" t="n">
        <f aca="false">CX129*(1+(CX33-CW33)/CW33)</f>
        <v>176.656959028798</v>
      </c>
      <c r="CZ129" s="51" t="n">
        <f aca="false">CY129*(1+(CY33-CX33)/CX33)</f>
        <v>176.656959028798</v>
      </c>
      <c r="DA129" s="51" t="n">
        <f aca="false">CZ129*(1+(CZ33-CY33)/CY33)</f>
        <v>176.656959028798</v>
      </c>
      <c r="DB129" s="51" t="n">
        <f aca="false">DA129*(1+(DA33-CZ33)/CZ33)</f>
        <v>176.656959028798</v>
      </c>
      <c r="DC129" s="51" t="n">
        <f aca="false">DB129*(1+(DB33-DA33)/DA33)</f>
        <v>176.656959028798</v>
      </c>
      <c r="DD129" s="51" t="n">
        <f aca="false">DC129*(1+(DC33-DB33)/DB33)</f>
        <v>176.656959028798</v>
      </c>
      <c r="DE129" s="51" t="n">
        <f aca="false">DD129*(1+(DD33-DC33)/DC33)</f>
        <v>176.656959028798</v>
      </c>
      <c r="DF129" s="51" t="n">
        <f aca="false">DE129*(1+(DE33-DD33)/DD33)</f>
        <v>176.656959028798</v>
      </c>
      <c r="DG129" s="51" t="n">
        <f aca="false">DF129*(1+(DF33-DE33)/DE33)</f>
        <v>176.656959028798</v>
      </c>
      <c r="DH129" s="51" t="n">
        <f aca="false">DG129*(1+(DG33-DF33)/DF33)</f>
        <v>176.656959028798</v>
      </c>
      <c r="DI129" s="51" t="n">
        <f aca="false">DH129*(1+(DH33-DG33)/DG33)</f>
        <v>176.656959028798</v>
      </c>
      <c r="DJ129" s="51" t="n">
        <f aca="false">DI129*(1+(DI33-DH33)/DH33)</f>
        <v>176.656959028798</v>
      </c>
      <c r="DK129" s="51" t="n">
        <f aca="false">DJ129*(1+(DJ33-DI33)/DI33)</f>
        <v>176.656959028798</v>
      </c>
      <c r="DL129" s="51" t="n">
        <f aca="false">DK129*(1+(DK33-DJ33)/DJ33)</f>
        <v>176.656959028798</v>
      </c>
      <c r="DM129" s="51" t="n">
        <f aca="false">DL129*(1+(DL33-DK33)/DK33)</f>
        <v>176.656959028798</v>
      </c>
      <c r="DN129" s="51" t="n">
        <f aca="false">DM129*(1+(DM33-DL33)/DL33)</f>
        <v>176.656959028798</v>
      </c>
      <c r="DO129" s="51" t="n">
        <f aca="false">DN129*(1+(DN33-DM33)/DM33)</f>
        <v>176.656959028798</v>
      </c>
      <c r="DP129" s="51" t="n">
        <f aca="false">DO129*(1+(DO33-DN33)/DN33)</f>
        <v>176.656959028798</v>
      </c>
      <c r="DQ129" s="51" t="n">
        <f aca="false">DP129*(1+(DP33-DO33)/DO33)</f>
        <v>176.656959028798</v>
      </c>
      <c r="DR129" s="51" t="n">
        <f aca="false">DQ129*(1+(DQ33-DP33)/DP33)</f>
        <v>176.656959028798</v>
      </c>
      <c r="DS129" s="51" t="n">
        <f aca="false">DR129*(1+(DR33-DQ33)/DQ33)</f>
        <v>176.656959028798</v>
      </c>
      <c r="DT129" s="51" t="n">
        <f aca="false">DS129*(1+(DS33-DR33)/DR33)</f>
        <v>176.656959028798</v>
      </c>
      <c r="DU129" s="51" t="n">
        <f aca="false">DT129*(1+(DT33-DS33)/DS33)</f>
        <v>176.656959028798</v>
      </c>
      <c r="DV129" s="51" t="n">
        <f aca="false">DU129*(1+(DU33-DT33)/DT33)</f>
        <v>176.656959028798</v>
      </c>
      <c r="DW129" s="51" t="n">
        <f aca="false">DV129*(1+(DV33-DU33)/DU33)</f>
        <v>176.656959028798</v>
      </c>
      <c r="DX129" s="51" t="n">
        <f aca="false">DW129*(1+(DW33-DV33)/DV33)</f>
        <v>176.656959028798</v>
      </c>
      <c r="DY129" s="51" t="n">
        <f aca="false">DX129*(1+(DX33-DW33)/DW33)</f>
        <v>176.656959028798</v>
      </c>
      <c r="DZ129" s="51" t="n">
        <f aca="false">DY129*(1+(DY33-DX33)/DX33)</f>
        <v>176.656959028798</v>
      </c>
      <c r="EA129" s="51" t="n">
        <f aca="false">DZ129*(1+(DZ33-DY33)/DY33)</f>
        <v>176.656959028798</v>
      </c>
      <c r="EB129" s="51" t="n">
        <f aca="false">EA129*(1+(EA33-DZ33)/DZ33)</f>
        <v>176.656959028798</v>
      </c>
      <c r="EC129" s="51" t="n">
        <f aca="false">EB129*(1+(EB33-EA33)/EA33)</f>
        <v>176.656959028798</v>
      </c>
      <c r="ED129" s="51" t="n">
        <f aca="false">EC129*(1+(EC33-EB33)/EB33)</f>
        <v>176.656959028798</v>
      </c>
      <c r="EE129" s="51" t="n">
        <f aca="false">ED129*(1+(ED33-EC33)/EC33)</f>
        <v>176.656959028798</v>
      </c>
      <c r="EF129" s="51" t="n">
        <f aca="false">EE129*(1+(EE33-ED33)/ED33)</f>
        <v>176.656959028798</v>
      </c>
      <c r="EG129" s="51" t="n">
        <f aca="false">EF129*(1+(EF33-EE33)/EE33)</f>
        <v>176.656959028798</v>
      </c>
      <c r="EH129" s="51" t="n">
        <f aca="false">EG129*(1+(EG33-EF33)/EF33)</f>
        <v>176.656959028798</v>
      </c>
      <c r="EI129" s="51" t="n">
        <f aca="false">EH129*(1+(EH33-EG33)/EG33)</f>
        <v>176.656959028798</v>
      </c>
      <c r="EJ129" s="51" t="n">
        <f aca="false">EI129*(1+(EI33-EH33)/EH33)</f>
        <v>176.656959028798</v>
      </c>
      <c r="EK129" s="51" t="n">
        <f aca="false">EJ129*(1+(EJ33-EI33)/EI33)</f>
        <v>176.656959028798</v>
      </c>
      <c r="EL129" s="51" t="n">
        <f aca="false">EK129*(1+(EK33-EJ33)/EJ33)</f>
        <v>176.656959028798</v>
      </c>
      <c r="EM129" s="51" t="n">
        <f aca="false">EL129*(1+(EL33-EK33)/EK33)</f>
        <v>176.656959028798</v>
      </c>
      <c r="EN129" s="51" t="n">
        <f aca="false">EM129*(1+(EM33-EL33)/EL33)</f>
        <v>176.656959028798</v>
      </c>
      <c r="EO129" s="51" t="n">
        <f aca="false">EN129*(1+(EN33-EM33)/EM33)</f>
        <v>176.656959028798</v>
      </c>
      <c r="EP129" s="51" t="n">
        <f aca="false">EO129*(1+(EO33-EN33)/EN33)</f>
        <v>176.656959028798</v>
      </c>
      <c r="EQ129" s="51" t="n">
        <f aca="false">EP129*(1+(EP33-EO33)/EO33)</f>
        <v>176.656959028798</v>
      </c>
      <c r="ER129" s="51" t="n">
        <f aca="false">EQ129*(1+(EQ33-EP33)/EP33)</f>
        <v>176.656959028798</v>
      </c>
      <c r="ES129" s="51" t="n">
        <f aca="false">ER129*(1+(ER33-EQ33)/EQ33)</f>
        <v>176.656959028798</v>
      </c>
      <c r="ET129" s="51" t="n">
        <f aca="false">ES129*(1+(ES33-ER33)/ER33)</f>
        <v>176.656959028798</v>
      </c>
      <c r="EU129" s="51" t="n">
        <f aca="false">ET129*(1+(ET33-ES33)/ES33)</f>
        <v>176.656959028798</v>
      </c>
      <c r="EV129" s="51" t="n">
        <f aca="false">EU129*(1+(EU33-ET33)/ET33)</f>
        <v>176.656959028798</v>
      </c>
    </row>
    <row r="130" customFormat="false" ht="12.8" hidden="false" customHeight="false" outlineLevel="0" collapsed="false">
      <c r="A130" s="162" t="s">
        <v>276</v>
      </c>
      <c r="B130" s="162" t="n">
        <v>0</v>
      </c>
      <c r="C130" s="162" t="n">
        <v>0</v>
      </c>
      <c r="D130" s="162" t="n">
        <v>0</v>
      </c>
      <c r="E130" s="162" t="n">
        <v>0</v>
      </c>
      <c r="F130" s="162" t="n">
        <v>0</v>
      </c>
      <c r="G130" s="162" t="n">
        <v>0</v>
      </c>
      <c r="H130" s="162" t="n">
        <v>0</v>
      </c>
      <c r="I130" s="162" t="n">
        <v>0</v>
      </c>
      <c r="J130" s="162" t="n">
        <v>0</v>
      </c>
      <c r="K130" s="162" t="n">
        <v>0</v>
      </c>
      <c r="L130" s="162" t="n">
        <v>0</v>
      </c>
      <c r="M130" s="162" t="n">
        <v>0</v>
      </c>
      <c r="N130" s="162" t="n">
        <v>0</v>
      </c>
      <c r="O130" s="162" t="n">
        <v>0</v>
      </c>
      <c r="P130" s="162" t="n">
        <v>0</v>
      </c>
      <c r="Q130" s="162" t="n">
        <v>0</v>
      </c>
      <c r="R130" s="162" t="n">
        <v>0</v>
      </c>
      <c r="S130" s="162" t="n">
        <v>0</v>
      </c>
      <c r="T130" s="162" t="n">
        <v>0</v>
      </c>
      <c r="U130" s="162" t="n">
        <v>0</v>
      </c>
      <c r="V130" s="162" t="n">
        <v>0</v>
      </c>
      <c r="W130" s="162" t="n">
        <v>0</v>
      </c>
      <c r="X130" s="163" t="n">
        <v>0</v>
      </c>
      <c r="Y130" s="162" t="n">
        <v>0</v>
      </c>
      <c r="Z130" s="162" t="n">
        <v>0</v>
      </c>
      <c r="AA130" s="162" t="n">
        <v>0</v>
      </c>
      <c r="AB130" s="162" t="n">
        <v>0</v>
      </c>
      <c r="AC130" s="162" t="n">
        <v>0</v>
      </c>
      <c r="AD130" s="162" t="n">
        <v>0</v>
      </c>
      <c r="AE130" s="162" t="n">
        <v>0</v>
      </c>
      <c r="AF130" s="162" t="n">
        <v>0</v>
      </c>
      <c r="AG130" s="162" t="n">
        <v>0</v>
      </c>
      <c r="AH130" s="162" t="n">
        <v>0</v>
      </c>
      <c r="AI130" s="162" t="n">
        <v>0</v>
      </c>
      <c r="AJ130" s="162" t="n">
        <v>0</v>
      </c>
      <c r="AK130" s="162" t="n">
        <v>0</v>
      </c>
      <c r="AL130" s="162" t="n">
        <v>0</v>
      </c>
      <c r="AM130" s="162" t="n">
        <v>0</v>
      </c>
      <c r="AN130" s="162" t="n">
        <v>0</v>
      </c>
      <c r="AO130" s="162" t="n">
        <v>0</v>
      </c>
      <c r="AP130" s="162" t="n">
        <v>0</v>
      </c>
      <c r="AQ130" s="162" t="n">
        <v>0</v>
      </c>
      <c r="AR130" s="147"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48" t="n">
        <v>220.587126277989</v>
      </c>
      <c r="BJ130" s="51" t="n">
        <v>206.582878642214</v>
      </c>
      <c r="BK130" s="51" t="n">
        <v>193.467708058003</v>
      </c>
      <c r="BL130" s="51" t="n">
        <f aca="false">BK130*(1+(BK33-BJ33)/BJ33)</f>
        <v>178.201979405094</v>
      </c>
      <c r="BM130" s="149" t="n">
        <f aca="false">BL130*(1+(BL33-BK33)/BK33)</f>
        <v>175.377442894158</v>
      </c>
      <c r="BN130" s="51" t="n">
        <f aca="false">BM130*(1+(BM33-BL33)/BL33)</f>
        <v>175.726862965357</v>
      </c>
      <c r="BO130" s="51" t="n">
        <f aca="false">BN130*(1+(BN33-BM33)/BM33)</f>
        <v>178.325309275514</v>
      </c>
      <c r="BP130" s="51" t="n">
        <f aca="false">BO130*(1+(BO33-BN33)/BN33)</f>
        <v>174.057873404452</v>
      </c>
      <c r="BQ130" s="51" t="n">
        <f aca="false">BP130*(1+(BP33-BO33)/BO33)</f>
        <v>169.036826768046</v>
      </c>
      <c r="BR130" s="51" t="n">
        <f aca="false">BQ130*(1+(BQ33-BP33)/BP33)</f>
        <v>170.39562544303</v>
      </c>
      <c r="BS130" s="51" t="n">
        <f aca="false">BR130*(1+(BR33-BQ33)/BQ33)</f>
        <v>174.915014467296</v>
      </c>
      <c r="BT130" s="51" t="n">
        <f aca="false">BS130*(1+(BS33-BR33)/BR33)</f>
        <v>178.310606519034</v>
      </c>
      <c r="BU130" s="51" t="n">
        <f aca="false">BT130*(1+(BT33-BS33)/BS33)</f>
        <v>179.860956145877</v>
      </c>
      <c r="BV130" s="51" t="n">
        <f aca="false">BU130*(1+(BU33-BT33)/BT33)</f>
        <v>180.832877453945</v>
      </c>
      <c r="BW130" s="51" t="n">
        <f aca="false">BV130*(1+(BV33-BU33)/BU33)</f>
        <v>181.896727309128</v>
      </c>
      <c r="BX130" s="51" t="n">
        <f aca="false">BW130*(1+(BW33-BV33)/BV33)</f>
        <v>183.321540946834</v>
      </c>
      <c r="BY130" s="51" t="n">
        <f aca="false">BX130*(1+(BX33-BW33)/BW33)</f>
        <v>185.709029397395</v>
      </c>
      <c r="BZ130" s="51" t="n">
        <f aca="false">BY130*(1+(BY33-BX33)/BX33)</f>
        <v>183.690085070638</v>
      </c>
      <c r="CA130" s="51" t="n">
        <f aca="false">BZ130*(1+(BZ33-BY33)/BY33)</f>
        <v>183.591447502738</v>
      </c>
      <c r="CB130" s="51" t="n">
        <f aca="false">CA130*(1+(CA33-BZ33)/BZ33)</f>
        <v>186.940667266348</v>
      </c>
      <c r="CC130" s="51" t="n">
        <f aca="false">CB130*(1+(CB33-CA33)/CA33)</f>
        <v>190.317666297215</v>
      </c>
      <c r="CD130" s="51" t="n">
        <f aca="false">CC130*(1+(CC33-CB33)/CB33)</f>
        <v>192.366276583859</v>
      </c>
      <c r="CE130" s="51" t="n">
        <f aca="false">CD130*(1+(CD33-CC33)/CC33)</f>
        <v>192.366276583859</v>
      </c>
      <c r="CF130" s="51" t="n">
        <f aca="false">CE130*(1+(CE33-CD33)/CD33)</f>
        <v>192.366276583859</v>
      </c>
      <c r="CG130" s="51" t="n">
        <f aca="false">CF130*(1+(CF33-CE33)/CE33)</f>
        <v>192.366276583859</v>
      </c>
      <c r="CH130" s="51" t="n">
        <f aca="false">CG130*(1+(CG33-CF33)/CF33)</f>
        <v>193.736506381122</v>
      </c>
      <c r="CI130" s="51" t="n">
        <f aca="false">CH130*(1+(CH33-CG33)/CG33)</f>
        <v>195.801371861489</v>
      </c>
      <c r="CJ130" s="51" t="n">
        <f aca="false">CI130*(1+(CI33-CH33)/CH33)</f>
        <v>195.801371861489</v>
      </c>
      <c r="CK130" s="51" t="n">
        <f aca="false">CJ130*(1+(CJ33-CI33)/CI33)</f>
        <v>195.801371861489</v>
      </c>
      <c r="CL130" s="51" t="n">
        <f aca="false">CK130*(1+(CK33-CJ33)/CJ33)</f>
        <v>197.182278169162</v>
      </c>
      <c r="CM130" s="51" t="n">
        <f aca="false">CL130*(1+(CL33-CK33)/CK33)</f>
        <v>199.263061412992</v>
      </c>
      <c r="CN130" s="51" t="n">
        <f aca="false">CM130*(1+(CM33-CL33)/CL33)</f>
        <v>199.263061412992</v>
      </c>
      <c r="CO130" s="51" t="n">
        <f aca="false">CN130*(1+(CN33-CM33)/CM33)</f>
        <v>199.263061412992</v>
      </c>
      <c r="CP130" s="51" t="n">
        <f aca="false">CO130*(1+(CO33-CN33)/CN33)</f>
        <v>199.263061412992</v>
      </c>
      <c r="CQ130" s="51" t="n">
        <f aca="false">CP130*(1+(CP33-CO33)/CO33)</f>
        <v>199.263061412992</v>
      </c>
      <c r="CR130" s="51" t="n">
        <f aca="false">CQ130*(1+(CQ33-CP33)/CP33)</f>
        <v>199.263061412992</v>
      </c>
      <c r="CS130" s="51" t="n">
        <f aca="false">CR130*(1+(CR33-CQ33)/CQ33)</f>
        <v>199.263061412992</v>
      </c>
      <c r="CT130" s="51" t="n">
        <f aca="false">CS130*(1+(CS33-CR33)/CR33)</f>
        <v>199.263061412992</v>
      </c>
      <c r="CU130" s="51" t="n">
        <f aca="false">CT130*(1+(CT33-CS33)/CS33)</f>
        <v>199.263061412992</v>
      </c>
      <c r="CV130" s="51" t="n">
        <f aca="false">CU130*(1+(CU33-CT33)/CT33)</f>
        <v>199.263061412992</v>
      </c>
      <c r="CW130" s="51" t="n">
        <f aca="false">CV130*(1+(CV33-CU33)/CU33)</f>
        <v>199.263061412992</v>
      </c>
      <c r="CX130" s="51" t="n">
        <f aca="false">CW130*(1+(CW33-CV33)/CV33)</f>
        <v>199.263061412992</v>
      </c>
      <c r="CY130" s="51" t="n">
        <f aca="false">CX130*(1+(CX33-CW33)/CW33)</f>
        <v>199.263061412992</v>
      </c>
      <c r="CZ130" s="51" t="n">
        <f aca="false">CY130*(1+(CY33-CX33)/CX33)</f>
        <v>199.263061412992</v>
      </c>
      <c r="DA130" s="51" t="n">
        <f aca="false">CZ130*(1+(CZ33-CY33)/CY33)</f>
        <v>199.263061412992</v>
      </c>
      <c r="DB130" s="51" t="n">
        <f aca="false">DA130*(1+(DA33-CZ33)/CZ33)</f>
        <v>199.263061412992</v>
      </c>
      <c r="DC130" s="51" t="n">
        <f aca="false">DB130*(1+(DB33-DA33)/DA33)</f>
        <v>199.263061412992</v>
      </c>
      <c r="DD130" s="51" t="n">
        <f aca="false">DC130*(1+(DC33-DB33)/DB33)</f>
        <v>199.263061412992</v>
      </c>
      <c r="DE130" s="51" t="n">
        <f aca="false">DD130*(1+(DD33-DC33)/DC33)</f>
        <v>199.263061412992</v>
      </c>
      <c r="DF130" s="51" t="n">
        <f aca="false">DE130*(1+(DE33-DD33)/DD33)</f>
        <v>199.263061412992</v>
      </c>
      <c r="DG130" s="51" t="n">
        <f aca="false">DF130*(1+(DF33-DE33)/DE33)</f>
        <v>199.263061412992</v>
      </c>
      <c r="DH130" s="51" t="n">
        <f aca="false">DG130*(1+(DG33-DF33)/DF33)</f>
        <v>199.263061412992</v>
      </c>
      <c r="DI130" s="51" t="n">
        <f aca="false">DH130*(1+(DH33-DG33)/DG33)</f>
        <v>199.263061412992</v>
      </c>
      <c r="DJ130" s="51" t="n">
        <f aca="false">DI130*(1+(DI33-DH33)/DH33)</f>
        <v>199.263061412992</v>
      </c>
      <c r="DK130" s="51" t="n">
        <f aca="false">DJ130*(1+(DJ33-DI33)/DI33)</f>
        <v>199.263061412992</v>
      </c>
      <c r="DL130" s="51" t="n">
        <f aca="false">DK130*(1+(DK33-DJ33)/DJ33)</f>
        <v>199.263061412992</v>
      </c>
      <c r="DM130" s="51" t="n">
        <f aca="false">DL130*(1+(DL33-DK33)/DK33)</f>
        <v>199.263061412992</v>
      </c>
      <c r="DN130" s="51" t="n">
        <f aca="false">DM130*(1+(DM33-DL33)/DL33)</f>
        <v>199.263061412992</v>
      </c>
      <c r="DO130" s="51" t="n">
        <f aca="false">DN130*(1+(DN33-DM33)/DM33)</f>
        <v>199.263061412992</v>
      </c>
      <c r="DP130" s="51" t="n">
        <f aca="false">DO130*(1+(DO33-DN33)/DN33)</f>
        <v>199.263061412992</v>
      </c>
      <c r="DQ130" s="51" t="n">
        <f aca="false">DP130*(1+(DP33-DO33)/DO33)</f>
        <v>199.263061412992</v>
      </c>
      <c r="DR130" s="51" t="n">
        <f aca="false">DQ130*(1+(DQ33-DP33)/DP33)</f>
        <v>199.263061412992</v>
      </c>
      <c r="DS130" s="51" t="n">
        <f aca="false">DR130*(1+(DR33-DQ33)/DQ33)</f>
        <v>199.263061412992</v>
      </c>
      <c r="DT130" s="51" t="n">
        <f aca="false">DS130*(1+(DS33-DR33)/DR33)</f>
        <v>199.263061412992</v>
      </c>
      <c r="DU130" s="51" t="n">
        <f aca="false">DT130*(1+(DT33-DS33)/DS33)</f>
        <v>199.263061412992</v>
      </c>
      <c r="DV130" s="51" t="n">
        <f aca="false">DU130*(1+(DU33-DT33)/DT33)</f>
        <v>199.263061412992</v>
      </c>
      <c r="DW130" s="51" t="n">
        <f aca="false">DV130*(1+(DV33-DU33)/DU33)</f>
        <v>199.263061412992</v>
      </c>
      <c r="DX130" s="51" t="n">
        <f aca="false">DW130*(1+(DW33-DV33)/DV33)</f>
        <v>199.263061412992</v>
      </c>
      <c r="DY130" s="51" t="n">
        <f aca="false">DX130*(1+(DX33-DW33)/DW33)</f>
        <v>199.263061412992</v>
      </c>
      <c r="DZ130" s="51" t="n">
        <f aca="false">DY130*(1+(DY33-DX33)/DX33)</f>
        <v>199.263061412992</v>
      </c>
      <c r="EA130" s="51" t="n">
        <f aca="false">DZ130*(1+(DZ33-DY33)/DY33)</f>
        <v>199.263061412992</v>
      </c>
      <c r="EB130" s="51" t="n">
        <f aca="false">EA130*(1+(EA33-DZ33)/DZ33)</f>
        <v>199.263061412992</v>
      </c>
      <c r="EC130" s="51" t="n">
        <f aca="false">EB130*(1+(EB33-EA33)/EA33)</f>
        <v>199.263061412992</v>
      </c>
      <c r="ED130" s="51" t="n">
        <f aca="false">EC130*(1+(EC33-EB33)/EB33)</f>
        <v>199.263061412992</v>
      </c>
      <c r="EE130" s="51" t="n">
        <f aca="false">ED130*(1+(ED33-EC33)/EC33)</f>
        <v>199.263061412992</v>
      </c>
      <c r="EF130" s="51" t="n">
        <f aca="false">EE130*(1+(EE33-ED33)/ED33)</f>
        <v>199.263061412992</v>
      </c>
      <c r="EG130" s="51" t="n">
        <f aca="false">EF130*(1+(EF33-EE33)/EE33)</f>
        <v>199.263061412992</v>
      </c>
      <c r="EH130" s="51" t="n">
        <f aca="false">EG130*(1+(EG33-EF33)/EF33)</f>
        <v>199.263061412992</v>
      </c>
      <c r="EI130" s="51" t="n">
        <f aca="false">EH130*(1+(EH33-EG33)/EG33)</f>
        <v>199.263061412992</v>
      </c>
      <c r="EJ130" s="51" t="n">
        <f aca="false">EI130*(1+(EI33-EH33)/EH33)</f>
        <v>199.263061412992</v>
      </c>
      <c r="EK130" s="51" t="n">
        <f aca="false">EJ130*(1+(EJ33-EI33)/EI33)</f>
        <v>199.263061412992</v>
      </c>
      <c r="EL130" s="51" t="n">
        <f aca="false">EK130*(1+(EK33-EJ33)/EJ33)</f>
        <v>199.263061412992</v>
      </c>
      <c r="EM130" s="51" t="n">
        <f aca="false">EL130*(1+(EL33-EK33)/EK33)</f>
        <v>199.263061412992</v>
      </c>
      <c r="EN130" s="51" t="n">
        <f aca="false">EM130*(1+(EM33-EL33)/EL33)</f>
        <v>199.263061412992</v>
      </c>
      <c r="EO130" s="51" t="n">
        <f aca="false">EN130*(1+(EN33-EM33)/EM33)</f>
        <v>199.263061412992</v>
      </c>
      <c r="EP130" s="51" t="n">
        <f aca="false">EO130*(1+(EO33-EN33)/EN33)</f>
        <v>199.263061412992</v>
      </c>
      <c r="EQ130" s="51" t="n">
        <f aca="false">EP130*(1+(EP33-EO33)/EO33)</f>
        <v>199.263061412992</v>
      </c>
      <c r="ER130" s="51" t="n">
        <f aca="false">EQ130*(1+(EQ33-EP33)/EP33)</f>
        <v>199.263061412992</v>
      </c>
      <c r="ES130" s="51" t="n">
        <f aca="false">ER130*(1+(ER33-EQ33)/EQ33)</f>
        <v>199.263061412992</v>
      </c>
      <c r="ET130" s="51" t="n">
        <f aca="false">ES130*(1+(ES33-ER33)/ER33)</f>
        <v>199.263061412992</v>
      </c>
      <c r="EU130" s="51" t="n">
        <f aca="false">ET130*(1+(ET33-ES33)/ES33)</f>
        <v>199.263061412992</v>
      </c>
      <c r="EV130" s="51" t="n">
        <f aca="false">EU130*(1+(EU33-ET33)/ET33)</f>
        <v>199.263061412992</v>
      </c>
    </row>
    <row r="131" customFormat="false" ht="12.8" hidden="false" customHeight="false" outlineLevel="0" collapsed="false">
      <c r="A131" s="162" t="s">
        <v>277</v>
      </c>
      <c r="B131" s="162" t="n">
        <v>0</v>
      </c>
      <c r="C131" s="162" t="n">
        <v>0</v>
      </c>
      <c r="D131" s="162" t="n">
        <v>0</v>
      </c>
      <c r="E131" s="162" t="n">
        <v>0</v>
      </c>
      <c r="F131" s="162" t="n">
        <v>0</v>
      </c>
      <c r="G131" s="162" t="n">
        <v>0</v>
      </c>
      <c r="H131" s="162" t="n">
        <v>0</v>
      </c>
      <c r="I131" s="162" t="n">
        <v>0</v>
      </c>
      <c r="J131" s="162" t="n">
        <v>0</v>
      </c>
      <c r="K131" s="162" t="n">
        <v>0</v>
      </c>
      <c r="L131" s="162" t="n">
        <v>0</v>
      </c>
      <c r="M131" s="162" t="n">
        <v>0</v>
      </c>
      <c r="N131" s="162" t="n">
        <v>0</v>
      </c>
      <c r="O131" s="162" t="n">
        <v>0</v>
      </c>
      <c r="P131" s="162" t="n">
        <v>0</v>
      </c>
      <c r="Q131" s="162" t="n">
        <v>0</v>
      </c>
      <c r="R131" s="162" t="n">
        <v>0</v>
      </c>
      <c r="S131" s="162" t="n">
        <v>0</v>
      </c>
      <c r="T131" s="162" t="n">
        <v>0</v>
      </c>
      <c r="U131" s="162" t="n">
        <v>0</v>
      </c>
      <c r="V131" s="162" t="n">
        <v>0</v>
      </c>
      <c r="W131" s="162" t="n">
        <v>0</v>
      </c>
      <c r="X131" s="163" t="n">
        <v>0</v>
      </c>
      <c r="Y131" s="162" t="n">
        <v>0</v>
      </c>
      <c r="Z131" s="162" t="n">
        <v>0</v>
      </c>
      <c r="AA131" s="162" t="n">
        <v>0</v>
      </c>
      <c r="AB131" s="162" t="n">
        <v>0</v>
      </c>
      <c r="AC131" s="162" t="n">
        <v>0</v>
      </c>
      <c r="AD131" s="162" t="n">
        <v>0</v>
      </c>
      <c r="AE131" s="162" t="n">
        <v>0</v>
      </c>
      <c r="AF131" s="162" t="n">
        <v>0</v>
      </c>
      <c r="AG131" s="162" t="n">
        <v>0</v>
      </c>
      <c r="AH131" s="162" t="n">
        <v>0</v>
      </c>
      <c r="AI131" s="162" t="n">
        <v>0</v>
      </c>
      <c r="AJ131" s="162" t="n">
        <v>0</v>
      </c>
      <c r="AK131" s="162" t="n">
        <v>0</v>
      </c>
      <c r="AL131" s="162" t="n">
        <v>0</v>
      </c>
      <c r="AM131" s="162" t="n">
        <v>0</v>
      </c>
      <c r="AN131" s="162" t="n">
        <v>0</v>
      </c>
      <c r="AO131" s="162" t="n">
        <v>0</v>
      </c>
      <c r="AP131" s="162" t="n">
        <v>0</v>
      </c>
      <c r="AQ131" s="162" t="n">
        <v>0</v>
      </c>
      <c r="AR131" s="147"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48" t="n">
        <v>231.470087429195</v>
      </c>
      <c r="BJ131" s="51" t="n">
        <v>216.774921490327</v>
      </c>
      <c r="BK131" s="51" t="n">
        <v>203.012696409474</v>
      </c>
      <c r="BL131" s="51" t="n">
        <f aca="false">BK131*(1+(BK33-BJ33)/BJ33)</f>
        <v>186.993812598883</v>
      </c>
      <c r="BM131" s="149" t="n">
        <f aca="false">BL131*(1+(BL33-BK33)/BK33)</f>
        <v>184.029923798277</v>
      </c>
      <c r="BN131" s="51" t="n">
        <f aca="false">BM131*(1+(BM33-BL33)/BL33)</f>
        <v>184.39658297642</v>
      </c>
      <c r="BO131" s="51" t="n">
        <f aca="false">BN131*(1+(BN33-BM33)/BM33)</f>
        <v>187.123227113548</v>
      </c>
      <c r="BP131" s="51" t="n">
        <f aca="false">BO131*(1+(BO33-BN33)/BN33)</f>
        <v>182.64525158143</v>
      </c>
      <c r="BQ131" s="51" t="n">
        <f aca="false">BP131*(1+(BP33-BO33)/BO33)</f>
        <v>177.376484888081</v>
      </c>
      <c r="BR131" s="51" t="n">
        <f aca="false">BQ131*(1+(BQ33-BP33)/BP33)</f>
        <v>178.802321714572</v>
      </c>
      <c r="BS131" s="51" t="n">
        <f aca="false">BR131*(1+(BR33-BQ33)/BQ33)</f>
        <v>183.544680845971</v>
      </c>
      <c r="BT131" s="51" t="n">
        <f aca="false">BS131*(1+(BS33-BR33)/BR33)</f>
        <v>187.107798976896</v>
      </c>
      <c r="BU131" s="51" t="n">
        <f aca="false">BT131*(1+(BT33-BS33)/BS33)</f>
        <v>188.734637177866</v>
      </c>
      <c r="BV131" s="51" t="n">
        <f aca="false">BU131*(1+(BU33-BT33)/BT33)</f>
        <v>189.754509524673</v>
      </c>
      <c r="BW131" s="51" t="n">
        <f aca="false">BV131*(1+(BV33-BU33)/BU33)</f>
        <v>190.870845836524</v>
      </c>
      <c r="BX131" s="51" t="n">
        <f aca="false">BW131*(1+(BW33-BV33)/BV33)</f>
        <v>192.365954562291</v>
      </c>
      <c r="BY131" s="51" t="n">
        <f aca="false">BX131*(1+(BX33-BW33)/BW33)</f>
        <v>194.871232951434</v>
      </c>
      <c r="BZ131" s="51" t="n">
        <f aca="false">BY131*(1+(BY33-BX33)/BX33)</f>
        <v>192.752681303773</v>
      </c>
      <c r="CA131" s="51" t="n">
        <f aca="false">BZ131*(1+(BZ33-BY33)/BY33)</f>
        <v>192.649177319426</v>
      </c>
      <c r="CB131" s="51" t="n">
        <f aca="false">CA131*(1+(CA33-BZ33)/BZ33)</f>
        <v>196.163635323314</v>
      </c>
      <c r="CC131" s="51" t="n">
        <f aca="false">CB131*(1+(CB33-CA33)/CA33)</f>
        <v>199.707243121794</v>
      </c>
      <c r="CD131" s="51" t="n">
        <f aca="false">CC131*(1+(CC33-CB33)/CB33)</f>
        <v>201.856924339184</v>
      </c>
      <c r="CE131" s="51" t="n">
        <f aca="false">CD131*(1+(CD33-CC33)/CC33)</f>
        <v>201.856924339184</v>
      </c>
      <c r="CF131" s="51" t="n">
        <f aca="false">CE131*(1+(CE33-CD33)/CD33)</f>
        <v>201.856924339184</v>
      </c>
      <c r="CG131" s="51" t="n">
        <f aca="false">CF131*(1+(CF33-CE33)/CE33)</f>
        <v>201.856924339184</v>
      </c>
      <c r="CH131" s="51" t="n">
        <f aca="false">CG131*(1+(CG33-CF33)/CF33)</f>
        <v>203.294756257675</v>
      </c>
      <c r="CI131" s="51" t="n">
        <f aca="false">CH131*(1+(CH33-CG33)/CG33)</f>
        <v>205.461494640529</v>
      </c>
      <c r="CJ131" s="51" t="n">
        <f aca="false">CI131*(1+(CI33-CH33)/CH33)</f>
        <v>205.461494640529</v>
      </c>
      <c r="CK131" s="51" t="n">
        <f aca="false">CJ131*(1+(CJ33-CI33)/CI33)</f>
        <v>205.461494640529</v>
      </c>
      <c r="CL131" s="51" t="n">
        <f aca="false">CK131*(1+(CK33-CJ33)/CJ33)</f>
        <v>206.910529809362</v>
      </c>
      <c r="CM131" s="51" t="n">
        <f aca="false">CL131*(1+(CL33-CK33)/CK33)</f>
        <v>209.093971279847</v>
      </c>
      <c r="CN131" s="51" t="n">
        <f aca="false">CM131*(1+(CM33-CL33)/CL33)</f>
        <v>209.093971279847</v>
      </c>
      <c r="CO131" s="51" t="n">
        <f aca="false">CN131*(1+(CN33-CM33)/CM33)</f>
        <v>209.093971279847</v>
      </c>
      <c r="CP131" s="51" t="n">
        <f aca="false">CO131*(1+(CO33-CN33)/CN33)</f>
        <v>209.093971279847</v>
      </c>
      <c r="CQ131" s="51" t="n">
        <f aca="false">CP131*(1+(CP33-CO33)/CO33)</f>
        <v>209.093971279847</v>
      </c>
      <c r="CR131" s="51" t="n">
        <f aca="false">CQ131*(1+(CQ33-CP33)/CP33)</f>
        <v>209.093971279847</v>
      </c>
      <c r="CS131" s="51" t="n">
        <f aca="false">CR131*(1+(CR33-CQ33)/CQ33)</f>
        <v>209.093971279847</v>
      </c>
      <c r="CT131" s="51" t="n">
        <f aca="false">CS131*(1+(CS33-CR33)/CR33)</f>
        <v>209.093971279847</v>
      </c>
      <c r="CU131" s="51" t="n">
        <f aca="false">CT131*(1+(CT33-CS33)/CS33)</f>
        <v>209.093971279847</v>
      </c>
      <c r="CV131" s="51" t="n">
        <f aca="false">CU131*(1+(CU33-CT33)/CT33)</f>
        <v>209.093971279847</v>
      </c>
      <c r="CW131" s="51" t="n">
        <f aca="false">CV131*(1+(CV33-CU33)/CU33)</f>
        <v>209.093971279847</v>
      </c>
      <c r="CX131" s="51" t="n">
        <f aca="false">CW131*(1+(CW33-CV33)/CV33)</f>
        <v>209.093971279847</v>
      </c>
      <c r="CY131" s="51" t="n">
        <f aca="false">CX131*(1+(CX33-CW33)/CW33)</f>
        <v>209.093971279847</v>
      </c>
      <c r="CZ131" s="51" t="n">
        <f aca="false">CY131*(1+(CY33-CX33)/CX33)</f>
        <v>209.093971279847</v>
      </c>
      <c r="DA131" s="51" t="n">
        <f aca="false">CZ131*(1+(CZ33-CY33)/CY33)</f>
        <v>209.093971279847</v>
      </c>
      <c r="DB131" s="51" t="n">
        <f aca="false">DA131*(1+(DA33-CZ33)/CZ33)</f>
        <v>209.093971279847</v>
      </c>
      <c r="DC131" s="51" t="n">
        <f aca="false">DB131*(1+(DB33-DA33)/DA33)</f>
        <v>209.093971279847</v>
      </c>
      <c r="DD131" s="51" t="n">
        <f aca="false">DC131*(1+(DC33-DB33)/DB33)</f>
        <v>209.093971279847</v>
      </c>
      <c r="DE131" s="51" t="n">
        <f aca="false">DD131*(1+(DD33-DC33)/DC33)</f>
        <v>209.093971279847</v>
      </c>
      <c r="DF131" s="51" t="n">
        <f aca="false">DE131*(1+(DE33-DD33)/DD33)</f>
        <v>209.093971279847</v>
      </c>
      <c r="DG131" s="51" t="n">
        <f aca="false">DF131*(1+(DF33-DE33)/DE33)</f>
        <v>209.093971279847</v>
      </c>
      <c r="DH131" s="51" t="n">
        <f aca="false">DG131*(1+(DG33-DF33)/DF33)</f>
        <v>209.093971279847</v>
      </c>
      <c r="DI131" s="51" t="n">
        <f aca="false">DH131*(1+(DH33-DG33)/DG33)</f>
        <v>209.093971279847</v>
      </c>
      <c r="DJ131" s="51" t="n">
        <f aca="false">DI131*(1+(DI33-DH33)/DH33)</f>
        <v>209.093971279847</v>
      </c>
      <c r="DK131" s="51" t="n">
        <f aca="false">DJ131*(1+(DJ33-DI33)/DI33)</f>
        <v>209.093971279847</v>
      </c>
      <c r="DL131" s="51" t="n">
        <f aca="false">DK131*(1+(DK33-DJ33)/DJ33)</f>
        <v>209.093971279847</v>
      </c>
      <c r="DM131" s="51" t="n">
        <f aca="false">DL131*(1+(DL33-DK33)/DK33)</f>
        <v>209.093971279847</v>
      </c>
      <c r="DN131" s="51" t="n">
        <f aca="false">DM131*(1+(DM33-DL33)/DL33)</f>
        <v>209.093971279847</v>
      </c>
      <c r="DO131" s="51" t="n">
        <f aca="false">DN131*(1+(DN33-DM33)/DM33)</f>
        <v>209.093971279847</v>
      </c>
      <c r="DP131" s="51" t="n">
        <f aca="false">DO131*(1+(DO33-DN33)/DN33)</f>
        <v>209.093971279847</v>
      </c>
      <c r="DQ131" s="51" t="n">
        <f aca="false">DP131*(1+(DP33-DO33)/DO33)</f>
        <v>209.093971279847</v>
      </c>
      <c r="DR131" s="51" t="n">
        <f aca="false">DQ131*(1+(DQ33-DP33)/DP33)</f>
        <v>209.093971279847</v>
      </c>
      <c r="DS131" s="51" t="n">
        <f aca="false">DR131*(1+(DR33-DQ33)/DQ33)</f>
        <v>209.093971279847</v>
      </c>
      <c r="DT131" s="51" t="n">
        <f aca="false">DS131*(1+(DS33-DR33)/DR33)</f>
        <v>209.093971279847</v>
      </c>
      <c r="DU131" s="51" t="n">
        <f aca="false">DT131*(1+(DT33-DS33)/DS33)</f>
        <v>209.093971279847</v>
      </c>
      <c r="DV131" s="51" t="n">
        <f aca="false">DU131*(1+(DU33-DT33)/DT33)</f>
        <v>209.093971279847</v>
      </c>
      <c r="DW131" s="51" t="n">
        <f aca="false">DV131*(1+(DV33-DU33)/DU33)</f>
        <v>209.093971279847</v>
      </c>
      <c r="DX131" s="51" t="n">
        <f aca="false">DW131*(1+(DW33-DV33)/DV33)</f>
        <v>209.093971279847</v>
      </c>
      <c r="DY131" s="51" t="n">
        <f aca="false">DX131*(1+(DX33-DW33)/DW33)</f>
        <v>209.093971279847</v>
      </c>
      <c r="DZ131" s="51" t="n">
        <f aca="false">DY131*(1+(DY33-DX33)/DX33)</f>
        <v>209.093971279847</v>
      </c>
      <c r="EA131" s="51" t="n">
        <f aca="false">DZ131*(1+(DZ33-DY33)/DY33)</f>
        <v>209.093971279847</v>
      </c>
      <c r="EB131" s="51" t="n">
        <f aca="false">EA131*(1+(EA33-DZ33)/DZ33)</f>
        <v>209.093971279847</v>
      </c>
      <c r="EC131" s="51" t="n">
        <f aca="false">EB131*(1+(EB33-EA33)/EA33)</f>
        <v>209.093971279847</v>
      </c>
      <c r="ED131" s="51" t="n">
        <f aca="false">EC131*(1+(EC33-EB33)/EB33)</f>
        <v>209.093971279847</v>
      </c>
      <c r="EE131" s="51" t="n">
        <f aca="false">ED131*(1+(ED33-EC33)/EC33)</f>
        <v>209.093971279847</v>
      </c>
      <c r="EF131" s="51" t="n">
        <f aca="false">EE131*(1+(EE33-ED33)/ED33)</f>
        <v>209.093971279847</v>
      </c>
      <c r="EG131" s="51" t="n">
        <f aca="false">EF131*(1+(EF33-EE33)/EE33)</f>
        <v>209.093971279847</v>
      </c>
      <c r="EH131" s="51" t="n">
        <f aca="false">EG131*(1+(EG33-EF33)/EF33)</f>
        <v>209.093971279847</v>
      </c>
      <c r="EI131" s="51" t="n">
        <f aca="false">EH131*(1+(EH33-EG33)/EG33)</f>
        <v>209.093971279847</v>
      </c>
      <c r="EJ131" s="51" t="n">
        <f aca="false">EI131*(1+(EI33-EH33)/EH33)</f>
        <v>209.093971279847</v>
      </c>
      <c r="EK131" s="51" t="n">
        <f aca="false">EJ131*(1+(EJ33-EI33)/EI33)</f>
        <v>209.093971279847</v>
      </c>
      <c r="EL131" s="51" t="n">
        <f aca="false">EK131*(1+(EK33-EJ33)/EJ33)</f>
        <v>209.093971279847</v>
      </c>
      <c r="EM131" s="51" t="n">
        <f aca="false">EL131*(1+(EL33-EK33)/EK33)</f>
        <v>209.093971279847</v>
      </c>
      <c r="EN131" s="51" t="n">
        <f aca="false">EM131*(1+(EM33-EL33)/EL33)</f>
        <v>209.093971279847</v>
      </c>
      <c r="EO131" s="51" t="n">
        <f aca="false">EN131*(1+(EN33-EM33)/EM33)</f>
        <v>209.093971279847</v>
      </c>
      <c r="EP131" s="51" t="n">
        <f aca="false">EO131*(1+(EO33-EN33)/EN33)</f>
        <v>209.093971279847</v>
      </c>
      <c r="EQ131" s="51" t="n">
        <f aca="false">EP131*(1+(EP33-EO33)/EO33)</f>
        <v>209.093971279847</v>
      </c>
      <c r="ER131" s="51" t="n">
        <f aca="false">EQ131*(1+(EQ33-EP33)/EP33)</f>
        <v>209.093971279847</v>
      </c>
      <c r="ES131" s="51" t="n">
        <f aca="false">ER131*(1+(ER33-EQ33)/EQ33)</f>
        <v>209.093971279847</v>
      </c>
      <c r="ET131" s="51" t="n">
        <f aca="false">ES131*(1+(ES33-ER33)/ER33)</f>
        <v>209.093971279847</v>
      </c>
      <c r="EU131" s="51" t="n">
        <f aca="false">ET131*(1+(ET33-ES33)/ES33)</f>
        <v>209.093971279847</v>
      </c>
      <c r="EV131" s="51" t="n">
        <f aca="false">EU131*(1+(EU33-ET33)/ET33)</f>
        <v>209.093971279847</v>
      </c>
    </row>
    <row r="132" customFormat="false" ht="12.8" hidden="false" customHeight="false" outlineLevel="0" collapsed="false">
      <c r="A132" s="162" t="s">
        <v>278</v>
      </c>
      <c r="B132" s="162" t="n">
        <v>0</v>
      </c>
      <c r="C132" s="162" t="n">
        <v>0</v>
      </c>
      <c r="D132" s="162" t="n">
        <v>0</v>
      </c>
      <c r="E132" s="162" t="n">
        <v>0</v>
      </c>
      <c r="F132" s="162" t="n">
        <v>0</v>
      </c>
      <c r="G132" s="162" t="n">
        <v>0</v>
      </c>
      <c r="H132" s="162" t="n">
        <v>0</v>
      </c>
      <c r="I132" s="162" t="n">
        <v>0</v>
      </c>
      <c r="J132" s="162" t="n">
        <v>0</v>
      </c>
      <c r="K132" s="162" t="n">
        <v>0</v>
      </c>
      <c r="L132" s="162" t="n">
        <v>0</v>
      </c>
      <c r="M132" s="162" t="n">
        <v>0</v>
      </c>
      <c r="N132" s="162" t="n">
        <v>0</v>
      </c>
      <c r="O132" s="162" t="n">
        <v>0</v>
      </c>
      <c r="P132" s="162" t="n">
        <v>0</v>
      </c>
      <c r="Q132" s="162" t="n">
        <v>0</v>
      </c>
      <c r="R132" s="162" t="n">
        <v>0</v>
      </c>
      <c r="S132" s="162" t="n">
        <v>0</v>
      </c>
      <c r="T132" s="162" t="n">
        <v>0</v>
      </c>
      <c r="U132" s="162" t="n">
        <v>0</v>
      </c>
      <c r="V132" s="162" t="n">
        <v>0</v>
      </c>
      <c r="W132" s="162" t="n">
        <v>0</v>
      </c>
      <c r="X132" s="163" t="n">
        <v>0</v>
      </c>
      <c r="Y132" s="162" t="n">
        <v>0</v>
      </c>
      <c r="Z132" s="162" t="n">
        <v>0</v>
      </c>
      <c r="AA132" s="162" t="n">
        <v>0</v>
      </c>
      <c r="AB132" s="162" t="n">
        <v>0</v>
      </c>
      <c r="AC132" s="162" t="n">
        <v>0</v>
      </c>
      <c r="AD132" s="162" t="n">
        <v>0</v>
      </c>
      <c r="AE132" s="162" t="n">
        <v>0</v>
      </c>
      <c r="AF132" s="162" t="n">
        <v>0</v>
      </c>
      <c r="AG132" s="162" t="n">
        <v>0</v>
      </c>
      <c r="AH132" s="162" t="n">
        <v>0</v>
      </c>
      <c r="AI132" s="162" t="n">
        <v>0</v>
      </c>
      <c r="AJ132" s="162" t="n">
        <v>0</v>
      </c>
      <c r="AK132" s="162" t="n">
        <v>0</v>
      </c>
      <c r="AL132" s="162" t="n">
        <v>0</v>
      </c>
      <c r="AM132" s="162" t="n">
        <v>0</v>
      </c>
      <c r="AN132" s="162" t="n">
        <v>0</v>
      </c>
      <c r="AO132" s="162" t="n">
        <v>0</v>
      </c>
      <c r="AP132" s="162" t="n">
        <v>0</v>
      </c>
      <c r="AQ132" s="162" t="n">
        <v>0</v>
      </c>
      <c r="AR132" s="147"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48" t="n">
        <v>15468.1679927142</v>
      </c>
      <c r="BJ132" s="51" t="n">
        <v>14486.1521394012</v>
      </c>
      <c r="BK132" s="51" t="n">
        <v>13566.4807819983</v>
      </c>
      <c r="BL132" s="51" t="n">
        <f aca="false">BK132*(1+(BK33-BJ33)/BJ33)</f>
        <v>12496.0064559635</v>
      </c>
      <c r="BM132" s="149" t="n">
        <f aca="false">BL132*(1+(BL33-BK33)/BK33)</f>
        <v>12297.9422897091</v>
      </c>
      <c r="BN132" s="51" t="n">
        <f aca="false">BM132*(1+(BM33-BL33)/BL33)</f>
        <v>12322.4445734667</v>
      </c>
      <c r="BO132" s="51" t="n">
        <f aca="false">BN132*(1+(BN33-BM33)/BM33)</f>
        <v>12504.6546812084</v>
      </c>
      <c r="BP132" s="51" t="n">
        <f aca="false">BO132*(1+(BO33-BN33)/BN33)</f>
        <v>12205.4104956319</v>
      </c>
      <c r="BQ132" s="51" t="n">
        <f aca="false">BP132*(1+(BP33-BO33)/BO33)</f>
        <v>11853.3210778057</v>
      </c>
      <c r="BR132" s="51" t="n">
        <f aca="false">BQ132*(1+(BQ33-BP33)/BP33)</f>
        <v>11948.6037288269</v>
      </c>
      <c r="BS132" s="51" t="n">
        <f aca="false">BR132*(1+(BR33-BQ33)/BQ33)</f>
        <v>12265.5155533351</v>
      </c>
      <c r="BT132" s="51" t="n">
        <f aca="false">BS132*(1+(BS33-BR33)/BR33)</f>
        <v>12503.6236840191</v>
      </c>
      <c r="BU132" s="51" t="n">
        <f aca="false">BT132*(1+(BT33-BS33)/BS33)</f>
        <v>12612.3384076754</v>
      </c>
      <c r="BV132" s="51" t="n">
        <f aca="false">BU132*(1+(BU33-BT33)/BT33)</f>
        <v>12680.4921677001</v>
      </c>
      <c r="BW132" s="51" t="n">
        <f aca="false">BV132*(1+(BV33-BU33)/BU33)</f>
        <v>12755.0922069529</v>
      </c>
      <c r="BX132" s="51" t="n">
        <f aca="false">BW132*(1+(BW33-BV33)/BV33)</f>
        <v>12855.0040063322</v>
      </c>
      <c r="BY132" s="51" t="n">
        <f aca="false">BX132*(1+(BX33-BW33)/BW33)</f>
        <v>13022.4211763959</v>
      </c>
      <c r="BZ132" s="51" t="n">
        <f aca="false">BY132*(1+(BY33-BX33)/BX33)</f>
        <v>12880.8473205633</v>
      </c>
      <c r="CA132" s="51" t="n">
        <f aca="false">BZ132*(1+(BZ33-BY33)/BY33)</f>
        <v>12873.9305865888</v>
      </c>
      <c r="CB132" s="51" t="n">
        <f aca="false">CA132*(1+(CA33-BZ33)/BZ33)</f>
        <v>13108.7869665697</v>
      </c>
      <c r="CC132" s="51" t="n">
        <f aca="false">CB132*(1+(CB33-CA33)/CA33)</f>
        <v>13345.5913041666</v>
      </c>
      <c r="CD132" s="51" t="n">
        <f aca="false">CC132*(1+(CC33-CB33)/CB33)</f>
        <v>13489.2454176232</v>
      </c>
      <c r="CE132" s="51" t="n">
        <f aca="false">CD132*(1+(CD33-CC33)/CC33)</f>
        <v>13489.2454176232</v>
      </c>
      <c r="CF132" s="51" t="n">
        <f aca="false">CE132*(1+(CE33-CD33)/CD33)</f>
        <v>13489.2454176232</v>
      </c>
      <c r="CG132" s="51" t="n">
        <f aca="false">CF132*(1+(CF33-CE33)/CE33)</f>
        <v>13489.2454176232</v>
      </c>
      <c r="CH132" s="51" t="n">
        <f aca="false">CG132*(1+(CG33-CF33)/CF33)</f>
        <v>13585.3296499641</v>
      </c>
      <c r="CI132" s="51" t="n">
        <f aca="false">CH132*(1+(CH33-CG33)/CG33)</f>
        <v>13730.123621723</v>
      </c>
      <c r="CJ132" s="51" t="n">
        <f aca="false">CI132*(1+(CI33-CH33)/CH33)</f>
        <v>13730.123621723</v>
      </c>
      <c r="CK132" s="51" t="n">
        <f aca="false">CJ132*(1+(CJ33-CI33)/CI33)</f>
        <v>13730.123621723</v>
      </c>
      <c r="CL132" s="51" t="n">
        <f aca="false">CK132*(1+(CK33-CJ33)/CJ33)</f>
        <v>13826.956519951</v>
      </c>
      <c r="CM132" s="51" t="n">
        <f aca="false">CL132*(1+(CL33-CK33)/CK33)</f>
        <v>13972.8666884865</v>
      </c>
      <c r="CN132" s="51" t="n">
        <f aca="false">CM132*(1+(CM33-CL33)/CL33)</f>
        <v>13972.8666884865</v>
      </c>
      <c r="CO132" s="51" t="n">
        <f aca="false">CN132*(1+(CN33-CM33)/CM33)</f>
        <v>13972.8666884865</v>
      </c>
      <c r="CP132" s="51" t="n">
        <f aca="false">CO132*(1+(CO33-CN33)/CN33)</f>
        <v>13972.8666884865</v>
      </c>
      <c r="CQ132" s="51" t="n">
        <f aca="false">CP132*(1+(CP33-CO33)/CO33)</f>
        <v>13972.8666884865</v>
      </c>
      <c r="CR132" s="51" t="n">
        <f aca="false">CQ132*(1+(CQ33-CP33)/CP33)</f>
        <v>13972.8666884865</v>
      </c>
      <c r="CS132" s="51" t="n">
        <f aca="false">CR132*(1+(CR33-CQ33)/CQ33)</f>
        <v>13972.8666884865</v>
      </c>
      <c r="CT132" s="51" t="n">
        <f aca="false">CS132*(1+(CS33-CR33)/CR33)</f>
        <v>13972.8666884865</v>
      </c>
      <c r="CU132" s="51" t="n">
        <f aca="false">CT132*(1+(CT33-CS33)/CS33)</f>
        <v>13972.8666884865</v>
      </c>
      <c r="CV132" s="51" t="n">
        <f aca="false">CU132*(1+(CU33-CT33)/CT33)</f>
        <v>13972.8666884865</v>
      </c>
      <c r="CW132" s="51" t="n">
        <f aca="false">CV132*(1+(CV33-CU33)/CU33)</f>
        <v>13972.8666884865</v>
      </c>
      <c r="CX132" s="51" t="n">
        <f aca="false">CW132*(1+(CW33-CV33)/CV33)</f>
        <v>13972.8666884865</v>
      </c>
      <c r="CY132" s="51" t="n">
        <f aca="false">CX132*(1+(CX33-CW33)/CW33)</f>
        <v>13972.8666884865</v>
      </c>
      <c r="CZ132" s="51" t="n">
        <f aca="false">CY132*(1+(CY33-CX33)/CX33)</f>
        <v>13972.8666884865</v>
      </c>
      <c r="DA132" s="51" t="n">
        <f aca="false">CZ132*(1+(CZ33-CY33)/CY33)</f>
        <v>13972.8666884865</v>
      </c>
      <c r="DB132" s="51" t="n">
        <f aca="false">DA132*(1+(DA33-CZ33)/CZ33)</f>
        <v>13972.8666884865</v>
      </c>
      <c r="DC132" s="51" t="n">
        <f aca="false">DB132*(1+(DB33-DA33)/DA33)</f>
        <v>13972.8666884865</v>
      </c>
      <c r="DD132" s="51" t="n">
        <f aca="false">DC132*(1+(DC33-DB33)/DB33)</f>
        <v>13972.8666884865</v>
      </c>
      <c r="DE132" s="51" t="n">
        <f aca="false">DD132*(1+(DD33-DC33)/DC33)</f>
        <v>13972.8666884865</v>
      </c>
      <c r="DF132" s="51" t="n">
        <f aca="false">DE132*(1+(DE33-DD33)/DD33)</f>
        <v>13972.8666884865</v>
      </c>
      <c r="DG132" s="51" t="n">
        <f aca="false">DF132*(1+(DF33-DE33)/DE33)</f>
        <v>13972.8666884865</v>
      </c>
      <c r="DH132" s="51" t="n">
        <f aca="false">DG132*(1+(DG33-DF33)/DF33)</f>
        <v>13972.8666884865</v>
      </c>
      <c r="DI132" s="51" t="n">
        <f aca="false">DH132*(1+(DH33-DG33)/DG33)</f>
        <v>13972.8666884865</v>
      </c>
      <c r="DJ132" s="51" t="n">
        <f aca="false">DI132*(1+(DI33-DH33)/DH33)</f>
        <v>13972.8666884865</v>
      </c>
      <c r="DK132" s="51" t="n">
        <f aca="false">DJ132*(1+(DJ33-DI33)/DI33)</f>
        <v>13972.8666884865</v>
      </c>
      <c r="DL132" s="51" t="n">
        <f aca="false">DK132*(1+(DK33-DJ33)/DJ33)</f>
        <v>13972.8666884865</v>
      </c>
      <c r="DM132" s="51" t="n">
        <f aca="false">DL132*(1+(DL33-DK33)/DK33)</f>
        <v>13972.8666884865</v>
      </c>
      <c r="DN132" s="51" t="n">
        <f aca="false">DM132*(1+(DM33-DL33)/DL33)</f>
        <v>13972.8666884865</v>
      </c>
      <c r="DO132" s="51" t="n">
        <f aca="false">DN132*(1+(DN33-DM33)/DM33)</f>
        <v>13972.8666884865</v>
      </c>
      <c r="DP132" s="51" t="n">
        <f aca="false">DO132*(1+(DO33-DN33)/DN33)</f>
        <v>13972.8666884865</v>
      </c>
      <c r="DQ132" s="51" t="n">
        <f aca="false">DP132*(1+(DP33-DO33)/DO33)</f>
        <v>13972.8666884865</v>
      </c>
      <c r="DR132" s="51" t="n">
        <f aca="false">DQ132*(1+(DQ33-DP33)/DP33)</f>
        <v>13972.8666884865</v>
      </c>
      <c r="DS132" s="51" t="n">
        <f aca="false">DR132*(1+(DR33-DQ33)/DQ33)</f>
        <v>13972.8666884865</v>
      </c>
      <c r="DT132" s="51" t="n">
        <f aca="false">DS132*(1+(DS33-DR33)/DR33)</f>
        <v>13972.8666884865</v>
      </c>
      <c r="DU132" s="51" t="n">
        <f aca="false">DT132*(1+(DT33-DS33)/DS33)</f>
        <v>13972.8666884865</v>
      </c>
      <c r="DV132" s="51" t="n">
        <f aca="false">DU132*(1+(DU33-DT33)/DT33)</f>
        <v>13972.8666884865</v>
      </c>
      <c r="DW132" s="51" t="n">
        <f aca="false">DV132*(1+(DV33-DU33)/DU33)</f>
        <v>13972.8666884865</v>
      </c>
      <c r="DX132" s="51" t="n">
        <f aca="false">DW132*(1+(DW33-DV33)/DV33)</f>
        <v>13972.8666884865</v>
      </c>
      <c r="DY132" s="51" t="n">
        <f aca="false">DX132*(1+(DX33-DW33)/DW33)</f>
        <v>13972.8666884865</v>
      </c>
      <c r="DZ132" s="51" t="n">
        <f aca="false">DY132*(1+(DY33-DX33)/DX33)</f>
        <v>13972.8666884865</v>
      </c>
      <c r="EA132" s="51" t="n">
        <f aca="false">DZ132*(1+(DZ33-DY33)/DY33)</f>
        <v>13972.8666884865</v>
      </c>
      <c r="EB132" s="51" t="n">
        <f aca="false">EA132*(1+(EA33-DZ33)/DZ33)</f>
        <v>13972.8666884865</v>
      </c>
      <c r="EC132" s="51" t="n">
        <f aca="false">EB132*(1+(EB33-EA33)/EA33)</f>
        <v>13972.8666884865</v>
      </c>
      <c r="ED132" s="51" t="n">
        <f aca="false">EC132*(1+(EC33-EB33)/EB33)</f>
        <v>13972.8666884865</v>
      </c>
      <c r="EE132" s="51" t="n">
        <f aca="false">ED132*(1+(ED33-EC33)/EC33)</f>
        <v>13972.8666884865</v>
      </c>
      <c r="EF132" s="51" t="n">
        <f aca="false">EE132*(1+(EE33-ED33)/ED33)</f>
        <v>13972.8666884865</v>
      </c>
      <c r="EG132" s="51" t="n">
        <f aca="false">EF132*(1+(EF33-EE33)/EE33)</f>
        <v>13972.8666884865</v>
      </c>
      <c r="EH132" s="51" t="n">
        <f aca="false">EG132*(1+(EG33-EF33)/EF33)</f>
        <v>13972.8666884865</v>
      </c>
      <c r="EI132" s="51" t="n">
        <f aca="false">EH132*(1+(EH33-EG33)/EG33)</f>
        <v>13972.8666884865</v>
      </c>
      <c r="EJ132" s="51" t="n">
        <f aca="false">EI132*(1+(EI33-EH33)/EH33)</f>
        <v>13972.8666884865</v>
      </c>
      <c r="EK132" s="51" t="n">
        <f aca="false">EJ132*(1+(EJ33-EI33)/EI33)</f>
        <v>13972.8666884865</v>
      </c>
      <c r="EL132" s="51" t="n">
        <f aca="false">EK132*(1+(EK33-EJ33)/EJ33)</f>
        <v>13972.8666884865</v>
      </c>
      <c r="EM132" s="51" t="n">
        <f aca="false">EL132*(1+(EL33-EK33)/EK33)</f>
        <v>13972.8666884865</v>
      </c>
      <c r="EN132" s="51" t="n">
        <f aca="false">EM132*(1+(EM33-EL33)/EL33)</f>
        <v>13972.8666884865</v>
      </c>
      <c r="EO132" s="51" t="n">
        <f aca="false">EN132*(1+(EN33-EM33)/EM33)</f>
        <v>13972.8666884865</v>
      </c>
      <c r="EP132" s="51" t="n">
        <f aca="false">EO132*(1+(EO33-EN33)/EN33)</f>
        <v>13972.8666884865</v>
      </c>
      <c r="EQ132" s="51" t="n">
        <f aca="false">EP132*(1+(EP33-EO33)/EO33)</f>
        <v>13972.8666884865</v>
      </c>
      <c r="ER132" s="51" t="n">
        <f aca="false">EQ132*(1+(EQ33-EP33)/EP33)</f>
        <v>13972.8666884865</v>
      </c>
      <c r="ES132" s="51" t="n">
        <f aca="false">ER132*(1+(ER33-EQ33)/EQ33)</f>
        <v>13972.8666884865</v>
      </c>
      <c r="ET132" s="51" t="n">
        <f aca="false">ES132*(1+(ES33-ER33)/ER33)</f>
        <v>13972.8666884865</v>
      </c>
      <c r="EU132" s="51" t="n">
        <f aca="false">ET132*(1+(ET33-ES33)/ES33)</f>
        <v>13972.8666884865</v>
      </c>
      <c r="EV132" s="51" t="n">
        <f aca="false">EU132*(1+(EU33-ET33)/ET33)</f>
        <v>13972.8666884865</v>
      </c>
    </row>
    <row r="133" customFormat="false" ht="12.8" hidden="false" customHeight="false" outlineLevel="0" collapsed="false">
      <c r="A133" s="162" t="s">
        <v>279</v>
      </c>
      <c r="B133" s="162" t="n">
        <v>0</v>
      </c>
      <c r="C133" s="162" t="n">
        <v>0</v>
      </c>
      <c r="D133" s="162" t="n">
        <v>0</v>
      </c>
      <c r="E133" s="162" t="n">
        <v>0</v>
      </c>
      <c r="F133" s="162" t="n">
        <v>0</v>
      </c>
      <c r="G133" s="162" t="n">
        <v>0</v>
      </c>
      <c r="H133" s="162" t="n">
        <v>0</v>
      </c>
      <c r="I133" s="162" t="n">
        <v>0</v>
      </c>
      <c r="J133" s="162" t="n">
        <v>0</v>
      </c>
      <c r="K133" s="162" t="n">
        <v>0</v>
      </c>
      <c r="L133" s="162" t="n">
        <v>0</v>
      </c>
      <c r="M133" s="162" t="n">
        <v>0</v>
      </c>
      <c r="N133" s="162" t="n">
        <v>0</v>
      </c>
      <c r="O133" s="162" t="n">
        <v>0</v>
      </c>
      <c r="P133" s="162" t="n">
        <v>0</v>
      </c>
      <c r="Q133" s="162" t="n">
        <v>0</v>
      </c>
      <c r="R133" s="162" t="n">
        <v>0</v>
      </c>
      <c r="S133" s="162" t="n">
        <v>0</v>
      </c>
      <c r="T133" s="162" t="n">
        <v>0</v>
      </c>
      <c r="U133" s="162" t="n">
        <v>0</v>
      </c>
      <c r="V133" s="162" t="n">
        <v>0</v>
      </c>
      <c r="W133" s="162" t="n">
        <v>0</v>
      </c>
      <c r="X133" s="163" t="n">
        <v>0</v>
      </c>
      <c r="Y133" s="162" t="n">
        <v>0</v>
      </c>
      <c r="Z133" s="162" t="n">
        <v>0</v>
      </c>
      <c r="AA133" s="162" t="n">
        <v>0</v>
      </c>
      <c r="AB133" s="162" t="n">
        <v>0</v>
      </c>
      <c r="AC133" s="162" t="n">
        <v>0</v>
      </c>
      <c r="AD133" s="162" t="n">
        <v>0</v>
      </c>
      <c r="AE133" s="162" t="n">
        <v>0</v>
      </c>
      <c r="AF133" s="162" t="n">
        <v>0</v>
      </c>
      <c r="AG133" s="162" t="n">
        <v>0</v>
      </c>
      <c r="AH133" s="162" t="n">
        <v>0</v>
      </c>
      <c r="AI133" s="162" t="n">
        <v>0</v>
      </c>
      <c r="AJ133" s="162" t="n">
        <v>0</v>
      </c>
      <c r="AK133" s="162" t="n">
        <v>0</v>
      </c>
      <c r="AL133" s="162" t="n">
        <v>0</v>
      </c>
      <c r="AM133" s="162" t="n">
        <v>0</v>
      </c>
      <c r="AN133" s="162" t="n">
        <v>0</v>
      </c>
      <c r="AO133" s="162" t="n">
        <v>0</v>
      </c>
      <c r="AP133" s="162" t="n">
        <v>0</v>
      </c>
      <c r="AQ133" s="162" t="n">
        <v>0</v>
      </c>
      <c r="AR133" s="147"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48" t="n">
        <v>343.338089110369</v>
      </c>
      <c r="BJ133" s="51" t="n">
        <v>321.540844167633</v>
      </c>
      <c r="BK133" s="51" t="n">
        <v>301.1274243878</v>
      </c>
      <c r="BL133" s="51" t="n">
        <f aca="false">BK133*(1+(BK33-BJ33)/BJ33)</f>
        <v>277.366717255862</v>
      </c>
      <c r="BM133" s="149" t="n">
        <f aca="false">BL133*(1+(BL33-BK33)/BK33)</f>
        <v>272.970400096968</v>
      </c>
      <c r="BN133" s="51" t="n">
        <f aca="false">BM133*(1+(BM33-BL33)/BL33)</f>
        <v>273.514263293186</v>
      </c>
      <c r="BO133" s="51" t="n">
        <f aca="false">BN133*(1+(BN33-BM33)/BM33)</f>
        <v>277.558676971529</v>
      </c>
      <c r="BP133" s="51" t="n">
        <f aca="false">BO133*(1+(BO33-BN33)/BN33)</f>
        <v>270.916524720428</v>
      </c>
      <c r="BQ133" s="51" t="n">
        <f aca="false">BP133*(1+(BP33-BO33)/BO33)</f>
        <v>263.101397035663</v>
      </c>
      <c r="BR133" s="51" t="n">
        <f aca="false">BQ133*(1+(BQ33-BP33)/BP33)</f>
        <v>265.216331612428</v>
      </c>
      <c r="BS133" s="51" t="n">
        <f aca="false">BR133*(1+(BR33-BQ33)/BQ33)</f>
        <v>272.250642352677</v>
      </c>
      <c r="BT133" s="51" t="n">
        <f aca="false">BS133*(1+(BS33-BR33)/BR33)</f>
        <v>277.535792515851</v>
      </c>
      <c r="BU133" s="51" t="n">
        <f aca="false">BT133*(1+(BT33-BS33)/BS33)</f>
        <v>279.948871136144</v>
      </c>
      <c r="BV133" s="51" t="n">
        <f aca="false">BU133*(1+(BU33-BT33)/BT33)</f>
        <v>281.461641216194</v>
      </c>
      <c r="BW133" s="51" t="n">
        <f aca="false">BV133*(1+(BV33-BU33)/BU33)</f>
        <v>283.117495673987</v>
      </c>
      <c r="BX133" s="51" t="n">
        <f aca="false">BW133*(1+(BW33-BV33)/BV33)</f>
        <v>285.335180812564</v>
      </c>
      <c r="BY133" s="51" t="n">
        <f aca="false">BX133*(1+(BX33-BW33)/BW33)</f>
        <v>289.051244103382</v>
      </c>
      <c r="BZ133" s="51" t="n">
        <f aca="false">BY133*(1+(BY33-BX33)/BX33)</f>
        <v>285.90881009617</v>
      </c>
      <c r="CA133" s="51" t="n">
        <f aca="false">BZ133*(1+(BZ33-BY33)/BY33)</f>
        <v>285.755283303159</v>
      </c>
      <c r="CB133" s="51" t="n">
        <f aca="false">CA133*(1+(CA33-BZ33)/BZ33)</f>
        <v>290.968256213461</v>
      </c>
      <c r="CC133" s="51" t="n">
        <f aca="false">CB133*(1+(CB33-CA33)/CA33)</f>
        <v>296.224466826242</v>
      </c>
      <c r="CD133" s="51" t="n">
        <f aca="false">CC133*(1+(CC33-CB33)/CB33)</f>
        <v>299.413075123635</v>
      </c>
      <c r="CE133" s="51" t="n">
        <f aca="false">CD133*(1+(CD33-CC33)/CC33)</f>
        <v>299.413075123635</v>
      </c>
      <c r="CF133" s="51" t="n">
        <f aca="false">CE133*(1+(CE33-CD33)/CD33)</f>
        <v>299.413075123635</v>
      </c>
      <c r="CG133" s="51" t="n">
        <f aca="false">CF133*(1+(CF33-CE33)/CE33)</f>
        <v>299.413075123635</v>
      </c>
      <c r="CH133" s="51" t="n">
        <f aca="false">CG133*(1+(CG33-CF33)/CF33)</f>
        <v>301.545801943068</v>
      </c>
      <c r="CI133" s="51" t="n">
        <f aca="false">CH133*(1+(CH33-CG33)/CG33)</f>
        <v>304.75971102408</v>
      </c>
      <c r="CJ133" s="51" t="n">
        <f aca="false">CI133*(1+(CI33-CH33)/CH33)</f>
        <v>304.75971102408</v>
      </c>
      <c r="CK133" s="51" t="n">
        <f aca="false">CJ133*(1+(CJ33-CI33)/CI33)</f>
        <v>304.75971102408</v>
      </c>
      <c r="CL133" s="51" t="n">
        <f aca="false">CK133*(1+(CK33-CJ33)/CJ33)</f>
        <v>306.909055552552</v>
      </c>
      <c r="CM133" s="51" t="n">
        <f aca="false">CL133*(1+(CL33-CK33)/CK33)</f>
        <v>310.147740215813</v>
      </c>
      <c r="CN133" s="51" t="n">
        <f aca="false">CM133*(1+(CM33-CL33)/CL33)</f>
        <v>310.147740215813</v>
      </c>
      <c r="CO133" s="51" t="n">
        <f aca="false">CN133*(1+(CN33-CM33)/CM33)</f>
        <v>310.147740215813</v>
      </c>
      <c r="CP133" s="51" t="n">
        <f aca="false">CO133*(1+(CO33-CN33)/CN33)</f>
        <v>310.147740215813</v>
      </c>
      <c r="CQ133" s="51" t="n">
        <f aca="false">CP133*(1+(CP33-CO33)/CO33)</f>
        <v>310.147740215813</v>
      </c>
      <c r="CR133" s="51" t="n">
        <f aca="false">CQ133*(1+(CQ33-CP33)/CP33)</f>
        <v>310.147740215813</v>
      </c>
      <c r="CS133" s="51" t="n">
        <f aca="false">CR133*(1+(CR33-CQ33)/CQ33)</f>
        <v>310.147740215813</v>
      </c>
      <c r="CT133" s="51" t="n">
        <f aca="false">CS133*(1+(CS33-CR33)/CR33)</f>
        <v>310.147740215813</v>
      </c>
      <c r="CU133" s="51" t="n">
        <f aca="false">CT133*(1+(CT33-CS33)/CS33)</f>
        <v>310.147740215813</v>
      </c>
      <c r="CV133" s="51" t="n">
        <f aca="false">CU133*(1+(CU33-CT33)/CT33)</f>
        <v>310.147740215813</v>
      </c>
      <c r="CW133" s="51" t="n">
        <f aca="false">CV133*(1+(CV33-CU33)/CU33)</f>
        <v>310.147740215813</v>
      </c>
      <c r="CX133" s="51" t="n">
        <f aca="false">CW133*(1+(CW33-CV33)/CV33)</f>
        <v>310.147740215813</v>
      </c>
      <c r="CY133" s="51" t="n">
        <f aca="false">CX133*(1+(CX33-CW33)/CW33)</f>
        <v>310.147740215813</v>
      </c>
      <c r="CZ133" s="51" t="n">
        <f aca="false">CY133*(1+(CY33-CX33)/CX33)</f>
        <v>310.147740215813</v>
      </c>
      <c r="DA133" s="51" t="n">
        <f aca="false">CZ133*(1+(CZ33-CY33)/CY33)</f>
        <v>310.147740215813</v>
      </c>
      <c r="DB133" s="51" t="n">
        <f aca="false">DA133*(1+(DA33-CZ33)/CZ33)</f>
        <v>310.147740215813</v>
      </c>
      <c r="DC133" s="51" t="n">
        <f aca="false">DB133*(1+(DB33-DA33)/DA33)</f>
        <v>310.147740215813</v>
      </c>
      <c r="DD133" s="51" t="n">
        <f aca="false">DC133*(1+(DC33-DB33)/DB33)</f>
        <v>310.147740215813</v>
      </c>
      <c r="DE133" s="51" t="n">
        <f aca="false">DD133*(1+(DD33-DC33)/DC33)</f>
        <v>310.147740215813</v>
      </c>
      <c r="DF133" s="51" t="n">
        <f aca="false">DE133*(1+(DE33-DD33)/DD33)</f>
        <v>310.147740215813</v>
      </c>
      <c r="DG133" s="51" t="n">
        <f aca="false">DF133*(1+(DF33-DE33)/DE33)</f>
        <v>310.147740215813</v>
      </c>
      <c r="DH133" s="51" t="n">
        <f aca="false">DG133*(1+(DG33-DF33)/DF33)</f>
        <v>310.147740215813</v>
      </c>
      <c r="DI133" s="51" t="n">
        <f aca="false">DH133*(1+(DH33-DG33)/DG33)</f>
        <v>310.147740215813</v>
      </c>
      <c r="DJ133" s="51" t="n">
        <f aca="false">DI133*(1+(DI33-DH33)/DH33)</f>
        <v>310.147740215813</v>
      </c>
      <c r="DK133" s="51" t="n">
        <f aca="false">DJ133*(1+(DJ33-DI33)/DI33)</f>
        <v>310.147740215813</v>
      </c>
      <c r="DL133" s="51" t="n">
        <f aca="false">DK133*(1+(DK33-DJ33)/DJ33)</f>
        <v>310.147740215813</v>
      </c>
      <c r="DM133" s="51" t="n">
        <f aca="false">DL133*(1+(DL33-DK33)/DK33)</f>
        <v>310.147740215813</v>
      </c>
      <c r="DN133" s="51" t="n">
        <f aca="false">DM133*(1+(DM33-DL33)/DL33)</f>
        <v>310.147740215813</v>
      </c>
      <c r="DO133" s="51" t="n">
        <f aca="false">DN133*(1+(DN33-DM33)/DM33)</f>
        <v>310.147740215813</v>
      </c>
      <c r="DP133" s="51" t="n">
        <f aca="false">DO133*(1+(DO33-DN33)/DN33)</f>
        <v>310.147740215813</v>
      </c>
      <c r="DQ133" s="51" t="n">
        <f aca="false">DP133*(1+(DP33-DO33)/DO33)</f>
        <v>310.147740215813</v>
      </c>
      <c r="DR133" s="51" t="n">
        <f aca="false">DQ133*(1+(DQ33-DP33)/DP33)</f>
        <v>310.147740215813</v>
      </c>
      <c r="DS133" s="51" t="n">
        <f aca="false">DR133*(1+(DR33-DQ33)/DQ33)</f>
        <v>310.147740215813</v>
      </c>
      <c r="DT133" s="51" t="n">
        <f aca="false">DS133*(1+(DS33-DR33)/DR33)</f>
        <v>310.147740215813</v>
      </c>
      <c r="DU133" s="51" t="n">
        <f aca="false">DT133*(1+(DT33-DS33)/DS33)</f>
        <v>310.147740215813</v>
      </c>
      <c r="DV133" s="51" t="n">
        <f aca="false">DU133*(1+(DU33-DT33)/DT33)</f>
        <v>310.147740215813</v>
      </c>
      <c r="DW133" s="51" t="n">
        <f aca="false">DV133*(1+(DV33-DU33)/DU33)</f>
        <v>310.147740215813</v>
      </c>
      <c r="DX133" s="51" t="n">
        <f aca="false">DW133*(1+(DW33-DV33)/DV33)</f>
        <v>310.147740215813</v>
      </c>
      <c r="DY133" s="51" t="n">
        <f aca="false">DX133*(1+(DX33-DW33)/DW33)</f>
        <v>310.147740215813</v>
      </c>
      <c r="DZ133" s="51" t="n">
        <f aca="false">DY133*(1+(DY33-DX33)/DX33)</f>
        <v>310.147740215813</v>
      </c>
      <c r="EA133" s="51" t="n">
        <f aca="false">DZ133*(1+(DZ33-DY33)/DY33)</f>
        <v>310.147740215813</v>
      </c>
      <c r="EB133" s="51" t="n">
        <f aca="false">EA133*(1+(EA33-DZ33)/DZ33)</f>
        <v>310.147740215813</v>
      </c>
      <c r="EC133" s="51" t="n">
        <f aca="false">EB133*(1+(EB33-EA33)/EA33)</f>
        <v>310.147740215813</v>
      </c>
      <c r="ED133" s="51" t="n">
        <f aca="false">EC133*(1+(EC33-EB33)/EB33)</f>
        <v>310.147740215813</v>
      </c>
      <c r="EE133" s="51" t="n">
        <f aca="false">ED133*(1+(ED33-EC33)/EC33)</f>
        <v>310.147740215813</v>
      </c>
      <c r="EF133" s="51" t="n">
        <f aca="false">EE133*(1+(EE33-ED33)/ED33)</f>
        <v>310.147740215813</v>
      </c>
      <c r="EG133" s="51" t="n">
        <f aca="false">EF133*(1+(EF33-EE33)/EE33)</f>
        <v>310.147740215813</v>
      </c>
      <c r="EH133" s="51" t="n">
        <f aca="false">EG133*(1+(EG33-EF33)/EF33)</f>
        <v>310.147740215813</v>
      </c>
      <c r="EI133" s="51" t="n">
        <f aca="false">EH133*(1+(EH33-EG33)/EG33)</f>
        <v>310.147740215813</v>
      </c>
      <c r="EJ133" s="51" t="n">
        <f aca="false">EI133*(1+(EI33-EH33)/EH33)</f>
        <v>310.147740215813</v>
      </c>
      <c r="EK133" s="51" t="n">
        <f aca="false">EJ133*(1+(EJ33-EI33)/EI33)</f>
        <v>310.147740215813</v>
      </c>
      <c r="EL133" s="51" t="n">
        <f aca="false">EK133*(1+(EK33-EJ33)/EJ33)</f>
        <v>310.147740215813</v>
      </c>
      <c r="EM133" s="51" t="n">
        <f aca="false">EL133*(1+(EL33-EK33)/EK33)</f>
        <v>310.147740215813</v>
      </c>
      <c r="EN133" s="51" t="n">
        <f aca="false">EM133*(1+(EM33-EL33)/EL33)</f>
        <v>310.147740215813</v>
      </c>
      <c r="EO133" s="51" t="n">
        <f aca="false">EN133*(1+(EN33-EM33)/EM33)</f>
        <v>310.147740215813</v>
      </c>
      <c r="EP133" s="51" t="n">
        <f aca="false">EO133*(1+(EO33-EN33)/EN33)</f>
        <v>310.147740215813</v>
      </c>
      <c r="EQ133" s="51" t="n">
        <f aca="false">EP133*(1+(EP33-EO33)/EO33)</f>
        <v>310.147740215813</v>
      </c>
      <c r="ER133" s="51" t="n">
        <f aca="false">EQ133*(1+(EQ33-EP33)/EP33)</f>
        <v>310.147740215813</v>
      </c>
      <c r="ES133" s="51" t="n">
        <f aca="false">ER133*(1+(ER33-EQ33)/EQ33)</f>
        <v>310.147740215813</v>
      </c>
      <c r="ET133" s="51" t="n">
        <f aca="false">ES133*(1+(ES33-ER33)/ER33)</f>
        <v>310.147740215813</v>
      </c>
      <c r="EU133" s="51" t="n">
        <f aca="false">ET133*(1+(ET33-ES33)/ES33)</f>
        <v>310.147740215813</v>
      </c>
      <c r="EV133" s="51" t="n">
        <f aca="false">EU133*(1+(EU33-ET33)/ET33)</f>
        <v>310.147740215813</v>
      </c>
    </row>
    <row r="134" customFormat="false" ht="12.8" hidden="false" customHeight="false" outlineLevel="0" collapsed="false">
      <c r="A134" s="162" t="s">
        <v>280</v>
      </c>
      <c r="B134" s="162" t="n">
        <v>0</v>
      </c>
      <c r="C134" s="162" t="n">
        <v>0</v>
      </c>
      <c r="D134" s="162" t="n">
        <v>0</v>
      </c>
      <c r="E134" s="162" t="n">
        <v>0</v>
      </c>
      <c r="F134" s="162" t="n">
        <v>0</v>
      </c>
      <c r="G134" s="162" t="n">
        <v>0</v>
      </c>
      <c r="H134" s="162" t="n">
        <v>0</v>
      </c>
      <c r="I134" s="162" t="n">
        <v>0</v>
      </c>
      <c r="J134" s="162" t="n">
        <v>0</v>
      </c>
      <c r="K134" s="162" t="n">
        <v>0</v>
      </c>
      <c r="L134" s="162" t="n">
        <v>0</v>
      </c>
      <c r="M134" s="162" t="n">
        <v>0</v>
      </c>
      <c r="N134" s="162" t="n">
        <v>0</v>
      </c>
      <c r="O134" s="162" t="n">
        <v>0</v>
      </c>
      <c r="P134" s="162" t="n">
        <v>0</v>
      </c>
      <c r="Q134" s="162" t="n">
        <v>0</v>
      </c>
      <c r="R134" s="162" t="n">
        <v>0</v>
      </c>
      <c r="S134" s="162" t="n">
        <v>0</v>
      </c>
      <c r="T134" s="162" t="n">
        <v>0</v>
      </c>
      <c r="U134" s="162" t="n">
        <v>0</v>
      </c>
      <c r="V134" s="162" t="n">
        <v>0</v>
      </c>
      <c r="W134" s="162" t="n">
        <v>0</v>
      </c>
      <c r="X134" s="163" t="n">
        <v>0</v>
      </c>
      <c r="Y134" s="162" t="n">
        <v>0</v>
      </c>
      <c r="Z134" s="162" t="n">
        <v>0</v>
      </c>
      <c r="AA134" s="162" t="n">
        <v>0</v>
      </c>
      <c r="AB134" s="162" t="n">
        <v>0</v>
      </c>
      <c r="AC134" s="162" t="n">
        <v>0</v>
      </c>
      <c r="AD134" s="162" t="n">
        <v>0</v>
      </c>
      <c r="AE134" s="162" t="n">
        <v>0</v>
      </c>
      <c r="AF134" s="162" t="n">
        <v>0</v>
      </c>
      <c r="AG134" s="162" t="n">
        <v>0</v>
      </c>
      <c r="AH134" s="162" t="n">
        <v>0</v>
      </c>
      <c r="AI134" s="162" t="n">
        <v>0</v>
      </c>
      <c r="AJ134" s="162" t="n">
        <v>0</v>
      </c>
      <c r="AK134" s="162" t="n">
        <v>0</v>
      </c>
      <c r="AL134" s="162" t="n">
        <v>0</v>
      </c>
      <c r="AM134" s="162" t="n">
        <v>0</v>
      </c>
      <c r="AN134" s="162" t="n">
        <v>0</v>
      </c>
      <c r="AO134" s="162" t="n">
        <v>0</v>
      </c>
      <c r="AP134" s="162" t="n">
        <v>0</v>
      </c>
      <c r="AQ134" s="162" t="n">
        <v>0</v>
      </c>
      <c r="AR134" s="147"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48" t="n">
        <v>242.645838905788</v>
      </c>
      <c r="BJ134" s="51" t="n">
        <v>227.241166506435</v>
      </c>
      <c r="BK134" s="51" t="n">
        <v>212.814478863803</v>
      </c>
      <c r="BL134" s="51" t="n">
        <f aca="false">BK134*(1+(BK33-BJ33)/BJ33)</f>
        <v>196.022177345603</v>
      </c>
      <c r="BM134" s="149" t="n">
        <f aca="false">BL134*(1+(BL33-BK33)/BK33)</f>
        <v>192.915187183574</v>
      </c>
      <c r="BN134" s="51" t="n">
        <f aca="false">BM134*(1+(BM33-BL33)/BL33)</f>
        <v>193.299549261893</v>
      </c>
      <c r="BO134" s="51" t="n">
        <f aca="false">BN134*(1+(BN33-BM33)/BM33)</f>
        <v>196.157840203065</v>
      </c>
      <c r="BP134" s="51" t="n">
        <f aca="false">BO134*(1+(BO33-BN33)/BN33)</f>
        <v>191.463660744897</v>
      </c>
      <c r="BQ134" s="51" t="n">
        <f aca="false">BP134*(1+(BP33-BO33)/BO33)</f>
        <v>185.940509444851</v>
      </c>
      <c r="BR134" s="51" t="n">
        <f aca="false">BQ134*(1+(BQ33-BP33)/BP33)</f>
        <v>187.435187987332</v>
      </c>
      <c r="BS134" s="51" t="n">
        <f aca="false">BR134*(1+(BR33-BQ33)/BQ33)</f>
        <v>192.406515914025</v>
      </c>
      <c r="BT134" s="51" t="n">
        <f aca="false">BS134*(1+(BS33-BR33)/BR33)</f>
        <v>196.141667170937</v>
      </c>
      <c r="BU134" s="51" t="n">
        <f aca="false">BT134*(1+(BT33-BS33)/BS33)</f>
        <v>197.847051760465</v>
      </c>
      <c r="BV134" s="51" t="n">
        <f aca="false">BU134*(1+(BU33-BT33)/BT33)</f>
        <v>198.916165199339</v>
      </c>
      <c r="BW134" s="51" t="n">
        <f aca="false">BV134*(1+(BV33-BU33)/BU33)</f>
        <v>200.086400040041</v>
      </c>
      <c r="BX134" s="51" t="n">
        <f aca="false">BW134*(1+(BW33-BV33)/BV33)</f>
        <v>201.653695041517</v>
      </c>
      <c r="BY134" s="51" t="n">
        <f aca="false">BX134*(1+(BX33-BW33)/BW33)</f>
        <v>204.279932337134</v>
      </c>
      <c r="BZ134" s="51" t="n">
        <f aca="false">BY134*(1+(BY33-BX33)/BX33)</f>
        <v>202.059093577701</v>
      </c>
      <c r="CA134" s="51" t="n">
        <f aca="false">BZ134*(1+(BZ33-BY33)/BY33)</f>
        <v>201.950592253012</v>
      </c>
      <c r="CB134" s="51" t="n">
        <f aca="false">CA134*(1+(CA33-BZ33)/BZ33)</f>
        <v>205.634733992983</v>
      </c>
      <c r="CC134" s="51" t="n">
        <f aca="false">CB134*(1+(CB33-CA33)/CA33)</f>
        <v>209.349432926936</v>
      </c>
      <c r="CD134" s="51" t="n">
        <f aca="false">CC134*(1+(CC33-CB33)/CB33)</f>
        <v>211.602904242244</v>
      </c>
      <c r="CE134" s="51" t="n">
        <f aca="false">CD134*(1+(CD33-CC33)/CC33)</f>
        <v>211.602904242244</v>
      </c>
      <c r="CF134" s="51" t="n">
        <f aca="false">CE134*(1+(CE33-CD33)/CD33)</f>
        <v>211.602904242244</v>
      </c>
      <c r="CG134" s="51" t="n">
        <f aca="false">CF134*(1+(CF33-CE33)/CE33)</f>
        <v>211.602904242244</v>
      </c>
      <c r="CH134" s="51" t="n">
        <f aca="false">CG134*(1+(CG33-CF33)/CF33)</f>
        <v>213.110157019234</v>
      </c>
      <c r="CI134" s="51" t="n">
        <f aca="false">CH134*(1+(CH33-CG33)/CG33)</f>
        <v>215.381509047638</v>
      </c>
      <c r="CJ134" s="51" t="n">
        <f aca="false">CI134*(1+(CI33-CH33)/CH33)</f>
        <v>215.381509047638</v>
      </c>
      <c r="CK134" s="51" t="n">
        <f aca="false">CJ134*(1+(CJ33-CI33)/CI33)</f>
        <v>215.381509047638</v>
      </c>
      <c r="CL134" s="51" t="n">
        <f aca="false">CK134*(1+(CK33-CJ33)/CJ33)</f>
        <v>216.900505986078</v>
      </c>
      <c r="CM134" s="51" t="n">
        <f aca="false">CL134*(1+(CL33-CK33)/CK33)</f>
        <v>219.189367554291</v>
      </c>
      <c r="CN134" s="51" t="n">
        <f aca="false">CM134*(1+(CM33-CL33)/CL33)</f>
        <v>219.189367554291</v>
      </c>
      <c r="CO134" s="51" t="n">
        <f aca="false">CN134*(1+(CN33-CM33)/CM33)</f>
        <v>219.189367554291</v>
      </c>
      <c r="CP134" s="51" t="n">
        <f aca="false">CO134*(1+(CO33-CN33)/CN33)</f>
        <v>219.189367554291</v>
      </c>
      <c r="CQ134" s="51" t="n">
        <f aca="false">CP134*(1+(CP33-CO33)/CO33)</f>
        <v>219.189367554291</v>
      </c>
      <c r="CR134" s="51" t="n">
        <f aca="false">CQ134*(1+(CQ33-CP33)/CP33)</f>
        <v>219.189367554291</v>
      </c>
      <c r="CS134" s="51" t="n">
        <f aca="false">CR134*(1+(CR33-CQ33)/CQ33)</f>
        <v>219.189367554291</v>
      </c>
      <c r="CT134" s="51" t="n">
        <f aca="false">CS134*(1+(CS33-CR33)/CR33)</f>
        <v>219.189367554291</v>
      </c>
      <c r="CU134" s="51" t="n">
        <f aca="false">CT134*(1+(CT33-CS33)/CS33)</f>
        <v>219.189367554291</v>
      </c>
      <c r="CV134" s="51" t="n">
        <f aca="false">CU134*(1+(CU33-CT33)/CT33)</f>
        <v>219.189367554291</v>
      </c>
      <c r="CW134" s="51" t="n">
        <f aca="false">CV134*(1+(CV33-CU33)/CU33)</f>
        <v>219.189367554291</v>
      </c>
      <c r="CX134" s="51" t="n">
        <f aca="false">CW134*(1+(CW33-CV33)/CV33)</f>
        <v>219.189367554291</v>
      </c>
      <c r="CY134" s="51" t="n">
        <f aca="false">CX134*(1+(CX33-CW33)/CW33)</f>
        <v>219.189367554291</v>
      </c>
      <c r="CZ134" s="51" t="n">
        <f aca="false">CY134*(1+(CY33-CX33)/CX33)</f>
        <v>219.189367554291</v>
      </c>
      <c r="DA134" s="51" t="n">
        <f aca="false">CZ134*(1+(CZ33-CY33)/CY33)</f>
        <v>219.189367554291</v>
      </c>
      <c r="DB134" s="51" t="n">
        <f aca="false">DA134*(1+(DA33-CZ33)/CZ33)</f>
        <v>219.189367554291</v>
      </c>
      <c r="DC134" s="51" t="n">
        <f aca="false">DB134*(1+(DB33-DA33)/DA33)</f>
        <v>219.189367554291</v>
      </c>
      <c r="DD134" s="51" t="n">
        <f aca="false">DC134*(1+(DC33-DB33)/DB33)</f>
        <v>219.189367554291</v>
      </c>
      <c r="DE134" s="51" t="n">
        <f aca="false">DD134*(1+(DD33-DC33)/DC33)</f>
        <v>219.189367554291</v>
      </c>
      <c r="DF134" s="51" t="n">
        <f aca="false">DE134*(1+(DE33-DD33)/DD33)</f>
        <v>219.189367554291</v>
      </c>
      <c r="DG134" s="51" t="n">
        <f aca="false">DF134*(1+(DF33-DE33)/DE33)</f>
        <v>219.189367554291</v>
      </c>
      <c r="DH134" s="51" t="n">
        <f aca="false">DG134*(1+(DG33-DF33)/DF33)</f>
        <v>219.189367554291</v>
      </c>
      <c r="DI134" s="51" t="n">
        <f aca="false">DH134*(1+(DH33-DG33)/DG33)</f>
        <v>219.189367554291</v>
      </c>
      <c r="DJ134" s="51" t="n">
        <f aca="false">DI134*(1+(DI33-DH33)/DH33)</f>
        <v>219.189367554291</v>
      </c>
      <c r="DK134" s="51" t="n">
        <f aca="false">DJ134*(1+(DJ33-DI33)/DI33)</f>
        <v>219.189367554291</v>
      </c>
      <c r="DL134" s="51" t="n">
        <f aca="false">DK134*(1+(DK33-DJ33)/DJ33)</f>
        <v>219.189367554291</v>
      </c>
      <c r="DM134" s="51" t="n">
        <f aca="false">DL134*(1+(DL33-DK33)/DK33)</f>
        <v>219.189367554291</v>
      </c>
      <c r="DN134" s="51" t="n">
        <f aca="false">DM134*(1+(DM33-DL33)/DL33)</f>
        <v>219.189367554291</v>
      </c>
      <c r="DO134" s="51" t="n">
        <f aca="false">DN134*(1+(DN33-DM33)/DM33)</f>
        <v>219.189367554291</v>
      </c>
      <c r="DP134" s="51" t="n">
        <f aca="false">DO134*(1+(DO33-DN33)/DN33)</f>
        <v>219.189367554291</v>
      </c>
      <c r="DQ134" s="51" t="n">
        <f aca="false">DP134*(1+(DP33-DO33)/DO33)</f>
        <v>219.189367554291</v>
      </c>
      <c r="DR134" s="51" t="n">
        <f aca="false">DQ134*(1+(DQ33-DP33)/DP33)</f>
        <v>219.189367554291</v>
      </c>
      <c r="DS134" s="51" t="n">
        <f aca="false">DR134*(1+(DR33-DQ33)/DQ33)</f>
        <v>219.189367554291</v>
      </c>
      <c r="DT134" s="51" t="n">
        <f aca="false">DS134*(1+(DS33-DR33)/DR33)</f>
        <v>219.189367554291</v>
      </c>
      <c r="DU134" s="51" t="n">
        <f aca="false">DT134*(1+(DT33-DS33)/DS33)</f>
        <v>219.189367554291</v>
      </c>
      <c r="DV134" s="51" t="n">
        <f aca="false">DU134*(1+(DU33-DT33)/DT33)</f>
        <v>219.189367554291</v>
      </c>
      <c r="DW134" s="51" t="n">
        <f aca="false">DV134*(1+(DV33-DU33)/DU33)</f>
        <v>219.189367554291</v>
      </c>
      <c r="DX134" s="51" t="n">
        <f aca="false">DW134*(1+(DW33-DV33)/DV33)</f>
        <v>219.189367554291</v>
      </c>
      <c r="DY134" s="51" t="n">
        <f aca="false">DX134*(1+(DX33-DW33)/DW33)</f>
        <v>219.189367554291</v>
      </c>
      <c r="DZ134" s="51" t="n">
        <f aca="false">DY134*(1+(DY33-DX33)/DX33)</f>
        <v>219.189367554291</v>
      </c>
      <c r="EA134" s="51" t="n">
        <f aca="false">DZ134*(1+(DZ33-DY33)/DY33)</f>
        <v>219.189367554291</v>
      </c>
      <c r="EB134" s="51" t="n">
        <f aca="false">EA134*(1+(EA33-DZ33)/DZ33)</f>
        <v>219.189367554291</v>
      </c>
      <c r="EC134" s="51" t="n">
        <f aca="false">EB134*(1+(EB33-EA33)/EA33)</f>
        <v>219.189367554291</v>
      </c>
      <c r="ED134" s="51" t="n">
        <f aca="false">EC134*(1+(EC33-EB33)/EB33)</f>
        <v>219.189367554291</v>
      </c>
      <c r="EE134" s="51" t="n">
        <f aca="false">ED134*(1+(ED33-EC33)/EC33)</f>
        <v>219.189367554291</v>
      </c>
      <c r="EF134" s="51" t="n">
        <f aca="false">EE134*(1+(EE33-ED33)/ED33)</f>
        <v>219.189367554291</v>
      </c>
      <c r="EG134" s="51" t="n">
        <f aca="false">EF134*(1+(EF33-EE33)/EE33)</f>
        <v>219.189367554291</v>
      </c>
      <c r="EH134" s="51" t="n">
        <f aca="false">EG134*(1+(EG33-EF33)/EF33)</f>
        <v>219.189367554291</v>
      </c>
      <c r="EI134" s="51" t="n">
        <f aca="false">EH134*(1+(EH33-EG33)/EG33)</f>
        <v>219.189367554291</v>
      </c>
      <c r="EJ134" s="51" t="n">
        <f aca="false">EI134*(1+(EI33-EH33)/EH33)</f>
        <v>219.189367554291</v>
      </c>
      <c r="EK134" s="51" t="n">
        <f aca="false">EJ134*(1+(EJ33-EI33)/EI33)</f>
        <v>219.189367554291</v>
      </c>
      <c r="EL134" s="51" t="n">
        <f aca="false">EK134*(1+(EK33-EJ33)/EJ33)</f>
        <v>219.189367554291</v>
      </c>
      <c r="EM134" s="51" t="n">
        <f aca="false">EL134*(1+(EL33-EK33)/EK33)</f>
        <v>219.189367554291</v>
      </c>
      <c r="EN134" s="51" t="n">
        <f aca="false">EM134*(1+(EM33-EL33)/EL33)</f>
        <v>219.189367554291</v>
      </c>
      <c r="EO134" s="51" t="n">
        <f aca="false">EN134*(1+(EN33-EM33)/EM33)</f>
        <v>219.189367554291</v>
      </c>
      <c r="EP134" s="51" t="n">
        <f aca="false">EO134*(1+(EO33-EN33)/EN33)</f>
        <v>219.189367554291</v>
      </c>
      <c r="EQ134" s="51" t="n">
        <f aca="false">EP134*(1+(EP33-EO33)/EO33)</f>
        <v>219.189367554291</v>
      </c>
      <c r="ER134" s="51" t="n">
        <f aca="false">EQ134*(1+(EQ33-EP33)/EP33)</f>
        <v>219.189367554291</v>
      </c>
      <c r="ES134" s="51" t="n">
        <f aca="false">ER134*(1+(ER33-EQ33)/EQ33)</f>
        <v>219.189367554291</v>
      </c>
      <c r="ET134" s="51" t="n">
        <f aca="false">ES134*(1+(ES33-ER33)/ER33)</f>
        <v>219.189367554291</v>
      </c>
      <c r="EU134" s="51" t="n">
        <f aca="false">ET134*(1+(ET33-ES33)/ES33)</f>
        <v>219.189367554291</v>
      </c>
      <c r="EV134" s="51" t="n">
        <f aca="false">EU134*(1+(EU33-ET33)/ET33)</f>
        <v>219.189367554291</v>
      </c>
    </row>
    <row r="135" customFormat="false" ht="12.8" hidden="false" customHeight="false" outlineLevel="0" collapsed="false">
      <c r="A135" s="162" t="s">
        <v>281</v>
      </c>
      <c r="B135" s="162" t="n">
        <v>0</v>
      </c>
      <c r="C135" s="162" t="n">
        <v>0</v>
      </c>
      <c r="D135" s="162" t="n">
        <v>0</v>
      </c>
      <c r="E135" s="162" t="n">
        <v>0</v>
      </c>
      <c r="F135" s="162" t="n">
        <v>0</v>
      </c>
      <c r="G135" s="162" t="n">
        <v>0</v>
      </c>
      <c r="H135" s="162" t="n">
        <v>0</v>
      </c>
      <c r="I135" s="162" t="n">
        <v>0</v>
      </c>
      <c r="J135" s="162" t="n">
        <v>0</v>
      </c>
      <c r="K135" s="162" t="n">
        <v>0</v>
      </c>
      <c r="L135" s="162" t="n">
        <v>0</v>
      </c>
      <c r="M135" s="162" t="n">
        <v>0</v>
      </c>
      <c r="N135" s="162" t="n">
        <v>0</v>
      </c>
      <c r="O135" s="162" t="n">
        <v>0</v>
      </c>
      <c r="P135" s="162" t="n">
        <v>0</v>
      </c>
      <c r="Q135" s="162" t="n">
        <v>0</v>
      </c>
      <c r="R135" s="162" t="n">
        <v>0</v>
      </c>
      <c r="S135" s="162" t="n">
        <v>0</v>
      </c>
      <c r="T135" s="162" t="n">
        <v>0</v>
      </c>
      <c r="U135" s="162" t="n">
        <v>0</v>
      </c>
      <c r="V135" s="162" t="n">
        <v>0</v>
      </c>
      <c r="W135" s="162" t="n">
        <v>0</v>
      </c>
      <c r="X135" s="163" t="n">
        <v>0</v>
      </c>
      <c r="Y135" s="162" t="n">
        <v>0</v>
      </c>
      <c r="Z135" s="162" t="n">
        <v>0</v>
      </c>
      <c r="AA135" s="162" t="n">
        <v>0</v>
      </c>
      <c r="AB135" s="162" t="n">
        <v>0</v>
      </c>
      <c r="AC135" s="162" t="n">
        <v>0</v>
      </c>
      <c r="AD135" s="162" t="n">
        <v>0</v>
      </c>
      <c r="AE135" s="162" t="n">
        <v>0</v>
      </c>
      <c r="AF135" s="162" t="n">
        <v>0</v>
      </c>
      <c r="AG135" s="162" t="n">
        <v>0</v>
      </c>
      <c r="AH135" s="162" t="n">
        <v>0</v>
      </c>
      <c r="AI135" s="162" t="n">
        <v>0</v>
      </c>
      <c r="AJ135" s="162" t="n">
        <v>0</v>
      </c>
      <c r="AK135" s="162" t="n">
        <v>0</v>
      </c>
      <c r="AL135" s="162" t="n">
        <v>0</v>
      </c>
      <c r="AM135" s="162" t="n">
        <v>0</v>
      </c>
      <c r="AN135" s="162" t="n">
        <v>0</v>
      </c>
      <c r="AO135" s="162" t="n">
        <v>0</v>
      </c>
      <c r="AP135" s="162" t="n">
        <v>0</v>
      </c>
      <c r="AQ135" s="162" t="n">
        <v>0</v>
      </c>
      <c r="AR135" s="147"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48" t="n">
        <v>231.470087429195</v>
      </c>
      <c r="BJ135" s="51" t="n">
        <v>216.774921490327</v>
      </c>
      <c r="BK135" s="51" t="n">
        <v>203.012696409474</v>
      </c>
      <c r="BL135" s="51" t="n">
        <f aca="false">BK135*(1+(BK33-BJ33)/BJ33)</f>
        <v>186.993812598883</v>
      </c>
      <c r="BM135" s="149" t="n">
        <f aca="false">BL135*(1+(BL33-BK33)/BK33)</f>
        <v>184.029923798277</v>
      </c>
      <c r="BN135" s="51" t="n">
        <f aca="false">BM135*(1+(BM33-BL33)/BL33)</f>
        <v>184.39658297642</v>
      </c>
      <c r="BO135" s="51" t="n">
        <f aca="false">BN135*(1+(BN33-BM33)/BM33)</f>
        <v>187.123227113548</v>
      </c>
      <c r="BP135" s="51" t="n">
        <f aca="false">BO135*(1+(BO33-BN33)/BN33)</f>
        <v>182.64525158143</v>
      </c>
      <c r="BQ135" s="51" t="n">
        <f aca="false">BP135*(1+(BP33-BO33)/BO33)</f>
        <v>177.376484888081</v>
      </c>
      <c r="BR135" s="51" t="n">
        <f aca="false">BQ135*(1+(BQ33-BP33)/BP33)</f>
        <v>178.802321714572</v>
      </c>
      <c r="BS135" s="51" t="n">
        <f aca="false">BR135*(1+(BR33-BQ33)/BQ33)</f>
        <v>183.544680845971</v>
      </c>
      <c r="BT135" s="51" t="n">
        <f aca="false">BS135*(1+(BS33-BR33)/BR33)</f>
        <v>187.107798976896</v>
      </c>
      <c r="BU135" s="51" t="n">
        <f aca="false">BT135*(1+(BT33-BS33)/BS33)</f>
        <v>188.734637177866</v>
      </c>
      <c r="BV135" s="51" t="n">
        <f aca="false">BU135*(1+(BU33-BT33)/BT33)</f>
        <v>189.754509524673</v>
      </c>
      <c r="BW135" s="51" t="n">
        <f aca="false">BV135*(1+(BV33-BU33)/BU33)</f>
        <v>190.870845836524</v>
      </c>
      <c r="BX135" s="51" t="n">
        <f aca="false">BW135*(1+(BW33-BV33)/BV33)</f>
        <v>192.365954562291</v>
      </c>
      <c r="BY135" s="51" t="n">
        <f aca="false">BX135*(1+(BX33-BW33)/BW33)</f>
        <v>194.871232951434</v>
      </c>
      <c r="BZ135" s="51" t="n">
        <f aca="false">BY135*(1+(BY33-BX33)/BX33)</f>
        <v>192.752681303773</v>
      </c>
      <c r="CA135" s="51" t="n">
        <f aca="false">BZ135*(1+(BZ33-BY33)/BY33)</f>
        <v>192.649177319426</v>
      </c>
      <c r="CB135" s="51" t="n">
        <f aca="false">CA135*(1+(CA33-BZ33)/BZ33)</f>
        <v>196.163635323314</v>
      </c>
      <c r="CC135" s="51" t="n">
        <f aca="false">CB135*(1+(CB33-CA33)/CA33)</f>
        <v>199.707243121794</v>
      </c>
      <c r="CD135" s="51" t="n">
        <f aca="false">CC135*(1+(CC33-CB33)/CB33)</f>
        <v>201.856924339184</v>
      </c>
      <c r="CE135" s="51" t="n">
        <f aca="false">CD135*(1+(CD33-CC33)/CC33)</f>
        <v>201.856924339184</v>
      </c>
      <c r="CF135" s="51" t="n">
        <f aca="false">CE135*(1+(CE33-CD33)/CD33)</f>
        <v>201.856924339184</v>
      </c>
      <c r="CG135" s="51" t="n">
        <f aca="false">CF135*(1+(CF33-CE33)/CE33)</f>
        <v>201.856924339184</v>
      </c>
      <c r="CH135" s="51" t="n">
        <f aca="false">CG135*(1+(CG33-CF33)/CF33)</f>
        <v>203.294756257675</v>
      </c>
      <c r="CI135" s="51" t="n">
        <f aca="false">CH135*(1+(CH33-CG33)/CG33)</f>
        <v>205.461494640529</v>
      </c>
      <c r="CJ135" s="51" t="n">
        <f aca="false">CI135*(1+(CI33-CH33)/CH33)</f>
        <v>205.461494640529</v>
      </c>
      <c r="CK135" s="51" t="n">
        <f aca="false">CJ135*(1+(CJ33-CI33)/CI33)</f>
        <v>205.461494640529</v>
      </c>
      <c r="CL135" s="51" t="n">
        <f aca="false">CK135*(1+(CK33-CJ33)/CJ33)</f>
        <v>206.910529809362</v>
      </c>
      <c r="CM135" s="51" t="n">
        <f aca="false">CL135*(1+(CL33-CK33)/CK33)</f>
        <v>209.093971279847</v>
      </c>
      <c r="CN135" s="51" t="n">
        <f aca="false">CM135*(1+(CM33-CL33)/CL33)</f>
        <v>209.093971279847</v>
      </c>
      <c r="CO135" s="51" t="n">
        <f aca="false">CN135*(1+(CN33-CM33)/CM33)</f>
        <v>209.093971279847</v>
      </c>
      <c r="CP135" s="51" t="n">
        <f aca="false">CO135*(1+(CO33-CN33)/CN33)</f>
        <v>209.093971279847</v>
      </c>
      <c r="CQ135" s="51" t="n">
        <f aca="false">CP135*(1+(CP33-CO33)/CO33)</f>
        <v>209.093971279847</v>
      </c>
      <c r="CR135" s="51" t="n">
        <f aca="false">CQ135*(1+(CQ33-CP33)/CP33)</f>
        <v>209.093971279847</v>
      </c>
      <c r="CS135" s="51" t="n">
        <f aca="false">CR135*(1+(CR33-CQ33)/CQ33)</f>
        <v>209.093971279847</v>
      </c>
      <c r="CT135" s="51" t="n">
        <f aca="false">CS135*(1+(CS33-CR33)/CR33)</f>
        <v>209.093971279847</v>
      </c>
      <c r="CU135" s="51" t="n">
        <f aca="false">CT135*(1+(CT33-CS33)/CS33)</f>
        <v>209.093971279847</v>
      </c>
      <c r="CV135" s="51" t="n">
        <f aca="false">CU135*(1+(CU33-CT33)/CT33)</f>
        <v>209.093971279847</v>
      </c>
      <c r="CW135" s="51" t="n">
        <f aca="false">CV135*(1+(CV33-CU33)/CU33)</f>
        <v>209.093971279847</v>
      </c>
      <c r="CX135" s="51" t="n">
        <f aca="false">CW135*(1+(CW33-CV33)/CV33)</f>
        <v>209.093971279847</v>
      </c>
      <c r="CY135" s="51" t="n">
        <f aca="false">CX135*(1+(CX33-CW33)/CW33)</f>
        <v>209.093971279847</v>
      </c>
      <c r="CZ135" s="51" t="n">
        <f aca="false">CY135*(1+(CY33-CX33)/CX33)</f>
        <v>209.093971279847</v>
      </c>
      <c r="DA135" s="51" t="n">
        <f aca="false">CZ135*(1+(CZ33-CY33)/CY33)</f>
        <v>209.093971279847</v>
      </c>
      <c r="DB135" s="51" t="n">
        <f aca="false">DA135*(1+(DA33-CZ33)/CZ33)</f>
        <v>209.093971279847</v>
      </c>
      <c r="DC135" s="51" t="n">
        <f aca="false">DB135*(1+(DB33-DA33)/DA33)</f>
        <v>209.093971279847</v>
      </c>
      <c r="DD135" s="51" t="n">
        <f aca="false">DC135*(1+(DC33-DB33)/DB33)</f>
        <v>209.093971279847</v>
      </c>
      <c r="DE135" s="51" t="n">
        <f aca="false">DD135*(1+(DD33-DC33)/DC33)</f>
        <v>209.093971279847</v>
      </c>
      <c r="DF135" s="51" t="n">
        <f aca="false">DE135*(1+(DE33-DD33)/DD33)</f>
        <v>209.093971279847</v>
      </c>
      <c r="DG135" s="51" t="n">
        <f aca="false">DF135*(1+(DF33-DE33)/DE33)</f>
        <v>209.093971279847</v>
      </c>
      <c r="DH135" s="51" t="n">
        <f aca="false">DG135*(1+(DG33-DF33)/DF33)</f>
        <v>209.093971279847</v>
      </c>
      <c r="DI135" s="51" t="n">
        <f aca="false">DH135*(1+(DH33-DG33)/DG33)</f>
        <v>209.093971279847</v>
      </c>
      <c r="DJ135" s="51" t="n">
        <f aca="false">DI135*(1+(DI33-DH33)/DH33)</f>
        <v>209.093971279847</v>
      </c>
      <c r="DK135" s="51" t="n">
        <f aca="false">DJ135*(1+(DJ33-DI33)/DI33)</f>
        <v>209.093971279847</v>
      </c>
      <c r="DL135" s="51" t="n">
        <f aca="false">DK135*(1+(DK33-DJ33)/DJ33)</f>
        <v>209.093971279847</v>
      </c>
      <c r="DM135" s="51" t="n">
        <f aca="false">DL135*(1+(DL33-DK33)/DK33)</f>
        <v>209.093971279847</v>
      </c>
      <c r="DN135" s="51" t="n">
        <f aca="false">DM135*(1+(DM33-DL33)/DL33)</f>
        <v>209.093971279847</v>
      </c>
      <c r="DO135" s="51" t="n">
        <f aca="false">DN135*(1+(DN33-DM33)/DM33)</f>
        <v>209.093971279847</v>
      </c>
      <c r="DP135" s="51" t="n">
        <f aca="false">DO135*(1+(DO33-DN33)/DN33)</f>
        <v>209.093971279847</v>
      </c>
      <c r="DQ135" s="51" t="n">
        <f aca="false">DP135*(1+(DP33-DO33)/DO33)</f>
        <v>209.093971279847</v>
      </c>
      <c r="DR135" s="51" t="n">
        <f aca="false">DQ135*(1+(DQ33-DP33)/DP33)</f>
        <v>209.093971279847</v>
      </c>
      <c r="DS135" s="51" t="n">
        <f aca="false">DR135*(1+(DR33-DQ33)/DQ33)</f>
        <v>209.093971279847</v>
      </c>
      <c r="DT135" s="51" t="n">
        <f aca="false">DS135*(1+(DS33-DR33)/DR33)</f>
        <v>209.093971279847</v>
      </c>
      <c r="DU135" s="51" t="n">
        <f aca="false">DT135*(1+(DT33-DS33)/DS33)</f>
        <v>209.093971279847</v>
      </c>
      <c r="DV135" s="51" t="n">
        <f aca="false">DU135*(1+(DU33-DT33)/DT33)</f>
        <v>209.093971279847</v>
      </c>
      <c r="DW135" s="51" t="n">
        <f aca="false">DV135*(1+(DV33-DU33)/DU33)</f>
        <v>209.093971279847</v>
      </c>
      <c r="DX135" s="51" t="n">
        <f aca="false">DW135*(1+(DW33-DV33)/DV33)</f>
        <v>209.093971279847</v>
      </c>
      <c r="DY135" s="51" t="n">
        <f aca="false">DX135*(1+(DX33-DW33)/DW33)</f>
        <v>209.093971279847</v>
      </c>
      <c r="DZ135" s="51" t="n">
        <f aca="false">DY135*(1+(DY33-DX33)/DX33)</f>
        <v>209.093971279847</v>
      </c>
      <c r="EA135" s="51" t="n">
        <f aca="false">DZ135*(1+(DZ33-DY33)/DY33)</f>
        <v>209.093971279847</v>
      </c>
      <c r="EB135" s="51" t="n">
        <f aca="false">EA135*(1+(EA33-DZ33)/DZ33)</f>
        <v>209.093971279847</v>
      </c>
      <c r="EC135" s="51" t="n">
        <f aca="false">EB135*(1+(EB33-EA33)/EA33)</f>
        <v>209.093971279847</v>
      </c>
      <c r="ED135" s="51" t="n">
        <f aca="false">EC135*(1+(EC33-EB33)/EB33)</f>
        <v>209.093971279847</v>
      </c>
      <c r="EE135" s="51" t="n">
        <f aca="false">ED135*(1+(ED33-EC33)/EC33)</f>
        <v>209.093971279847</v>
      </c>
      <c r="EF135" s="51" t="n">
        <f aca="false">EE135*(1+(EE33-ED33)/ED33)</f>
        <v>209.093971279847</v>
      </c>
      <c r="EG135" s="51" t="n">
        <f aca="false">EF135*(1+(EF33-EE33)/EE33)</f>
        <v>209.093971279847</v>
      </c>
      <c r="EH135" s="51" t="n">
        <f aca="false">EG135*(1+(EG33-EF33)/EF33)</f>
        <v>209.093971279847</v>
      </c>
      <c r="EI135" s="51" t="n">
        <f aca="false">EH135*(1+(EH33-EG33)/EG33)</f>
        <v>209.093971279847</v>
      </c>
      <c r="EJ135" s="51" t="n">
        <f aca="false">EI135*(1+(EI33-EH33)/EH33)</f>
        <v>209.093971279847</v>
      </c>
      <c r="EK135" s="51" t="n">
        <f aca="false">EJ135*(1+(EJ33-EI33)/EI33)</f>
        <v>209.093971279847</v>
      </c>
      <c r="EL135" s="51" t="n">
        <f aca="false">EK135*(1+(EK33-EJ33)/EJ33)</f>
        <v>209.093971279847</v>
      </c>
      <c r="EM135" s="51" t="n">
        <f aca="false">EL135*(1+(EL33-EK33)/EK33)</f>
        <v>209.093971279847</v>
      </c>
      <c r="EN135" s="51" t="n">
        <f aca="false">EM135*(1+(EM33-EL33)/EL33)</f>
        <v>209.093971279847</v>
      </c>
      <c r="EO135" s="51" t="n">
        <f aca="false">EN135*(1+(EN33-EM33)/EM33)</f>
        <v>209.093971279847</v>
      </c>
      <c r="EP135" s="51" t="n">
        <f aca="false">EO135*(1+(EO33-EN33)/EN33)</f>
        <v>209.093971279847</v>
      </c>
      <c r="EQ135" s="51" t="n">
        <f aca="false">EP135*(1+(EP33-EO33)/EO33)</f>
        <v>209.093971279847</v>
      </c>
      <c r="ER135" s="51" t="n">
        <f aca="false">EQ135*(1+(EQ33-EP33)/EP33)</f>
        <v>209.093971279847</v>
      </c>
      <c r="ES135" s="51" t="n">
        <f aca="false">ER135*(1+(ER33-EQ33)/EQ33)</f>
        <v>209.093971279847</v>
      </c>
      <c r="ET135" s="51" t="n">
        <f aca="false">ES135*(1+(ES33-ER33)/ER33)</f>
        <v>209.093971279847</v>
      </c>
      <c r="EU135" s="51" t="n">
        <f aca="false">ET135*(1+(ET33-ES33)/ES33)</f>
        <v>209.093971279847</v>
      </c>
      <c r="EV135" s="51" t="n">
        <f aca="false">EU135*(1+(EU33-ET33)/ET33)</f>
        <v>209.093971279847</v>
      </c>
    </row>
    <row r="136" customFormat="false" ht="12.8" hidden="false" customHeight="false" outlineLevel="0" collapsed="false">
      <c r="A136" s="162" t="s">
        <v>282</v>
      </c>
      <c r="B136" s="162" t="n">
        <v>0</v>
      </c>
      <c r="C136" s="162" t="n">
        <v>0</v>
      </c>
      <c r="D136" s="162" t="n">
        <v>0</v>
      </c>
      <c r="E136" s="162" t="n">
        <v>0</v>
      </c>
      <c r="F136" s="162" t="n">
        <v>0</v>
      </c>
      <c r="G136" s="162" t="n">
        <v>0</v>
      </c>
      <c r="H136" s="162" t="n">
        <v>0</v>
      </c>
      <c r="I136" s="162" t="n">
        <v>0</v>
      </c>
      <c r="J136" s="162" t="n">
        <v>0</v>
      </c>
      <c r="K136" s="162" t="n">
        <v>0</v>
      </c>
      <c r="L136" s="162" t="n">
        <v>0</v>
      </c>
      <c r="M136" s="162" t="n">
        <v>0</v>
      </c>
      <c r="N136" s="162" t="n">
        <v>0</v>
      </c>
      <c r="O136" s="162" t="n">
        <v>0</v>
      </c>
      <c r="P136" s="162" t="n">
        <v>0</v>
      </c>
      <c r="Q136" s="162" t="n">
        <v>0</v>
      </c>
      <c r="R136" s="162" t="n">
        <v>0</v>
      </c>
      <c r="S136" s="162" t="n">
        <v>0</v>
      </c>
      <c r="T136" s="162" t="n">
        <v>0</v>
      </c>
      <c r="U136" s="162" t="n">
        <v>0</v>
      </c>
      <c r="V136" s="162" t="n">
        <v>0</v>
      </c>
      <c r="W136" s="162" t="n">
        <v>0</v>
      </c>
      <c r="X136" s="163" t="n">
        <v>0</v>
      </c>
      <c r="Y136" s="162" t="n">
        <v>0</v>
      </c>
      <c r="Z136" s="162" t="n">
        <v>0</v>
      </c>
      <c r="AA136" s="162" t="n">
        <v>0</v>
      </c>
      <c r="AB136" s="162" t="n">
        <v>0</v>
      </c>
      <c r="AC136" s="162" t="n">
        <v>0</v>
      </c>
      <c r="AD136" s="162" t="n">
        <v>0</v>
      </c>
      <c r="AE136" s="162" t="n">
        <v>0</v>
      </c>
      <c r="AF136" s="162" t="n">
        <v>0</v>
      </c>
      <c r="AG136" s="162" t="n">
        <v>0</v>
      </c>
      <c r="AH136" s="162" t="n">
        <v>0</v>
      </c>
      <c r="AI136" s="162" t="n">
        <v>0</v>
      </c>
      <c r="AJ136" s="162" t="n">
        <v>0</v>
      </c>
      <c r="AK136" s="162" t="n">
        <v>0</v>
      </c>
      <c r="AL136" s="162" t="n">
        <v>0</v>
      </c>
      <c r="AM136" s="162" t="n">
        <v>0</v>
      </c>
      <c r="AN136" s="162" t="n">
        <v>0</v>
      </c>
      <c r="AO136" s="162" t="n">
        <v>0</v>
      </c>
      <c r="AP136" s="162" t="n">
        <v>0</v>
      </c>
      <c r="AQ136" s="162" t="n">
        <v>0</v>
      </c>
      <c r="AR136" s="147"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48" t="n">
        <v>19335.2100808028</v>
      </c>
      <c r="BJ136" s="51" t="n">
        <v>18107.6902584535</v>
      </c>
      <c r="BK136" s="51" t="n">
        <v>16958.1010563542</v>
      </c>
      <c r="BL136" s="51" t="n">
        <f aca="false">BK136*(1+(BK33-BJ33)/BJ33)</f>
        <v>15620.0081425885</v>
      </c>
      <c r="BM136" s="149" t="n">
        <f aca="false">BL136*(1+(BL33-BK33)/BK33)</f>
        <v>15372.4279336192</v>
      </c>
      <c r="BN136" s="51" t="n">
        <f aca="false">BM136*(1+(BM33-BL33)/BL33)</f>
        <v>15403.0557884586</v>
      </c>
      <c r="BO136" s="51" t="n">
        <f aca="false">BN136*(1+(BN33-BM33)/BM33)</f>
        <v>15630.8184241949</v>
      </c>
      <c r="BP136" s="51" t="n">
        <f aca="false">BO136*(1+(BO33-BN33)/BN33)</f>
        <v>15256.7631904849</v>
      </c>
      <c r="BQ136" s="51" t="n">
        <f aca="false">BP136*(1+(BP33-BO33)/BO33)</f>
        <v>14816.6514161555</v>
      </c>
      <c r="BR136" s="51" t="n">
        <f aca="false">BQ136*(1+(BQ33-BP33)/BP33)</f>
        <v>14935.7547304859</v>
      </c>
      <c r="BS136" s="51" t="n">
        <f aca="false">BR136*(1+(BR33-BQ33)/BQ33)</f>
        <v>15331.8945129632</v>
      </c>
      <c r="BT136" s="51" t="n">
        <f aca="false">BS136*(1+(BS33-BR33)/BR33)</f>
        <v>15629.5296777023</v>
      </c>
      <c r="BU136" s="51" t="n">
        <f aca="false">BT136*(1+(BT33-BS33)/BS33)</f>
        <v>15765.4230829046</v>
      </c>
      <c r="BV136" s="51" t="n">
        <f aca="false">BU136*(1+(BU33-BT33)/BT33)</f>
        <v>15850.6152833316</v>
      </c>
      <c r="BW136" s="51" t="n">
        <f aca="false">BV136*(1+(BV33-BU33)/BU33)</f>
        <v>15943.8653328313</v>
      </c>
      <c r="BX136" s="51" t="n">
        <f aca="false">BW136*(1+(BW33-BV33)/BV33)</f>
        <v>16068.7550826361</v>
      </c>
      <c r="BY136" s="51" t="n">
        <f aca="false">BX136*(1+(BX33-BW33)/BW33)</f>
        <v>16278.0265461888</v>
      </c>
      <c r="BZ136" s="51" t="n">
        <f aca="false">BY136*(1+(BY33-BX33)/BX33)</f>
        <v>16101.0592255751</v>
      </c>
      <c r="CA136" s="51" t="n">
        <f aca="false">BZ136*(1+(BZ33-BY33)/BY33)</f>
        <v>16092.4133080668</v>
      </c>
      <c r="CB136" s="51" t="n">
        <f aca="false">CA136*(1+(CA33-BZ33)/BZ33)</f>
        <v>16385.9837844081</v>
      </c>
      <c r="CC136" s="51" t="n">
        <f aca="false">CB136*(1+(CB33-CA33)/CA33)</f>
        <v>16681.9892077807</v>
      </c>
      <c r="CD136" s="51" t="n">
        <f aca="false">CC136*(1+(CC33-CB33)/CB33)</f>
        <v>16861.5568504365</v>
      </c>
      <c r="CE136" s="51" t="n">
        <f aca="false">CD136*(1+(CD33-CC33)/CC33)</f>
        <v>16861.5568504365</v>
      </c>
      <c r="CF136" s="51" t="n">
        <f aca="false">CE136*(1+(CE33-CD33)/CD33)</f>
        <v>16861.5568504365</v>
      </c>
      <c r="CG136" s="51" t="n">
        <f aca="false">CF136*(1+(CF33-CE33)/CE33)</f>
        <v>16861.5568504365</v>
      </c>
      <c r="CH136" s="51" t="n">
        <f aca="false">CG136*(1+(CG33-CF33)/CF33)</f>
        <v>16981.6621414211</v>
      </c>
      <c r="CI136" s="51" t="n">
        <f aca="false">CH136*(1+(CH33-CG33)/CG33)</f>
        <v>17162.6546069613</v>
      </c>
      <c r="CJ136" s="51" t="n">
        <f aca="false">CI136*(1+(CI33-CH33)/CH33)</f>
        <v>17162.6546069613</v>
      </c>
      <c r="CK136" s="51" t="n">
        <f aca="false">CJ136*(1+(CJ33-CI33)/CI33)</f>
        <v>17162.6546069613</v>
      </c>
      <c r="CL136" s="51" t="n">
        <f aca="false">CK136*(1+(CK33-CJ33)/CJ33)</f>
        <v>17283.6957303092</v>
      </c>
      <c r="CM136" s="51" t="n">
        <f aca="false">CL136*(1+(CL33-CK33)/CK33)</f>
        <v>17466.0834418267</v>
      </c>
      <c r="CN136" s="51" t="n">
        <f aca="false">CM136*(1+(CM33-CL33)/CL33)</f>
        <v>17466.0834418267</v>
      </c>
      <c r="CO136" s="51" t="n">
        <f aca="false">CN136*(1+(CN33-CM33)/CM33)</f>
        <v>17466.0834418267</v>
      </c>
      <c r="CP136" s="51" t="n">
        <f aca="false">CO136*(1+(CO33-CN33)/CN33)</f>
        <v>17466.0834418267</v>
      </c>
      <c r="CQ136" s="51" t="n">
        <f aca="false">CP136*(1+(CP33-CO33)/CO33)</f>
        <v>17466.0834418267</v>
      </c>
      <c r="CR136" s="51" t="n">
        <f aca="false">CQ136*(1+(CQ33-CP33)/CP33)</f>
        <v>17466.0834418267</v>
      </c>
      <c r="CS136" s="51" t="n">
        <f aca="false">CR136*(1+(CR33-CQ33)/CQ33)</f>
        <v>17466.0834418267</v>
      </c>
      <c r="CT136" s="51" t="n">
        <f aca="false">CS136*(1+(CS33-CR33)/CR33)</f>
        <v>17466.0834418267</v>
      </c>
      <c r="CU136" s="51" t="n">
        <f aca="false">CT136*(1+(CT33-CS33)/CS33)</f>
        <v>17466.0834418267</v>
      </c>
      <c r="CV136" s="51" t="n">
        <f aca="false">CU136*(1+(CU33-CT33)/CT33)</f>
        <v>17466.0834418267</v>
      </c>
      <c r="CW136" s="51" t="n">
        <f aca="false">CV136*(1+(CV33-CU33)/CU33)</f>
        <v>17466.0834418267</v>
      </c>
      <c r="CX136" s="51" t="n">
        <f aca="false">CW136*(1+(CW33-CV33)/CV33)</f>
        <v>17466.0834418267</v>
      </c>
      <c r="CY136" s="51" t="n">
        <f aca="false">CX136*(1+(CX33-CW33)/CW33)</f>
        <v>17466.0834418267</v>
      </c>
      <c r="CZ136" s="51" t="n">
        <f aca="false">CY136*(1+(CY33-CX33)/CX33)</f>
        <v>17466.0834418267</v>
      </c>
      <c r="DA136" s="51" t="n">
        <f aca="false">CZ136*(1+(CZ33-CY33)/CY33)</f>
        <v>17466.0834418267</v>
      </c>
      <c r="DB136" s="51" t="n">
        <f aca="false">DA136*(1+(DA33-CZ33)/CZ33)</f>
        <v>17466.0834418267</v>
      </c>
      <c r="DC136" s="51" t="n">
        <f aca="false">DB136*(1+(DB33-DA33)/DA33)</f>
        <v>17466.0834418267</v>
      </c>
      <c r="DD136" s="51" t="n">
        <f aca="false">DC136*(1+(DC33-DB33)/DB33)</f>
        <v>17466.0834418267</v>
      </c>
      <c r="DE136" s="51" t="n">
        <f aca="false">DD136*(1+(DD33-DC33)/DC33)</f>
        <v>17466.0834418267</v>
      </c>
      <c r="DF136" s="51" t="n">
        <f aca="false">DE136*(1+(DE33-DD33)/DD33)</f>
        <v>17466.0834418267</v>
      </c>
      <c r="DG136" s="51" t="n">
        <f aca="false">DF136*(1+(DF33-DE33)/DE33)</f>
        <v>17466.0834418267</v>
      </c>
      <c r="DH136" s="51" t="n">
        <f aca="false">DG136*(1+(DG33-DF33)/DF33)</f>
        <v>17466.0834418267</v>
      </c>
      <c r="DI136" s="51" t="n">
        <f aca="false">DH136*(1+(DH33-DG33)/DG33)</f>
        <v>17466.0834418267</v>
      </c>
      <c r="DJ136" s="51" t="n">
        <f aca="false">DI136*(1+(DI33-DH33)/DH33)</f>
        <v>17466.0834418267</v>
      </c>
      <c r="DK136" s="51" t="n">
        <f aca="false">DJ136*(1+(DJ33-DI33)/DI33)</f>
        <v>17466.0834418267</v>
      </c>
      <c r="DL136" s="51" t="n">
        <f aca="false">DK136*(1+(DK33-DJ33)/DJ33)</f>
        <v>17466.0834418267</v>
      </c>
      <c r="DM136" s="51" t="n">
        <f aca="false">DL136*(1+(DL33-DK33)/DK33)</f>
        <v>17466.0834418267</v>
      </c>
      <c r="DN136" s="51" t="n">
        <f aca="false">DM136*(1+(DM33-DL33)/DL33)</f>
        <v>17466.0834418267</v>
      </c>
      <c r="DO136" s="51" t="n">
        <f aca="false">DN136*(1+(DN33-DM33)/DM33)</f>
        <v>17466.0834418267</v>
      </c>
      <c r="DP136" s="51" t="n">
        <f aca="false">DO136*(1+(DO33-DN33)/DN33)</f>
        <v>17466.0834418267</v>
      </c>
      <c r="DQ136" s="51" t="n">
        <f aca="false">DP136*(1+(DP33-DO33)/DO33)</f>
        <v>17466.0834418267</v>
      </c>
      <c r="DR136" s="51" t="n">
        <f aca="false">DQ136*(1+(DQ33-DP33)/DP33)</f>
        <v>17466.0834418267</v>
      </c>
      <c r="DS136" s="51" t="n">
        <f aca="false">DR136*(1+(DR33-DQ33)/DQ33)</f>
        <v>17466.0834418267</v>
      </c>
      <c r="DT136" s="51" t="n">
        <f aca="false">DS136*(1+(DS33-DR33)/DR33)</f>
        <v>17466.0834418267</v>
      </c>
      <c r="DU136" s="51" t="n">
        <f aca="false">DT136*(1+(DT33-DS33)/DS33)</f>
        <v>17466.0834418267</v>
      </c>
      <c r="DV136" s="51" t="n">
        <f aca="false">DU136*(1+(DU33-DT33)/DT33)</f>
        <v>17466.0834418267</v>
      </c>
      <c r="DW136" s="51" t="n">
        <f aca="false">DV136*(1+(DV33-DU33)/DU33)</f>
        <v>17466.0834418267</v>
      </c>
      <c r="DX136" s="51" t="n">
        <f aca="false">DW136*(1+(DW33-DV33)/DV33)</f>
        <v>17466.0834418267</v>
      </c>
      <c r="DY136" s="51" t="n">
        <f aca="false">DX136*(1+(DX33-DW33)/DW33)</f>
        <v>17466.0834418267</v>
      </c>
      <c r="DZ136" s="51" t="n">
        <f aca="false">DY136*(1+(DY33-DX33)/DX33)</f>
        <v>17466.0834418267</v>
      </c>
      <c r="EA136" s="51" t="n">
        <f aca="false">DZ136*(1+(DZ33-DY33)/DY33)</f>
        <v>17466.0834418267</v>
      </c>
      <c r="EB136" s="51" t="n">
        <f aca="false">EA136*(1+(EA33-DZ33)/DZ33)</f>
        <v>17466.0834418267</v>
      </c>
      <c r="EC136" s="51" t="n">
        <f aca="false">EB136*(1+(EB33-EA33)/EA33)</f>
        <v>17466.0834418267</v>
      </c>
      <c r="ED136" s="51" t="n">
        <f aca="false">EC136*(1+(EC33-EB33)/EB33)</f>
        <v>17466.0834418267</v>
      </c>
      <c r="EE136" s="51" t="n">
        <f aca="false">ED136*(1+(ED33-EC33)/EC33)</f>
        <v>17466.0834418267</v>
      </c>
      <c r="EF136" s="51" t="n">
        <f aca="false">EE136*(1+(EE33-ED33)/ED33)</f>
        <v>17466.0834418267</v>
      </c>
      <c r="EG136" s="51" t="n">
        <f aca="false">EF136*(1+(EF33-EE33)/EE33)</f>
        <v>17466.0834418267</v>
      </c>
      <c r="EH136" s="51" t="n">
        <f aca="false">EG136*(1+(EG33-EF33)/EF33)</f>
        <v>17466.0834418267</v>
      </c>
      <c r="EI136" s="51" t="n">
        <f aca="false">EH136*(1+(EH33-EG33)/EG33)</f>
        <v>17466.0834418267</v>
      </c>
      <c r="EJ136" s="51" t="n">
        <f aca="false">EI136*(1+(EI33-EH33)/EH33)</f>
        <v>17466.0834418267</v>
      </c>
      <c r="EK136" s="51" t="n">
        <f aca="false">EJ136*(1+(EJ33-EI33)/EI33)</f>
        <v>17466.0834418267</v>
      </c>
      <c r="EL136" s="51" t="n">
        <f aca="false">EK136*(1+(EK33-EJ33)/EJ33)</f>
        <v>17466.0834418267</v>
      </c>
      <c r="EM136" s="51" t="n">
        <f aca="false">EL136*(1+(EL33-EK33)/EK33)</f>
        <v>17466.0834418267</v>
      </c>
      <c r="EN136" s="51" t="n">
        <f aca="false">EM136*(1+(EM33-EL33)/EL33)</f>
        <v>17466.0834418267</v>
      </c>
      <c r="EO136" s="51" t="n">
        <f aca="false">EN136*(1+(EN33-EM33)/EM33)</f>
        <v>17466.0834418267</v>
      </c>
      <c r="EP136" s="51" t="n">
        <f aca="false">EO136*(1+(EO33-EN33)/EN33)</f>
        <v>17466.0834418267</v>
      </c>
      <c r="EQ136" s="51" t="n">
        <f aca="false">EP136*(1+(EP33-EO33)/EO33)</f>
        <v>17466.0834418267</v>
      </c>
      <c r="ER136" s="51" t="n">
        <f aca="false">EQ136*(1+(EQ33-EP33)/EP33)</f>
        <v>17466.0834418267</v>
      </c>
      <c r="ES136" s="51" t="n">
        <f aca="false">ER136*(1+(ER33-EQ33)/EQ33)</f>
        <v>17466.0834418267</v>
      </c>
      <c r="ET136" s="51" t="n">
        <f aca="false">ES136*(1+(ES33-ER33)/ER33)</f>
        <v>17466.0834418267</v>
      </c>
      <c r="EU136" s="51" t="n">
        <f aca="false">ET136*(1+(ET33-ES33)/ES33)</f>
        <v>17466.0834418267</v>
      </c>
      <c r="EV136" s="51" t="n">
        <f aca="false">EU136*(1+(EU33-ET33)/ET33)</f>
        <v>17466.0834418267</v>
      </c>
    </row>
    <row r="137" customFormat="false" ht="12.8" hidden="false" customHeight="false" outlineLevel="0" collapsed="false">
      <c r="A137" s="162" t="s">
        <v>283</v>
      </c>
      <c r="B137" s="162" t="n">
        <v>0</v>
      </c>
      <c r="C137" s="162" t="n">
        <v>0</v>
      </c>
      <c r="D137" s="162" t="n">
        <v>0</v>
      </c>
      <c r="E137" s="162" t="n">
        <v>0</v>
      </c>
      <c r="F137" s="162" t="n">
        <v>0</v>
      </c>
      <c r="G137" s="162" t="n">
        <v>0</v>
      </c>
      <c r="H137" s="162" t="n">
        <v>0</v>
      </c>
      <c r="I137" s="162" t="n">
        <v>0</v>
      </c>
      <c r="J137" s="162" t="n">
        <v>0</v>
      </c>
      <c r="K137" s="162" t="n">
        <v>0</v>
      </c>
      <c r="L137" s="162" t="n">
        <v>0</v>
      </c>
      <c r="M137" s="162" t="n">
        <v>0</v>
      </c>
      <c r="N137" s="162" t="n">
        <v>0</v>
      </c>
      <c r="O137" s="162" t="n">
        <v>0</v>
      </c>
      <c r="P137" s="162" t="n">
        <v>0</v>
      </c>
      <c r="Q137" s="162" t="n">
        <v>0</v>
      </c>
      <c r="R137" s="162" t="n">
        <v>0</v>
      </c>
      <c r="S137" s="162" t="n">
        <v>0</v>
      </c>
      <c r="T137" s="162" t="n">
        <v>0</v>
      </c>
      <c r="U137" s="162" t="n">
        <v>0</v>
      </c>
      <c r="V137" s="162" t="n">
        <v>0</v>
      </c>
      <c r="W137" s="162" t="n">
        <v>0</v>
      </c>
      <c r="X137" s="163" t="n">
        <v>0</v>
      </c>
      <c r="Y137" s="162" t="n">
        <v>0</v>
      </c>
      <c r="Z137" s="162" t="n">
        <v>0</v>
      </c>
      <c r="AA137" s="162" t="n">
        <v>0</v>
      </c>
      <c r="AB137" s="162" t="n">
        <v>0</v>
      </c>
      <c r="AC137" s="162" t="n">
        <v>0</v>
      </c>
      <c r="AD137" s="162" t="n">
        <v>0</v>
      </c>
      <c r="AE137" s="162" t="n">
        <v>0</v>
      </c>
      <c r="AF137" s="162" t="n">
        <v>0</v>
      </c>
      <c r="AG137" s="162" t="n">
        <v>0</v>
      </c>
      <c r="AH137" s="162" t="n">
        <v>0</v>
      </c>
      <c r="AI137" s="162" t="n">
        <v>0</v>
      </c>
      <c r="AJ137" s="162" t="n">
        <v>0</v>
      </c>
      <c r="AK137" s="162" t="n">
        <v>0</v>
      </c>
      <c r="AL137" s="162" t="n">
        <v>0</v>
      </c>
      <c r="AM137" s="162" t="n">
        <v>0</v>
      </c>
      <c r="AN137" s="162" t="n">
        <v>0</v>
      </c>
      <c r="AO137" s="162" t="n">
        <v>0</v>
      </c>
      <c r="AP137" s="162" t="n">
        <v>0</v>
      </c>
      <c r="AQ137" s="162" t="n">
        <v>0</v>
      </c>
      <c r="AR137" s="147"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48" t="n">
        <v>461.835305705983</v>
      </c>
      <c r="BJ137" s="51" t="n">
        <v>432.515117818409</v>
      </c>
      <c r="BK137" s="51" t="n">
        <v>405.056358468546</v>
      </c>
      <c r="BL137" s="51" t="n">
        <f aca="false">BK137*(1+(BK33-BJ33)/BJ33)</f>
        <v>373.095053299921</v>
      </c>
      <c r="BM137" s="149" t="n">
        <f aca="false">BL137*(1+(BL33-BK33)/BK33)</f>
        <v>367.181423139285</v>
      </c>
      <c r="BN137" s="51" t="n">
        <f aca="false">BM137*(1+(BM33-BL33)/BL33)</f>
        <v>367.912991332428</v>
      </c>
      <c r="BO137" s="51" t="n">
        <f aca="false">BN137*(1+(BN33-BM33)/BM33)</f>
        <v>373.353264598871</v>
      </c>
      <c r="BP137" s="51" t="n">
        <f aca="false">BO137*(1+(BO33-BN33)/BN33)</f>
        <v>364.418688119513</v>
      </c>
      <c r="BQ137" s="51" t="n">
        <f aca="false">BP137*(1+(BP33-BO33)/BO33)</f>
        <v>353.906303977176</v>
      </c>
      <c r="BR137" s="51" t="n">
        <f aca="false">BQ137*(1+(BQ33-BP33)/BP33)</f>
        <v>356.751171726452</v>
      </c>
      <c r="BS137" s="51" t="n">
        <f aca="false">BR137*(1+(BR33-BQ33)/BQ33)</f>
        <v>366.213253430149</v>
      </c>
      <c r="BT137" s="51" t="n">
        <f aca="false">BS137*(1+(BS33-BR33)/BR33)</f>
        <v>373.322481968224</v>
      </c>
      <c r="BU137" s="51" t="n">
        <f aca="false">BT137*(1+(BT33-BS33)/BS33)</f>
        <v>376.56839303269</v>
      </c>
      <c r="BV137" s="51" t="n">
        <f aca="false">BU137*(1+(BU33-BT33)/BT33)</f>
        <v>378.603269600544</v>
      </c>
      <c r="BW137" s="51" t="n">
        <f aca="false">BV137*(1+(BV33-BU33)/BU33)</f>
        <v>380.830613649965</v>
      </c>
      <c r="BX137" s="51" t="n">
        <f aca="false">BW137*(1+(BW33-BV33)/BV33)</f>
        <v>383.813694544334</v>
      </c>
      <c r="BY137" s="51" t="n">
        <f aca="false">BX137*(1+(BX33-BW33)/BW33)</f>
        <v>388.812292953222</v>
      </c>
      <c r="BZ137" s="51" t="n">
        <f aca="false">BY137*(1+(BY33-BX33)/BX33)</f>
        <v>384.585302076265</v>
      </c>
      <c r="CA137" s="51" t="n">
        <f aca="false">BZ137*(1+(BZ33-BY33)/BY33)</f>
        <v>384.378788160002</v>
      </c>
      <c r="CB137" s="51" t="n">
        <f aca="false">CA137*(1+(CA33-BZ33)/BZ33)</f>
        <v>391.390928711912</v>
      </c>
      <c r="CC137" s="51" t="n">
        <f aca="false">CB137*(1+(CB33-CA33)/CA33)</f>
        <v>398.461229713175</v>
      </c>
      <c r="CD137" s="51" t="n">
        <f aca="false">CC137*(1+(CC33-CB33)/CB33)</f>
        <v>402.750331139758</v>
      </c>
      <c r="CE137" s="51" t="n">
        <f aca="false">CD137*(1+(CD33-CC33)/CC33)</f>
        <v>402.750331139758</v>
      </c>
      <c r="CF137" s="51" t="n">
        <f aca="false">CE137*(1+(CE33-CD33)/CD33)</f>
        <v>402.750331139758</v>
      </c>
      <c r="CG137" s="51" t="n">
        <f aca="false">CF137*(1+(CF33-CE33)/CE33)</f>
        <v>402.750331139758</v>
      </c>
      <c r="CH137" s="51" t="n">
        <f aca="false">CG137*(1+(CG33-CF33)/CF33)</f>
        <v>405.619131817225</v>
      </c>
      <c r="CI137" s="51" t="n">
        <f aca="false">CH137*(1+(CH33-CG33)/CG33)</f>
        <v>409.942266156285</v>
      </c>
      <c r="CJ137" s="51" t="n">
        <f aca="false">CI137*(1+(CI33-CH33)/CH33)</f>
        <v>409.942266156285</v>
      </c>
      <c r="CK137" s="51" t="n">
        <f aca="false">CJ137*(1+(CJ33-CI33)/CI33)</f>
        <v>409.942266156285</v>
      </c>
      <c r="CL137" s="51" t="n">
        <f aca="false">CK137*(1+(CK33-CJ33)/CJ33)</f>
        <v>412.8334198583</v>
      </c>
      <c r="CM137" s="51" t="n">
        <f aca="false">CL137*(1+(CL33-CK33)/CK33)</f>
        <v>417.189880644279</v>
      </c>
      <c r="CN137" s="51" t="n">
        <f aca="false">CM137*(1+(CM33-CL33)/CL33)</f>
        <v>417.189880644279</v>
      </c>
      <c r="CO137" s="51" t="n">
        <f aca="false">CN137*(1+(CN33-CM33)/CM33)</f>
        <v>417.189880644279</v>
      </c>
      <c r="CP137" s="51" t="n">
        <f aca="false">CO137*(1+(CO33-CN33)/CN33)</f>
        <v>417.189880644279</v>
      </c>
      <c r="CQ137" s="51" t="n">
        <f aca="false">CP137*(1+(CP33-CO33)/CO33)</f>
        <v>417.189880644279</v>
      </c>
      <c r="CR137" s="51" t="n">
        <f aca="false">CQ137*(1+(CQ33-CP33)/CP33)</f>
        <v>417.189880644279</v>
      </c>
      <c r="CS137" s="51" t="n">
        <f aca="false">CR137*(1+(CR33-CQ33)/CQ33)</f>
        <v>417.189880644279</v>
      </c>
      <c r="CT137" s="51" t="n">
        <f aca="false">CS137*(1+(CS33-CR33)/CR33)</f>
        <v>417.189880644279</v>
      </c>
      <c r="CU137" s="51" t="n">
        <f aca="false">CT137*(1+(CT33-CS33)/CS33)</f>
        <v>417.189880644279</v>
      </c>
      <c r="CV137" s="51" t="n">
        <f aca="false">CU137*(1+(CU33-CT33)/CT33)</f>
        <v>417.189880644279</v>
      </c>
      <c r="CW137" s="51" t="n">
        <f aca="false">CV137*(1+(CV33-CU33)/CU33)</f>
        <v>417.189880644279</v>
      </c>
      <c r="CX137" s="51" t="n">
        <f aca="false">CW137*(1+(CW33-CV33)/CV33)</f>
        <v>417.189880644279</v>
      </c>
      <c r="CY137" s="51" t="n">
        <f aca="false">CX137*(1+(CX33-CW33)/CW33)</f>
        <v>417.189880644279</v>
      </c>
      <c r="CZ137" s="51" t="n">
        <f aca="false">CY137*(1+(CY33-CX33)/CX33)</f>
        <v>417.189880644279</v>
      </c>
      <c r="DA137" s="51" t="n">
        <f aca="false">CZ137*(1+(CZ33-CY33)/CY33)</f>
        <v>417.189880644279</v>
      </c>
      <c r="DB137" s="51" t="n">
        <f aca="false">DA137*(1+(DA33-CZ33)/CZ33)</f>
        <v>417.189880644279</v>
      </c>
      <c r="DC137" s="51" t="n">
        <f aca="false">DB137*(1+(DB33-DA33)/DA33)</f>
        <v>417.189880644279</v>
      </c>
      <c r="DD137" s="51" t="n">
        <f aca="false">DC137*(1+(DC33-DB33)/DB33)</f>
        <v>417.189880644279</v>
      </c>
      <c r="DE137" s="51" t="n">
        <f aca="false">DD137*(1+(DD33-DC33)/DC33)</f>
        <v>417.189880644279</v>
      </c>
      <c r="DF137" s="51" t="n">
        <f aca="false">DE137*(1+(DE33-DD33)/DD33)</f>
        <v>417.189880644279</v>
      </c>
      <c r="DG137" s="51" t="n">
        <f aca="false">DF137*(1+(DF33-DE33)/DE33)</f>
        <v>417.189880644279</v>
      </c>
      <c r="DH137" s="51" t="n">
        <f aca="false">DG137*(1+(DG33-DF33)/DF33)</f>
        <v>417.189880644279</v>
      </c>
      <c r="DI137" s="51" t="n">
        <f aca="false">DH137*(1+(DH33-DG33)/DG33)</f>
        <v>417.189880644279</v>
      </c>
      <c r="DJ137" s="51" t="n">
        <f aca="false">DI137*(1+(DI33-DH33)/DH33)</f>
        <v>417.189880644279</v>
      </c>
      <c r="DK137" s="51" t="n">
        <f aca="false">DJ137*(1+(DJ33-DI33)/DI33)</f>
        <v>417.189880644279</v>
      </c>
      <c r="DL137" s="51" t="n">
        <f aca="false">DK137*(1+(DK33-DJ33)/DJ33)</f>
        <v>417.189880644279</v>
      </c>
      <c r="DM137" s="51" t="n">
        <f aca="false">DL137*(1+(DL33-DK33)/DK33)</f>
        <v>417.189880644279</v>
      </c>
      <c r="DN137" s="51" t="n">
        <f aca="false">DM137*(1+(DM33-DL33)/DL33)</f>
        <v>417.189880644279</v>
      </c>
      <c r="DO137" s="51" t="n">
        <f aca="false">DN137*(1+(DN33-DM33)/DM33)</f>
        <v>417.189880644279</v>
      </c>
      <c r="DP137" s="51" t="n">
        <f aca="false">DO137*(1+(DO33-DN33)/DN33)</f>
        <v>417.189880644279</v>
      </c>
      <c r="DQ137" s="51" t="n">
        <f aca="false">DP137*(1+(DP33-DO33)/DO33)</f>
        <v>417.189880644279</v>
      </c>
      <c r="DR137" s="51" t="n">
        <f aca="false">DQ137*(1+(DQ33-DP33)/DP33)</f>
        <v>417.189880644279</v>
      </c>
      <c r="DS137" s="51" t="n">
        <f aca="false">DR137*(1+(DR33-DQ33)/DQ33)</f>
        <v>417.189880644279</v>
      </c>
      <c r="DT137" s="51" t="n">
        <f aca="false">DS137*(1+(DS33-DR33)/DR33)</f>
        <v>417.189880644279</v>
      </c>
      <c r="DU137" s="51" t="n">
        <f aca="false">DT137*(1+(DT33-DS33)/DS33)</f>
        <v>417.189880644279</v>
      </c>
      <c r="DV137" s="51" t="n">
        <f aca="false">DU137*(1+(DU33-DT33)/DT33)</f>
        <v>417.189880644279</v>
      </c>
      <c r="DW137" s="51" t="n">
        <f aca="false">DV137*(1+(DV33-DU33)/DU33)</f>
        <v>417.189880644279</v>
      </c>
      <c r="DX137" s="51" t="n">
        <f aca="false">DW137*(1+(DW33-DV33)/DV33)</f>
        <v>417.189880644279</v>
      </c>
      <c r="DY137" s="51" t="n">
        <f aca="false">DX137*(1+(DX33-DW33)/DW33)</f>
        <v>417.189880644279</v>
      </c>
      <c r="DZ137" s="51" t="n">
        <f aca="false">DY137*(1+(DY33-DX33)/DX33)</f>
        <v>417.189880644279</v>
      </c>
      <c r="EA137" s="51" t="n">
        <f aca="false">DZ137*(1+(DZ33-DY33)/DY33)</f>
        <v>417.189880644279</v>
      </c>
      <c r="EB137" s="51" t="n">
        <f aca="false">EA137*(1+(EA33-DZ33)/DZ33)</f>
        <v>417.189880644279</v>
      </c>
      <c r="EC137" s="51" t="n">
        <f aca="false">EB137*(1+(EB33-EA33)/EA33)</f>
        <v>417.189880644279</v>
      </c>
      <c r="ED137" s="51" t="n">
        <f aca="false">EC137*(1+(EC33-EB33)/EB33)</f>
        <v>417.189880644279</v>
      </c>
      <c r="EE137" s="51" t="n">
        <f aca="false">ED137*(1+(ED33-EC33)/EC33)</f>
        <v>417.189880644279</v>
      </c>
      <c r="EF137" s="51" t="n">
        <f aca="false">EE137*(1+(EE33-ED33)/ED33)</f>
        <v>417.189880644279</v>
      </c>
      <c r="EG137" s="51" t="n">
        <f aca="false">EF137*(1+(EF33-EE33)/EE33)</f>
        <v>417.189880644279</v>
      </c>
      <c r="EH137" s="51" t="n">
        <f aca="false">EG137*(1+(EG33-EF33)/EF33)</f>
        <v>417.189880644279</v>
      </c>
      <c r="EI137" s="51" t="n">
        <f aca="false">EH137*(1+(EH33-EG33)/EG33)</f>
        <v>417.189880644279</v>
      </c>
      <c r="EJ137" s="51" t="n">
        <f aca="false">EI137*(1+(EI33-EH33)/EH33)</f>
        <v>417.189880644279</v>
      </c>
      <c r="EK137" s="51" t="n">
        <f aca="false">EJ137*(1+(EJ33-EI33)/EI33)</f>
        <v>417.189880644279</v>
      </c>
      <c r="EL137" s="51" t="n">
        <f aca="false">EK137*(1+(EK33-EJ33)/EJ33)</f>
        <v>417.189880644279</v>
      </c>
      <c r="EM137" s="51" t="n">
        <f aca="false">EL137*(1+(EL33-EK33)/EK33)</f>
        <v>417.189880644279</v>
      </c>
      <c r="EN137" s="51" t="n">
        <f aca="false">EM137*(1+(EM33-EL33)/EL33)</f>
        <v>417.189880644279</v>
      </c>
      <c r="EO137" s="51" t="n">
        <f aca="false">EN137*(1+(EN33-EM33)/EM33)</f>
        <v>417.189880644279</v>
      </c>
      <c r="EP137" s="51" t="n">
        <f aca="false">EO137*(1+(EO33-EN33)/EN33)</f>
        <v>417.189880644279</v>
      </c>
      <c r="EQ137" s="51" t="n">
        <f aca="false">EP137*(1+(EP33-EO33)/EO33)</f>
        <v>417.189880644279</v>
      </c>
      <c r="ER137" s="51" t="n">
        <f aca="false">EQ137*(1+(EQ33-EP33)/EP33)</f>
        <v>417.189880644279</v>
      </c>
      <c r="ES137" s="51" t="n">
        <f aca="false">ER137*(1+(ER33-EQ33)/EQ33)</f>
        <v>417.189880644279</v>
      </c>
      <c r="ET137" s="51" t="n">
        <f aca="false">ES137*(1+(ES33-ER33)/ER33)</f>
        <v>417.189880644279</v>
      </c>
      <c r="EU137" s="51" t="n">
        <f aca="false">ET137*(1+(ET33-ES33)/ES33)</f>
        <v>417.189880644279</v>
      </c>
      <c r="EV137" s="51" t="n">
        <f aca="false">EU137*(1+(EU33-ET33)/ET33)</f>
        <v>417.189880644279</v>
      </c>
    </row>
    <row r="138" customFormat="false" ht="12.8" hidden="false" customHeight="false" outlineLevel="0" collapsed="false">
      <c r="A138" s="162" t="s">
        <v>284</v>
      </c>
      <c r="B138" s="162" t="n">
        <v>0</v>
      </c>
      <c r="C138" s="162" t="n">
        <v>0</v>
      </c>
      <c r="D138" s="162" t="n">
        <v>0</v>
      </c>
      <c r="E138" s="162" t="n">
        <v>0</v>
      </c>
      <c r="F138" s="162" t="n">
        <v>0</v>
      </c>
      <c r="G138" s="162" t="n">
        <v>0</v>
      </c>
      <c r="H138" s="162" t="n">
        <v>0</v>
      </c>
      <c r="I138" s="162" t="n">
        <v>0</v>
      </c>
      <c r="J138" s="162" t="n">
        <v>0</v>
      </c>
      <c r="K138" s="162" t="n">
        <v>0</v>
      </c>
      <c r="L138" s="162" t="n">
        <v>0</v>
      </c>
      <c r="M138" s="162" t="n">
        <v>0</v>
      </c>
      <c r="N138" s="162" t="n">
        <v>0</v>
      </c>
      <c r="O138" s="162" t="n">
        <v>0</v>
      </c>
      <c r="P138" s="162" t="n">
        <v>0</v>
      </c>
      <c r="Q138" s="162" t="n">
        <v>0</v>
      </c>
      <c r="R138" s="162" t="n">
        <v>0</v>
      </c>
      <c r="S138" s="162" t="n">
        <v>0</v>
      </c>
      <c r="T138" s="162" t="n">
        <v>0</v>
      </c>
      <c r="U138" s="162" t="n">
        <v>0</v>
      </c>
      <c r="V138" s="162" t="n">
        <v>0</v>
      </c>
      <c r="W138" s="162" t="n">
        <v>0</v>
      </c>
      <c r="X138" s="163" t="n">
        <v>0</v>
      </c>
      <c r="Y138" s="162" t="n">
        <v>0</v>
      </c>
      <c r="Z138" s="162" t="n">
        <v>0</v>
      </c>
      <c r="AA138" s="162" t="n">
        <v>0</v>
      </c>
      <c r="AB138" s="162" t="n">
        <v>0</v>
      </c>
      <c r="AC138" s="162" t="n">
        <v>0</v>
      </c>
      <c r="AD138" s="162" t="n">
        <v>0</v>
      </c>
      <c r="AE138" s="162" t="n">
        <v>0</v>
      </c>
      <c r="AF138" s="162" t="n">
        <v>0</v>
      </c>
      <c r="AG138" s="162" t="n">
        <v>0</v>
      </c>
      <c r="AH138" s="162" t="n">
        <v>0</v>
      </c>
      <c r="AI138" s="162" t="n">
        <v>0</v>
      </c>
      <c r="AJ138" s="162" t="n">
        <v>0</v>
      </c>
      <c r="AK138" s="162" t="n">
        <v>0</v>
      </c>
      <c r="AL138" s="162" t="n">
        <v>0</v>
      </c>
      <c r="AM138" s="162" t="n">
        <v>0</v>
      </c>
      <c r="AN138" s="162" t="n">
        <v>0</v>
      </c>
      <c r="AO138" s="162" t="n">
        <v>0</v>
      </c>
      <c r="AP138" s="162" t="n">
        <v>0</v>
      </c>
      <c r="AQ138" s="162" t="n">
        <v>0</v>
      </c>
      <c r="AR138" s="147"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48" t="n">
        <v>266.908765492638</v>
      </c>
      <c r="BJ138" s="51" t="n">
        <v>249.963731069335</v>
      </c>
      <c r="BK138" s="51" t="n">
        <v>234.094473198658</v>
      </c>
      <c r="BL138" s="51" t="n">
        <f aca="false">BK138*(1+(BK33-BJ33)/BJ33)</f>
        <v>215.623056222317</v>
      </c>
      <c r="BM138" s="149" t="n">
        <f aca="false">BL138*(1+(BL33-BK33)/BK33)</f>
        <v>212.205388265246</v>
      </c>
      <c r="BN138" s="51" t="n">
        <f aca="false">BM138*(1+(BM33-BL33)/BL33)</f>
        <v>212.628183926152</v>
      </c>
      <c r="BO138" s="51" t="n">
        <f aca="false">BN138*(1+(BN33-BM33)/BM33)</f>
        <v>215.772284438929</v>
      </c>
      <c r="BP138" s="51" t="n">
        <f aca="false">BO138*(1+(BO33-BN33)/BN33)</f>
        <v>210.608719096822</v>
      </c>
      <c r="BQ138" s="51" t="n">
        <f aca="false">BP138*(1+(BP33-BO33)/BO33)</f>
        <v>204.533290390637</v>
      </c>
      <c r="BR138" s="51" t="n">
        <f aca="false">BQ138*(1+(BQ33-BP33)/BP33)</f>
        <v>206.177426578511</v>
      </c>
      <c r="BS138" s="51" t="n">
        <f aca="false">BR138*(1+(BR33-BQ33)/BQ33)</f>
        <v>211.645853343034</v>
      </c>
      <c r="BT138" s="51" t="n">
        <f aca="false">BS138*(1+(BS33-BR33)/BR33)</f>
        <v>215.754494214052</v>
      </c>
      <c r="BU138" s="51" t="n">
        <f aca="false">BT138*(1+(BT33-BS33)/BS33)</f>
        <v>217.630405614527</v>
      </c>
      <c r="BV138" s="51" t="n">
        <f aca="false">BU138*(1+(BU33-BT33)/BT33)</f>
        <v>218.806423095099</v>
      </c>
      <c r="BW138" s="51" t="n">
        <f aca="false">BV138*(1+(BV33-BU33)/BU33)</f>
        <v>220.09367342701</v>
      </c>
      <c r="BX138" s="51" t="n">
        <f aca="false">BW138*(1+(BW33-BV33)/BV33)</f>
        <v>221.817687223798</v>
      </c>
      <c r="BY138" s="51" t="n">
        <f aca="false">BX138*(1+(BX33-BW33)/BW33)</f>
        <v>224.706530311422</v>
      </c>
      <c r="BZ138" s="51" t="n">
        <f aca="false">BY138*(1+(BY33-BX33)/BX33)</f>
        <v>222.263622844674</v>
      </c>
      <c r="CA138" s="51" t="n">
        <f aca="false">BZ138*(1+(BZ33-BY33)/BY33)</f>
        <v>222.144272128595</v>
      </c>
      <c r="CB138" s="51" t="n">
        <f aca="false">CA138*(1+(CA33-BZ33)/BZ33)</f>
        <v>226.196802879379</v>
      </c>
      <c r="CC138" s="51" t="n">
        <f aca="false">CB138*(1+(CB33-CA33)/CA33)</f>
        <v>230.282946334833</v>
      </c>
      <c r="CD138" s="51" t="n">
        <f aca="false">CC138*(1+(CC33-CB33)/CB33)</f>
        <v>232.76174939016</v>
      </c>
      <c r="CE138" s="51" t="n">
        <f aca="false">CD138*(1+(CD33-CC33)/CC33)</f>
        <v>232.76174939016</v>
      </c>
      <c r="CF138" s="51" t="n">
        <f aca="false">CE138*(1+(CE33-CD33)/CD33)</f>
        <v>232.76174939016</v>
      </c>
      <c r="CG138" s="51" t="n">
        <f aca="false">CF138*(1+(CF33-CE33)/CE33)</f>
        <v>232.76174939016</v>
      </c>
      <c r="CH138" s="51" t="n">
        <f aca="false">CG138*(1+(CG33-CF33)/CF33)</f>
        <v>234.41971715011</v>
      </c>
      <c r="CI138" s="51" t="n">
        <f aca="false">CH138*(1+(CH33-CG33)/CG33)</f>
        <v>236.918188867714</v>
      </c>
      <c r="CJ138" s="51" t="n">
        <f aca="false">CI138*(1+(CI33-CH33)/CH33)</f>
        <v>236.918188867714</v>
      </c>
      <c r="CK138" s="51" t="n">
        <f aca="false">CJ138*(1+(CJ33-CI33)/CI33)</f>
        <v>236.918188867714</v>
      </c>
      <c r="CL138" s="51" t="n">
        <f aca="false">CK138*(1+(CK33-CJ33)/CJ33)</f>
        <v>238.589075125045</v>
      </c>
      <c r="CM138" s="51" t="n">
        <f aca="false">CL138*(1+(CL33-CK33)/CK33)</f>
        <v>241.106807216846</v>
      </c>
      <c r="CN138" s="51" t="n">
        <f aca="false">CM138*(1+(CM33-CL33)/CL33)</f>
        <v>241.106807216846</v>
      </c>
      <c r="CO138" s="51" t="n">
        <f aca="false">CN138*(1+(CN33-CM33)/CM33)</f>
        <v>241.106807216846</v>
      </c>
      <c r="CP138" s="51" t="n">
        <f aca="false">CO138*(1+(CO33-CN33)/CN33)</f>
        <v>241.106807216846</v>
      </c>
      <c r="CQ138" s="51" t="n">
        <f aca="false">CP138*(1+(CP33-CO33)/CO33)</f>
        <v>241.106807216846</v>
      </c>
      <c r="CR138" s="51" t="n">
        <f aca="false">CQ138*(1+(CQ33-CP33)/CP33)</f>
        <v>241.106807216846</v>
      </c>
      <c r="CS138" s="51" t="n">
        <f aca="false">CR138*(1+(CR33-CQ33)/CQ33)</f>
        <v>241.106807216846</v>
      </c>
      <c r="CT138" s="51" t="n">
        <f aca="false">CS138*(1+(CS33-CR33)/CR33)</f>
        <v>241.106807216846</v>
      </c>
      <c r="CU138" s="51" t="n">
        <f aca="false">CT138*(1+(CT33-CS33)/CS33)</f>
        <v>241.106807216846</v>
      </c>
      <c r="CV138" s="51" t="n">
        <f aca="false">CU138*(1+(CU33-CT33)/CT33)</f>
        <v>241.106807216846</v>
      </c>
      <c r="CW138" s="51" t="n">
        <f aca="false">CV138*(1+(CV33-CU33)/CU33)</f>
        <v>241.106807216846</v>
      </c>
      <c r="CX138" s="51" t="n">
        <f aca="false">CW138*(1+(CW33-CV33)/CV33)</f>
        <v>241.106807216846</v>
      </c>
      <c r="CY138" s="51" t="n">
        <f aca="false">CX138*(1+(CX33-CW33)/CW33)</f>
        <v>241.106807216846</v>
      </c>
      <c r="CZ138" s="51" t="n">
        <f aca="false">CY138*(1+(CY33-CX33)/CX33)</f>
        <v>241.106807216846</v>
      </c>
      <c r="DA138" s="51" t="n">
        <f aca="false">CZ138*(1+(CZ33-CY33)/CY33)</f>
        <v>241.106807216846</v>
      </c>
      <c r="DB138" s="51" t="n">
        <f aca="false">DA138*(1+(DA33-CZ33)/CZ33)</f>
        <v>241.106807216846</v>
      </c>
      <c r="DC138" s="51" t="n">
        <f aca="false">DB138*(1+(DB33-DA33)/DA33)</f>
        <v>241.106807216846</v>
      </c>
      <c r="DD138" s="51" t="n">
        <f aca="false">DC138*(1+(DC33-DB33)/DB33)</f>
        <v>241.106807216846</v>
      </c>
      <c r="DE138" s="51" t="n">
        <f aca="false">DD138*(1+(DD33-DC33)/DC33)</f>
        <v>241.106807216846</v>
      </c>
      <c r="DF138" s="51" t="n">
        <f aca="false">DE138*(1+(DE33-DD33)/DD33)</f>
        <v>241.106807216846</v>
      </c>
      <c r="DG138" s="51" t="n">
        <f aca="false">DF138*(1+(DF33-DE33)/DE33)</f>
        <v>241.106807216846</v>
      </c>
      <c r="DH138" s="51" t="n">
        <f aca="false">DG138*(1+(DG33-DF33)/DF33)</f>
        <v>241.106807216846</v>
      </c>
      <c r="DI138" s="51" t="n">
        <f aca="false">DH138*(1+(DH33-DG33)/DG33)</f>
        <v>241.106807216846</v>
      </c>
      <c r="DJ138" s="51" t="n">
        <f aca="false">DI138*(1+(DI33-DH33)/DH33)</f>
        <v>241.106807216846</v>
      </c>
      <c r="DK138" s="51" t="n">
        <f aca="false">DJ138*(1+(DJ33-DI33)/DI33)</f>
        <v>241.106807216846</v>
      </c>
      <c r="DL138" s="51" t="n">
        <f aca="false">DK138*(1+(DK33-DJ33)/DJ33)</f>
        <v>241.106807216846</v>
      </c>
      <c r="DM138" s="51" t="n">
        <f aca="false">DL138*(1+(DL33-DK33)/DK33)</f>
        <v>241.106807216846</v>
      </c>
      <c r="DN138" s="51" t="n">
        <f aca="false">DM138*(1+(DM33-DL33)/DL33)</f>
        <v>241.106807216846</v>
      </c>
      <c r="DO138" s="51" t="n">
        <f aca="false">DN138*(1+(DN33-DM33)/DM33)</f>
        <v>241.106807216846</v>
      </c>
      <c r="DP138" s="51" t="n">
        <f aca="false">DO138*(1+(DO33-DN33)/DN33)</f>
        <v>241.106807216846</v>
      </c>
      <c r="DQ138" s="51" t="n">
        <f aca="false">DP138*(1+(DP33-DO33)/DO33)</f>
        <v>241.106807216846</v>
      </c>
      <c r="DR138" s="51" t="n">
        <f aca="false">DQ138*(1+(DQ33-DP33)/DP33)</f>
        <v>241.106807216846</v>
      </c>
      <c r="DS138" s="51" t="n">
        <f aca="false">DR138*(1+(DR33-DQ33)/DQ33)</f>
        <v>241.106807216846</v>
      </c>
      <c r="DT138" s="51" t="n">
        <f aca="false">DS138*(1+(DS33-DR33)/DR33)</f>
        <v>241.106807216846</v>
      </c>
      <c r="DU138" s="51" t="n">
        <f aca="false">DT138*(1+(DT33-DS33)/DS33)</f>
        <v>241.106807216846</v>
      </c>
      <c r="DV138" s="51" t="n">
        <f aca="false">DU138*(1+(DU33-DT33)/DT33)</f>
        <v>241.106807216846</v>
      </c>
      <c r="DW138" s="51" t="n">
        <f aca="false">DV138*(1+(DV33-DU33)/DU33)</f>
        <v>241.106807216846</v>
      </c>
      <c r="DX138" s="51" t="n">
        <f aca="false">DW138*(1+(DW33-DV33)/DV33)</f>
        <v>241.106807216846</v>
      </c>
      <c r="DY138" s="51" t="n">
        <f aca="false">DX138*(1+(DX33-DW33)/DW33)</f>
        <v>241.106807216846</v>
      </c>
      <c r="DZ138" s="51" t="n">
        <f aca="false">DY138*(1+(DY33-DX33)/DX33)</f>
        <v>241.106807216846</v>
      </c>
      <c r="EA138" s="51" t="n">
        <f aca="false">DZ138*(1+(DZ33-DY33)/DY33)</f>
        <v>241.106807216846</v>
      </c>
      <c r="EB138" s="51" t="n">
        <f aca="false">EA138*(1+(EA33-DZ33)/DZ33)</f>
        <v>241.106807216846</v>
      </c>
      <c r="EC138" s="51" t="n">
        <f aca="false">EB138*(1+(EB33-EA33)/EA33)</f>
        <v>241.106807216846</v>
      </c>
      <c r="ED138" s="51" t="n">
        <f aca="false">EC138*(1+(EC33-EB33)/EB33)</f>
        <v>241.106807216846</v>
      </c>
      <c r="EE138" s="51" t="n">
        <f aca="false">ED138*(1+(ED33-EC33)/EC33)</f>
        <v>241.106807216846</v>
      </c>
      <c r="EF138" s="51" t="n">
        <f aca="false">EE138*(1+(EE33-ED33)/ED33)</f>
        <v>241.106807216846</v>
      </c>
      <c r="EG138" s="51" t="n">
        <f aca="false">EF138*(1+(EF33-EE33)/EE33)</f>
        <v>241.106807216846</v>
      </c>
      <c r="EH138" s="51" t="n">
        <f aca="false">EG138*(1+(EG33-EF33)/EF33)</f>
        <v>241.106807216846</v>
      </c>
      <c r="EI138" s="51" t="n">
        <f aca="false">EH138*(1+(EH33-EG33)/EG33)</f>
        <v>241.106807216846</v>
      </c>
      <c r="EJ138" s="51" t="n">
        <f aca="false">EI138*(1+(EI33-EH33)/EH33)</f>
        <v>241.106807216846</v>
      </c>
      <c r="EK138" s="51" t="n">
        <f aca="false">EJ138*(1+(EJ33-EI33)/EI33)</f>
        <v>241.106807216846</v>
      </c>
      <c r="EL138" s="51" t="n">
        <f aca="false">EK138*(1+(EK33-EJ33)/EJ33)</f>
        <v>241.106807216846</v>
      </c>
      <c r="EM138" s="51" t="n">
        <f aca="false">EL138*(1+(EL33-EK33)/EK33)</f>
        <v>241.106807216846</v>
      </c>
      <c r="EN138" s="51" t="n">
        <f aca="false">EM138*(1+(EM33-EL33)/EL33)</f>
        <v>241.106807216846</v>
      </c>
      <c r="EO138" s="51" t="n">
        <f aca="false">EN138*(1+(EN33-EM33)/EM33)</f>
        <v>241.106807216846</v>
      </c>
      <c r="EP138" s="51" t="n">
        <f aca="false">EO138*(1+(EO33-EN33)/EN33)</f>
        <v>241.106807216846</v>
      </c>
      <c r="EQ138" s="51" t="n">
        <f aca="false">EP138*(1+(EP33-EO33)/EO33)</f>
        <v>241.106807216846</v>
      </c>
      <c r="ER138" s="51" t="n">
        <f aca="false">EQ138*(1+(EQ33-EP33)/EP33)</f>
        <v>241.106807216846</v>
      </c>
      <c r="ES138" s="51" t="n">
        <f aca="false">ER138*(1+(ER33-EQ33)/EQ33)</f>
        <v>241.106807216846</v>
      </c>
      <c r="ET138" s="51" t="n">
        <f aca="false">ES138*(1+(ES33-ER33)/ER33)</f>
        <v>241.106807216846</v>
      </c>
      <c r="EU138" s="51" t="n">
        <f aca="false">ET138*(1+(ET33-ES33)/ES33)</f>
        <v>241.106807216846</v>
      </c>
      <c r="EV138" s="51" t="n">
        <f aca="false">EU138*(1+(EU33-ET33)/ET33)</f>
        <v>241.106807216846</v>
      </c>
    </row>
    <row r="139" customFormat="false" ht="12.8" hidden="false" customHeight="false" outlineLevel="0" collapsed="false">
      <c r="A139" s="162" t="s">
        <v>285</v>
      </c>
      <c r="B139" s="162" t="n">
        <v>0</v>
      </c>
      <c r="C139" s="162" t="n">
        <v>0</v>
      </c>
      <c r="D139" s="162" t="n">
        <v>0</v>
      </c>
      <c r="E139" s="162" t="n">
        <v>0</v>
      </c>
      <c r="F139" s="162" t="n">
        <v>0</v>
      </c>
      <c r="G139" s="162" t="n">
        <v>0</v>
      </c>
      <c r="H139" s="162" t="n">
        <v>0</v>
      </c>
      <c r="I139" s="162" t="n">
        <v>0</v>
      </c>
      <c r="J139" s="162" t="n">
        <v>0</v>
      </c>
      <c r="K139" s="162" t="n">
        <v>0</v>
      </c>
      <c r="L139" s="162" t="n">
        <v>0</v>
      </c>
      <c r="M139" s="162" t="n">
        <v>0</v>
      </c>
      <c r="N139" s="162" t="n">
        <v>0</v>
      </c>
      <c r="O139" s="162" t="n">
        <v>0</v>
      </c>
      <c r="P139" s="162" t="n">
        <v>0</v>
      </c>
      <c r="Q139" s="162" t="n">
        <v>0</v>
      </c>
      <c r="R139" s="162" t="n">
        <v>0</v>
      </c>
      <c r="S139" s="162" t="n">
        <v>0</v>
      </c>
      <c r="T139" s="162" t="n">
        <v>0</v>
      </c>
      <c r="U139" s="162" t="n">
        <v>0</v>
      </c>
      <c r="V139" s="162" t="n">
        <v>0</v>
      </c>
      <c r="W139" s="162" t="n">
        <v>0</v>
      </c>
      <c r="X139" s="163" t="n">
        <v>0</v>
      </c>
      <c r="Y139" s="162" t="n">
        <v>0</v>
      </c>
      <c r="Z139" s="162" t="n">
        <v>0</v>
      </c>
      <c r="AA139" s="162" t="n">
        <v>0</v>
      </c>
      <c r="AB139" s="162" t="n">
        <v>0</v>
      </c>
      <c r="AC139" s="162" t="n">
        <v>0</v>
      </c>
      <c r="AD139" s="162" t="n">
        <v>0</v>
      </c>
      <c r="AE139" s="162" t="n">
        <v>0</v>
      </c>
      <c r="AF139" s="162" t="n">
        <v>0</v>
      </c>
      <c r="AG139" s="162" t="n">
        <v>0</v>
      </c>
      <c r="AH139" s="162" t="n">
        <v>0</v>
      </c>
      <c r="AI139" s="162" t="n">
        <v>0</v>
      </c>
      <c r="AJ139" s="162" t="n">
        <v>0</v>
      </c>
      <c r="AK139" s="162" t="n">
        <v>0</v>
      </c>
      <c r="AL139" s="162" t="n">
        <v>0</v>
      </c>
      <c r="AM139" s="162" t="n">
        <v>0</v>
      </c>
      <c r="AN139" s="162" t="n">
        <v>0</v>
      </c>
      <c r="AO139" s="162" t="n">
        <v>0</v>
      </c>
      <c r="AP139" s="162" t="n">
        <v>0</v>
      </c>
      <c r="AQ139" s="162" t="n">
        <v>0</v>
      </c>
      <c r="AR139" s="147"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48" t="n">
        <v>231.470087429195</v>
      </c>
      <c r="BJ139" s="51" t="n">
        <v>216.774921490327</v>
      </c>
      <c r="BK139" s="51" t="n">
        <v>203.012696409474</v>
      </c>
      <c r="BL139" s="51" t="n">
        <f aca="false">BK139*(1+(BK33-BJ33)/BJ33)</f>
        <v>186.993812598883</v>
      </c>
      <c r="BM139" s="149" t="n">
        <f aca="false">BL139*(1+(BL33-BK33)/BK33)</f>
        <v>184.029923798277</v>
      </c>
      <c r="BN139" s="51" t="n">
        <f aca="false">BM139*(1+(BM33-BL33)/BL33)</f>
        <v>184.39658297642</v>
      </c>
      <c r="BO139" s="51" t="n">
        <f aca="false">BN139*(1+(BN33-BM33)/BM33)</f>
        <v>187.123227113548</v>
      </c>
      <c r="BP139" s="51" t="n">
        <f aca="false">BO139*(1+(BO33-BN33)/BN33)</f>
        <v>182.64525158143</v>
      </c>
      <c r="BQ139" s="51" t="n">
        <f aca="false">BP139*(1+(BP33-BO33)/BO33)</f>
        <v>177.376484888081</v>
      </c>
      <c r="BR139" s="51" t="n">
        <f aca="false">BQ139*(1+(BQ33-BP33)/BP33)</f>
        <v>178.802321714572</v>
      </c>
      <c r="BS139" s="51" t="n">
        <f aca="false">BR139*(1+(BR33-BQ33)/BQ33)</f>
        <v>183.544680845971</v>
      </c>
      <c r="BT139" s="51" t="n">
        <f aca="false">BS139*(1+(BS33-BR33)/BR33)</f>
        <v>187.107798976896</v>
      </c>
      <c r="BU139" s="51" t="n">
        <f aca="false">BT139*(1+(BT33-BS33)/BS33)</f>
        <v>188.734637177866</v>
      </c>
      <c r="BV139" s="51" t="n">
        <f aca="false">BU139*(1+(BU33-BT33)/BT33)</f>
        <v>189.754509524673</v>
      </c>
      <c r="BW139" s="51" t="n">
        <f aca="false">BV139*(1+(BV33-BU33)/BU33)</f>
        <v>190.870845836524</v>
      </c>
      <c r="BX139" s="51" t="n">
        <f aca="false">BW139*(1+(BW33-BV33)/BV33)</f>
        <v>192.365954562291</v>
      </c>
      <c r="BY139" s="51" t="n">
        <f aca="false">BX139*(1+(BX33-BW33)/BW33)</f>
        <v>194.871232951434</v>
      </c>
      <c r="BZ139" s="51" t="n">
        <f aca="false">BY139*(1+(BY33-BX33)/BX33)</f>
        <v>192.752681303773</v>
      </c>
      <c r="CA139" s="51" t="n">
        <f aca="false">BZ139*(1+(BZ33-BY33)/BY33)</f>
        <v>192.649177319426</v>
      </c>
      <c r="CB139" s="51" t="n">
        <f aca="false">CA139*(1+(CA33-BZ33)/BZ33)</f>
        <v>196.163635323314</v>
      </c>
      <c r="CC139" s="51" t="n">
        <f aca="false">CB139*(1+(CB33-CA33)/CA33)</f>
        <v>199.707243121794</v>
      </c>
      <c r="CD139" s="51" t="n">
        <f aca="false">CC139*(1+(CC33-CB33)/CB33)</f>
        <v>201.856924339184</v>
      </c>
      <c r="CE139" s="51" t="n">
        <f aca="false">CD139*(1+(CD33-CC33)/CC33)</f>
        <v>201.856924339184</v>
      </c>
      <c r="CF139" s="51" t="n">
        <f aca="false">CE139*(1+(CE33-CD33)/CD33)</f>
        <v>201.856924339184</v>
      </c>
      <c r="CG139" s="51" t="n">
        <f aca="false">CF139*(1+(CF33-CE33)/CE33)</f>
        <v>201.856924339184</v>
      </c>
      <c r="CH139" s="51" t="n">
        <f aca="false">CG139*(1+(CG33-CF33)/CF33)</f>
        <v>203.294756257675</v>
      </c>
      <c r="CI139" s="51" t="n">
        <f aca="false">CH139*(1+(CH33-CG33)/CG33)</f>
        <v>205.461494640529</v>
      </c>
      <c r="CJ139" s="51" t="n">
        <f aca="false">CI139*(1+(CI33-CH33)/CH33)</f>
        <v>205.461494640529</v>
      </c>
      <c r="CK139" s="51" t="n">
        <f aca="false">CJ139*(1+(CJ33-CI33)/CI33)</f>
        <v>205.461494640529</v>
      </c>
      <c r="CL139" s="51" t="n">
        <f aca="false">CK139*(1+(CK33-CJ33)/CJ33)</f>
        <v>206.910529809362</v>
      </c>
      <c r="CM139" s="51" t="n">
        <f aca="false">CL139*(1+(CL33-CK33)/CK33)</f>
        <v>209.093971279847</v>
      </c>
      <c r="CN139" s="51" t="n">
        <f aca="false">CM139*(1+(CM33-CL33)/CL33)</f>
        <v>209.093971279847</v>
      </c>
      <c r="CO139" s="51" t="n">
        <f aca="false">CN139*(1+(CN33-CM33)/CM33)</f>
        <v>209.093971279847</v>
      </c>
      <c r="CP139" s="51" t="n">
        <f aca="false">CO139*(1+(CO33-CN33)/CN33)</f>
        <v>209.093971279847</v>
      </c>
      <c r="CQ139" s="51" t="n">
        <f aca="false">CP139*(1+(CP33-CO33)/CO33)</f>
        <v>209.093971279847</v>
      </c>
      <c r="CR139" s="51" t="n">
        <f aca="false">CQ139*(1+(CQ33-CP33)/CP33)</f>
        <v>209.093971279847</v>
      </c>
      <c r="CS139" s="51" t="n">
        <f aca="false">CR139*(1+(CR33-CQ33)/CQ33)</f>
        <v>209.093971279847</v>
      </c>
      <c r="CT139" s="51" t="n">
        <f aca="false">CS139*(1+(CS33-CR33)/CR33)</f>
        <v>209.093971279847</v>
      </c>
      <c r="CU139" s="51" t="n">
        <f aca="false">CT139*(1+(CT33-CS33)/CS33)</f>
        <v>209.093971279847</v>
      </c>
      <c r="CV139" s="51" t="n">
        <f aca="false">CU139*(1+(CU33-CT33)/CT33)</f>
        <v>209.093971279847</v>
      </c>
      <c r="CW139" s="51" t="n">
        <f aca="false">CV139*(1+(CV33-CU33)/CU33)</f>
        <v>209.093971279847</v>
      </c>
      <c r="CX139" s="51" t="n">
        <f aca="false">CW139*(1+(CW33-CV33)/CV33)</f>
        <v>209.093971279847</v>
      </c>
      <c r="CY139" s="51" t="n">
        <f aca="false">CX139*(1+(CX33-CW33)/CW33)</f>
        <v>209.093971279847</v>
      </c>
      <c r="CZ139" s="51" t="n">
        <f aca="false">CY139*(1+(CY33-CX33)/CX33)</f>
        <v>209.093971279847</v>
      </c>
      <c r="DA139" s="51" t="n">
        <f aca="false">CZ139*(1+(CZ33-CY33)/CY33)</f>
        <v>209.093971279847</v>
      </c>
      <c r="DB139" s="51" t="n">
        <f aca="false">DA139*(1+(DA33-CZ33)/CZ33)</f>
        <v>209.093971279847</v>
      </c>
      <c r="DC139" s="51" t="n">
        <f aca="false">DB139*(1+(DB33-DA33)/DA33)</f>
        <v>209.093971279847</v>
      </c>
      <c r="DD139" s="51" t="n">
        <f aca="false">DC139*(1+(DC33-DB33)/DB33)</f>
        <v>209.093971279847</v>
      </c>
      <c r="DE139" s="51" t="n">
        <f aca="false">DD139*(1+(DD33-DC33)/DC33)</f>
        <v>209.093971279847</v>
      </c>
      <c r="DF139" s="51" t="n">
        <f aca="false">DE139*(1+(DE33-DD33)/DD33)</f>
        <v>209.093971279847</v>
      </c>
      <c r="DG139" s="51" t="n">
        <f aca="false">DF139*(1+(DF33-DE33)/DE33)</f>
        <v>209.093971279847</v>
      </c>
      <c r="DH139" s="51" t="n">
        <f aca="false">DG139*(1+(DG33-DF33)/DF33)</f>
        <v>209.093971279847</v>
      </c>
      <c r="DI139" s="51" t="n">
        <f aca="false">DH139*(1+(DH33-DG33)/DG33)</f>
        <v>209.093971279847</v>
      </c>
      <c r="DJ139" s="51" t="n">
        <f aca="false">DI139*(1+(DI33-DH33)/DH33)</f>
        <v>209.093971279847</v>
      </c>
      <c r="DK139" s="51" t="n">
        <f aca="false">DJ139*(1+(DJ33-DI33)/DI33)</f>
        <v>209.093971279847</v>
      </c>
      <c r="DL139" s="51" t="n">
        <f aca="false">DK139*(1+(DK33-DJ33)/DJ33)</f>
        <v>209.093971279847</v>
      </c>
      <c r="DM139" s="51" t="n">
        <f aca="false">DL139*(1+(DL33-DK33)/DK33)</f>
        <v>209.093971279847</v>
      </c>
      <c r="DN139" s="51" t="n">
        <f aca="false">DM139*(1+(DM33-DL33)/DL33)</f>
        <v>209.093971279847</v>
      </c>
      <c r="DO139" s="51" t="n">
        <f aca="false">DN139*(1+(DN33-DM33)/DM33)</f>
        <v>209.093971279847</v>
      </c>
      <c r="DP139" s="51" t="n">
        <f aca="false">DO139*(1+(DO33-DN33)/DN33)</f>
        <v>209.093971279847</v>
      </c>
      <c r="DQ139" s="51" t="n">
        <f aca="false">DP139*(1+(DP33-DO33)/DO33)</f>
        <v>209.093971279847</v>
      </c>
      <c r="DR139" s="51" t="n">
        <f aca="false">DQ139*(1+(DQ33-DP33)/DP33)</f>
        <v>209.093971279847</v>
      </c>
      <c r="DS139" s="51" t="n">
        <f aca="false">DR139*(1+(DR33-DQ33)/DQ33)</f>
        <v>209.093971279847</v>
      </c>
      <c r="DT139" s="51" t="n">
        <f aca="false">DS139*(1+(DS33-DR33)/DR33)</f>
        <v>209.093971279847</v>
      </c>
      <c r="DU139" s="51" t="n">
        <f aca="false">DT139*(1+(DT33-DS33)/DS33)</f>
        <v>209.093971279847</v>
      </c>
      <c r="DV139" s="51" t="n">
        <f aca="false">DU139*(1+(DU33-DT33)/DT33)</f>
        <v>209.093971279847</v>
      </c>
      <c r="DW139" s="51" t="n">
        <f aca="false">DV139*(1+(DV33-DU33)/DU33)</f>
        <v>209.093971279847</v>
      </c>
      <c r="DX139" s="51" t="n">
        <f aca="false">DW139*(1+(DW33-DV33)/DV33)</f>
        <v>209.093971279847</v>
      </c>
      <c r="DY139" s="51" t="n">
        <f aca="false">DX139*(1+(DX33-DW33)/DW33)</f>
        <v>209.093971279847</v>
      </c>
      <c r="DZ139" s="51" t="n">
        <f aca="false">DY139*(1+(DY33-DX33)/DX33)</f>
        <v>209.093971279847</v>
      </c>
      <c r="EA139" s="51" t="n">
        <f aca="false">DZ139*(1+(DZ33-DY33)/DY33)</f>
        <v>209.093971279847</v>
      </c>
      <c r="EB139" s="51" t="n">
        <f aca="false">EA139*(1+(EA33-DZ33)/DZ33)</f>
        <v>209.093971279847</v>
      </c>
      <c r="EC139" s="51" t="n">
        <f aca="false">EB139*(1+(EB33-EA33)/EA33)</f>
        <v>209.093971279847</v>
      </c>
      <c r="ED139" s="51" t="n">
        <f aca="false">EC139*(1+(EC33-EB33)/EB33)</f>
        <v>209.093971279847</v>
      </c>
      <c r="EE139" s="51" t="n">
        <f aca="false">ED139*(1+(ED33-EC33)/EC33)</f>
        <v>209.093971279847</v>
      </c>
      <c r="EF139" s="51" t="n">
        <f aca="false">EE139*(1+(EE33-ED33)/ED33)</f>
        <v>209.093971279847</v>
      </c>
      <c r="EG139" s="51" t="n">
        <f aca="false">EF139*(1+(EF33-EE33)/EE33)</f>
        <v>209.093971279847</v>
      </c>
      <c r="EH139" s="51" t="n">
        <f aca="false">EG139*(1+(EG33-EF33)/EF33)</f>
        <v>209.093971279847</v>
      </c>
      <c r="EI139" s="51" t="n">
        <f aca="false">EH139*(1+(EH33-EG33)/EG33)</f>
        <v>209.093971279847</v>
      </c>
      <c r="EJ139" s="51" t="n">
        <f aca="false">EI139*(1+(EI33-EH33)/EH33)</f>
        <v>209.093971279847</v>
      </c>
      <c r="EK139" s="51" t="n">
        <f aca="false">EJ139*(1+(EJ33-EI33)/EI33)</f>
        <v>209.093971279847</v>
      </c>
      <c r="EL139" s="51" t="n">
        <f aca="false">EK139*(1+(EK33-EJ33)/EJ33)</f>
        <v>209.093971279847</v>
      </c>
      <c r="EM139" s="51" t="n">
        <f aca="false">EL139*(1+(EL33-EK33)/EK33)</f>
        <v>209.093971279847</v>
      </c>
      <c r="EN139" s="51" t="n">
        <f aca="false">EM139*(1+(EM33-EL33)/EL33)</f>
        <v>209.093971279847</v>
      </c>
      <c r="EO139" s="51" t="n">
        <f aca="false">EN139*(1+(EN33-EM33)/EM33)</f>
        <v>209.093971279847</v>
      </c>
      <c r="EP139" s="51" t="n">
        <f aca="false">EO139*(1+(EO33-EN33)/EN33)</f>
        <v>209.093971279847</v>
      </c>
      <c r="EQ139" s="51" t="n">
        <f aca="false">EP139*(1+(EP33-EO33)/EO33)</f>
        <v>209.093971279847</v>
      </c>
      <c r="ER139" s="51" t="n">
        <f aca="false">EQ139*(1+(EQ33-EP33)/EP33)</f>
        <v>209.093971279847</v>
      </c>
      <c r="ES139" s="51" t="n">
        <f aca="false">ER139*(1+(ER33-EQ33)/EQ33)</f>
        <v>209.093971279847</v>
      </c>
      <c r="ET139" s="51" t="n">
        <f aca="false">ES139*(1+(ES33-ER33)/ER33)</f>
        <v>209.093971279847</v>
      </c>
      <c r="EU139" s="51" t="n">
        <f aca="false">ET139*(1+(ET33-ES33)/ES33)</f>
        <v>209.093971279847</v>
      </c>
      <c r="EV139" s="51" t="n">
        <f aca="false">EU139*(1+(EU33-ET33)/ET33)</f>
        <v>209.093971279847</v>
      </c>
    </row>
    <row r="140" customFormat="false" ht="12.8" hidden="false" customHeight="false" outlineLevel="0" collapsed="false">
      <c r="A140" s="162" t="s">
        <v>286</v>
      </c>
      <c r="B140" s="162" t="n">
        <v>0</v>
      </c>
      <c r="C140" s="162" t="n">
        <v>0</v>
      </c>
      <c r="D140" s="162" t="n">
        <v>0</v>
      </c>
      <c r="E140" s="162" t="n">
        <v>0</v>
      </c>
      <c r="F140" s="162" t="n">
        <v>0</v>
      </c>
      <c r="G140" s="162" t="n">
        <v>0</v>
      </c>
      <c r="H140" s="162" t="n">
        <v>0</v>
      </c>
      <c r="I140" s="162" t="n">
        <v>0</v>
      </c>
      <c r="J140" s="162" t="n">
        <v>0</v>
      </c>
      <c r="K140" s="162" t="n">
        <v>0</v>
      </c>
      <c r="L140" s="162" t="n">
        <v>0</v>
      </c>
      <c r="M140" s="162" t="n">
        <v>0</v>
      </c>
      <c r="N140" s="162" t="n">
        <v>0</v>
      </c>
      <c r="O140" s="162" t="n">
        <v>0</v>
      </c>
      <c r="P140" s="162" t="n">
        <v>0</v>
      </c>
      <c r="Q140" s="162" t="n">
        <v>0</v>
      </c>
      <c r="R140" s="162" t="n">
        <v>0</v>
      </c>
      <c r="S140" s="162" t="n">
        <v>0</v>
      </c>
      <c r="T140" s="162" t="n">
        <v>0</v>
      </c>
      <c r="U140" s="162" t="n">
        <v>0</v>
      </c>
      <c r="V140" s="162" t="n">
        <v>0</v>
      </c>
      <c r="W140" s="162" t="n">
        <v>0</v>
      </c>
      <c r="X140" s="163" t="n">
        <v>0</v>
      </c>
      <c r="Y140" s="162" t="n">
        <v>0</v>
      </c>
      <c r="Z140" s="162" t="n">
        <v>0</v>
      </c>
      <c r="AA140" s="162" t="n">
        <v>0</v>
      </c>
      <c r="AB140" s="162" t="n">
        <v>0</v>
      </c>
      <c r="AC140" s="162" t="n">
        <v>0</v>
      </c>
      <c r="AD140" s="162" t="n">
        <v>0</v>
      </c>
      <c r="AE140" s="162" t="n">
        <v>0</v>
      </c>
      <c r="AF140" s="162" t="n">
        <v>0</v>
      </c>
      <c r="AG140" s="162" t="n">
        <v>0</v>
      </c>
      <c r="AH140" s="162" t="n">
        <v>0</v>
      </c>
      <c r="AI140" s="162" t="n">
        <v>0</v>
      </c>
      <c r="AJ140" s="162" t="n">
        <v>0</v>
      </c>
      <c r="AK140" s="162" t="n">
        <v>0</v>
      </c>
      <c r="AL140" s="162" t="n">
        <v>0</v>
      </c>
      <c r="AM140" s="162" t="n">
        <v>0</v>
      </c>
      <c r="AN140" s="162" t="n">
        <v>0</v>
      </c>
      <c r="AO140" s="162" t="n">
        <v>0</v>
      </c>
      <c r="AP140" s="162" t="n">
        <v>0</v>
      </c>
      <c r="AQ140" s="162" t="n">
        <v>0</v>
      </c>
      <c r="AR140" s="147"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48" t="n">
        <v>23202.2521688914</v>
      </c>
      <c r="BJ140" s="51" t="n">
        <v>21729.2283775058</v>
      </c>
      <c r="BK140" s="51" t="n">
        <v>20349.7213307102</v>
      </c>
      <c r="BL140" s="51" t="n">
        <f aca="false">BK140*(1+(BK33-BJ33)/BJ33)</f>
        <v>18744.0098292135</v>
      </c>
      <c r="BM140" s="149" t="n">
        <f aca="false">BL140*(1+(BL33-BK33)/BK33)</f>
        <v>18446.9135775294</v>
      </c>
      <c r="BN140" s="51" t="n">
        <f aca="false">BM140*(1+(BM33-BL33)/BL33)</f>
        <v>18483.6670034506</v>
      </c>
      <c r="BO140" s="51" t="n">
        <f aca="false">BN140*(1+(BN33-BM33)/BM33)</f>
        <v>18756.9821671813</v>
      </c>
      <c r="BP140" s="51" t="n">
        <f aca="false">BO140*(1+(BO33-BN33)/BN33)</f>
        <v>18308.1158853378</v>
      </c>
      <c r="BQ140" s="51" t="n">
        <f aca="false">BP140*(1+(BP33-BO33)/BO33)</f>
        <v>17779.9817545053</v>
      </c>
      <c r="BR140" s="51" t="n">
        <f aca="false">BQ140*(1+(BQ33-BP33)/BP33)</f>
        <v>17922.9057321448</v>
      </c>
      <c r="BS140" s="51" t="n">
        <f aca="false">BR140*(1+(BR33-BQ33)/BQ33)</f>
        <v>18398.2734725913</v>
      </c>
      <c r="BT140" s="51" t="n">
        <f aca="false">BS140*(1+(BS33-BR33)/BR33)</f>
        <v>18755.4356713854</v>
      </c>
      <c r="BU140" s="51" t="n">
        <f aca="false">BT140*(1+(BT33-BS33)/BS33)</f>
        <v>18918.5077581337</v>
      </c>
      <c r="BV140" s="51" t="n">
        <f aca="false">BU140*(1+(BU33-BT33)/BT33)</f>
        <v>19020.738398963</v>
      </c>
      <c r="BW140" s="51" t="n">
        <f aca="false">BV140*(1+(BV33-BU33)/BU33)</f>
        <v>19132.6384587095</v>
      </c>
      <c r="BX140" s="51" t="n">
        <f aca="false">BW140*(1+(BW33-BV33)/BV33)</f>
        <v>19282.5061589399</v>
      </c>
      <c r="BY140" s="51" t="n">
        <f aca="false">BX140*(1+(BX33-BW33)/BW33)</f>
        <v>19533.6319159817</v>
      </c>
      <c r="BZ140" s="51" t="n">
        <f aca="false">BY140*(1+(BY33-BX33)/BX33)</f>
        <v>19321.2711305869</v>
      </c>
      <c r="CA140" s="51" t="n">
        <f aca="false">BZ140*(1+(BZ33-BY33)/BY33)</f>
        <v>19310.8960295448</v>
      </c>
      <c r="CB140" s="51" t="n">
        <f aca="false">CA140*(1+(CA33-BZ33)/BZ33)</f>
        <v>19663.1806022464</v>
      </c>
      <c r="CC140" s="51" t="n">
        <f aca="false">CB140*(1+(CB33-CA33)/CA33)</f>
        <v>20018.3871113947</v>
      </c>
      <c r="CD140" s="51" t="n">
        <f aca="false">CC140*(1+(CC33-CB33)/CB33)</f>
        <v>20233.8682832496</v>
      </c>
      <c r="CE140" s="51" t="n">
        <f aca="false">CD140*(1+(CD33-CC33)/CC33)</f>
        <v>20233.8682832496</v>
      </c>
      <c r="CF140" s="51" t="n">
        <f aca="false">CE140*(1+(CE33-CD33)/CD33)</f>
        <v>20233.8682832496</v>
      </c>
      <c r="CG140" s="51" t="n">
        <f aca="false">CF140*(1+(CF33-CE33)/CE33)</f>
        <v>20233.8682832496</v>
      </c>
      <c r="CH140" s="51" t="n">
        <f aca="false">CG140*(1+(CG33-CF33)/CF33)</f>
        <v>20377.9946328779</v>
      </c>
      <c r="CI140" s="51" t="n">
        <f aca="false">CH140*(1+(CH33-CG33)/CG33)</f>
        <v>20595.1855921995</v>
      </c>
      <c r="CJ140" s="51" t="n">
        <f aca="false">CI140*(1+(CI33-CH33)/CH33)</f>
        <v>20595.1855921995</v>
      </c>
      <c r="CK140" s="51" t="n">
        <f aca="false">CJ140*(1+(CJ33-CI33)/CI33)</f>
        <v>20595.1855921995</v>
      </c>
      <c r="CL140" s="51" t="n">
        <f aca="false">CK140*(1+(CK33-CJ33)/CJ33)</f>
        <v>20740.4349406673</v>
      </c>
      <c r="CM140" s="51" t="n">
        <f aca="false">CL140*(1+(CL33-CK33)/CK33)</f>
        <v>20959.3001951667</v>
      </c>
      <c r="CN140" s="51" t="n">
        <f aca="false">CM140*(1+(CM33-CL33)/CL33)</f>
        <v>20959.3001951667</v>
      </c>
      <c r="CO140" s="51" t="n">
        <f aca="false">CN140*(1+(CN33-CM33)/CM33)</f>
        <v>20959.3001951667</v>
      </c>
      <c r="CP140" s="51" t="n">
        <f aca="false">CO140*(1+(CO33-CN33)/CN33)</f>
        <v>20959.3001951667</v>
      </c>
      <c r="CQ140" s="51" t="n">
        <f aca="false">CP140*(1+(CP33-CO33)/CO33)</f>
        <v>20959.3001951667</v>
      </c>
      <c r="CR140" s="51" t="n">
        <f aca="false">CQ140*(1+(CQ33-CP33)/CP33)</f>
        <v>20959.3001951667</v>
      </c>
      <c r="CS140" s="51" t="n">
        <f aca="false">CR140*(1+(CR33-CQ33)/CQ33)</f>
        <v>20959.3001951667</v>
      </c>
      <c r="CT140" s="51" t="n">
        <f aca="false">CS140*(1+(CS33-CR33)/CR33)</f>
        <v>20959.3001951667</v>
      </c>
      <c r="CU140" s="51" t="n">
        <f aca="false">CT140*(1+(CT33-CS33)/CS33)</f>
        <v>20959.3001951667</v>
      </c>
      <c r="CV140" s="51" t="n">
        <f aca="false">CU140*(1+(CU33-CT33)/CT33)</f>
        <v>20959.3001951667</v>
      </c>
      <c r="CW140" s="51" t="n">
        <f aca="false">CV140*(1+(CV33-CU33)/CU33)</f>
        <v>20959.3001951667</v>
      </c>
      <c r="CX140" s="51" t="n">
        <f aca="false">CW140*(1+(CW33-CV33)/CV33)</f>
        <v>20959.3001951667</v>
      </c>
      <c r="CY140" s="51" t="n">
        <f aca="false">CX140*(1+(CX33-CW33)/CW33)</f>
        <v>20959.3001951667</v>
      </c>
      <c r="CZ140" s="51" t="n">
        <f aca="false">CY140*(1+(CY33-CX33)/CX33)</f>
        <v>20959.3001951667</v>
      </c>
      <c r="DA140" s="51" t="n">
        <f aca="false">CZ140*(1+(CZ33-CY33)/CY33)</f>
        <v>20959.3001951667</v>
      </c>
      <c r="DB140" s="51" t="n">
        <f aca="false">DA140*(1+(DA33-CZ33)/CZ33)</f>
        <v>20959.3001951667</v>
      </c>
      <c r="DC140" s="51" t="n">
        <f aca="false">DB140*(1+(DB33-DA33)/DA33)</f>
        <v>20959.3001951667</v>
      </c>
      <c r="DD140" s="51" t="n">
        <f aca="false">DC140*(1+(DC33-DB33)/DB33)</f>
        <v>20959.3001951667</v>
      </c>
      <c r="DE140" s="51" t="n">
        <f aca="false">DD140*(1+(DD33-DC33)/DC33)</f>
        <v>20959.3001951667</v>
      </c>
      <c r="DF140" s="51" t="n">
        <f aca="false">DE140*(1+(DE33-DD33)/DD33)</f>
        <v>20959.3001951667</v>
      </c>
      <c r="DG140" s="51" t="n">
        <f aca="false">DF140*(1+(DF33-DE33)/DE33)</f>
        <v>20959.3001951667</v>
      </c>
      <c r="DH140" s="51" t="n">
        <f aca="false">DG140*(1+(DG33-DF33)/DF33)</f>
        <v>20959.3001951667</v>
      </c>
      <c r="DI140" s="51" t="n">
        <f aca="false">DH140*(1+(DH33-DG33)/DG33)</f>
        <v>20959.3001951667</v>
      </c>
      <c r="DJ140" s="51" t="n">
        <f aca="false">DI140*(1+(DI33-DH33)/DH33)</f>
        <v>20959.3001951667</v>
      </c>
      <c r="DK140" s="51" t="n">
        <f aca="false">DJ140*(1+(DJ33-DI33)/DI33)</f>
        <v>20959.3001951667</v>
      </c>
      <c r="DL140" s="51" t="n">
        <f aca="false">DK140*(1+(DK33-DJ33)/DJ33)</f>
        <v>20959.3001951667</v>
      </c>
      <c r="DM140" s="51" t="n">
        <f aca="false">DL140*(1+(DL33-DK33)/DK33)</f>
        <v>20959.3001951667</v>
      </c>
      <c r="DN140" s="51" t="n">
        <f aca="false">DM140*(1+(DM33-DL33)/DL33)</f>
        <v>20959.3001951667</v>
      </c>
      <c r="DO140" s="51" t="n">
        <f aca="false">DN140*(1+(DN33-DM33)/DM33)</f>
        <v>20959.3001951667</v>
      </c>
      <c r="DP140" s="51" t="n">
        <f aca="false">DO140*(1+(DO33-DN33)/DN33)</f>
        <v>20959.3001951667</v>
      </c>
      <c r="DQ140" s="51" t="n">
        <f aca="false">DP140*(1+(DP33-DO33)/DO33)</f>
        <v>20959.3001951667</v>
      </c>
      <c r="DR140" s="51" t="n">
        <f aca="false">DQ140*(1+(DQ33-DP33)/DP33)</f>
        <v>20959.3001951667</v>
      </c>
      <c r="DS140" s="51" t="n">
        <f aca="false">DR140*(1+(DR33-DQ33)/DQ33)</f>
        <v>20959.3001951667</v>
      </c>
      <c r="DT140" s="51" t="n">
        <f aca="false">DS140*(1+(DS33-DR33)/DR33)</f>
        <v>20959.3001951667</v>
      </c>
      <c r="DU140" s="51" t="n">
        <f aca="false">DT140*(1+(DT33-DS33)/DS33)</f>
        <v>20959.3001951667</v>
      </c>
      <c r="DV140" s="51" t="n">
        <f aca="false">DU140*(1+(DU33-DT33)/DT33)</f>
        <v>20959.3001951667</v>
      </c>
      <c r="DW140" s="51" t="n">
        <f aca="false">DV140*(1+(DV33-DU33)/DU33)</f>
        <v>20959.3001951667</v>
      </c>
      <c r="DX140" s="51" t="n">
        <f aca="false">DW140*(1+(DW33-DV33)/DV33)</f>
        <v>20959.3001951667</v>
      </c>
      <c r="DY140" s="51" t="n">
        <f aca="false">DX140*(1+(DX33-DW33)/DW33)</f>
        <v>20959.3001951667</v>
      </c>
      <c r="DZ140" s="51" t="n">
        <f aca="false">DY140*(1+(DY33-DX33)/DX33)</f>
        <v>20959.3001951667</v>
      </c>
      <c r="EA140" s="51" t="n">
        <f aca="false">DZ140*(1+(DZ33-DY33)/DY33)</f>
        <v>20959.3001951667</v>
      </c>
      <c r="EB140" s="51" t="n">
        <f aca="false">EA140*(1+(EA33-DZ33)/DZ33)</f>
        <v>20959.3001951667</v>
      </c>
      <c r="EC140" s="51" t="n">
        <f aca="false">EB140*(1+(EB33-EA33)/EA33)</f>
        <v>20959.3001951667</v>
      </c>
      <c r="ED140" s="51" t="n">
        <f aca="false">EC140*(1+(EC33-EB33)/EB33)</f>
        <v>20959.3001951667</v>
      </c>
      <c r="EE140" s="51" t="n">
        <f aca="false">ED140*(1+(ED33-EC33)/EC33)</f>
        <v>20959.3001951667</v>
      </c>
      <c r="EF140" s="51" t="n">
        <f aca="false">EE140*(1+(EE33-ED33)/ED33)</f>
        <v>20959.3001951667</v>
      </c>
      <c r="EG140" s="51" t="n">
        <f aca="false">EF140*(1+(EF33-EE33)/EE33)</f>
        <v>20959.3001951667</v>
      </c>
      <c r="EH140" s="51" t="n">
        <f aca="false">EG140*(1+(EG33-EF33)/EF33)</f>
        <v>20959.3001951667</v>
      </c>
      <c r="EI140" s="51" t="n">
        <f aca="false">EH140*(1+(EH33-EG33)/EG33)</f>
        <v>20959.3001951667</v>
      </c>
      <c r="EJ140" s="51" t="n">
        <f aca="false">EI140*(1+(EI33-EH33)/EH33)</f>
        <v>20959.3001951667</v>
      </c>
      <c r="EK140" s="51" t="n">
        <f aca="false">EJ140*(1+(EJ33-EI33)/EI33)</f>
        <v>20959.3001951667</v>
      </c>
      <c r="EL140" s="51" t="n">
        <f aca="false">EK140*(1+(EK33-EJ33)/EJ33)</f>
        <v>20959.3001951667</v>
      </c>
      <c r="EM140" s="51" t="n">
        <f aca="false">EL140*(1+(EL33-EK33)/EK33)</f>
        <v>20959.3001951667</v>
      </c>
      <c r="EN140" s="51" t="n">
        <f aca="false">EM140*(1+(EM33-EL33)/EL33)</f>
        <v>20959.3001951667</v>
      </c>
      <c r="EO140" s="51" t="n">
        <f aca="false">EN140*(1+(EN33-EM33)/EM33)</f>
        <v>20959.3001951667</v>
      </c>
      <c r="EP140" s="51" t="n">
        <f aca="false">EO140*(1+(EO33-EN33)/EN33)</f>
        <v>20959.3001951667</v>
      </c>
      <c r="EQ140" s="51" t="n">
        <f aca="false">EP140*(1+(EP33-EO33)/EO33)</f>
        <v>20959.3001951667</v>
      </c>
      <c r="ER140" s="51" t="n">
        <f aca="false">EQ140*(1+(EQ33-EP33)/EP33)</f>
        <v>20959.3001951667</v>
      </c>
      <c r="ES140" s="51" t="n">
        <f aca="false">ER140*(1+(ER33-EQ33)/EQ33)</f>
        <v>20959.3001951667</v>
      </c>
      <c r="ET140" s="51" t="n">
        <f aca="false">ES140*(1+(ES33-ER33)/ER33)</f>
        <v>20959.3001951667</v>
      </c>
      <c r="EU140" s="51" t="n">
        <f aca="false">ET140*(1+(ET33-ES33)/ES33)</f>
        <v>20959.3001951667</v>
      </c>
      <c r="EV140" s="51" t="n">
        <f aca="false">EU140*(1+(EU33-ET33)/ET33)</f>
        <v>20959.3001951667</v>
      </c>
    </row>
    <row r="141" customFormat="false" ht="12.8" hidden="false" customHeight="false" outlineLevel="0" collapsed="false">
      <c r="A141" s="162" t="s">
        <v>287</v>
      </c>
      <c r="B141" s="162" t="n">
        <v>0</v>
      </c>
      <c r="C141" s="162" t="n">
        <v>0</v>
      </c>
      <c r="D141" s="162" t="n">
        <v>0</v>
      </c>
      <c r="E141" s="162" t="n">
        <v>0</v>
      </c>
      <c r="F141" s="162" t="n">
        <v>0</v>
      </c>
      <c r="G141" s="162" t="n">
        <v>0</v>
      </c>
      <c r="H141" s="162" t="n">
        <v>0</v>
      </c>
      <c r="I141" s="162" t="n">
        <v>0</v>
      </c>
      <c r="J141" s="162" t="n">
        <v>0</v>
      </c>
      <c r="K141" s="162" t="n">
        <v>0</v>
      </c>
      <c r="L141" s="162" t="n">
        <v>0</v>
      </c>
      <c r="M141" s="162" t="n">
        <v>0</v>
      </c>
      <c r="N141" s="162" t="n">
        <v>0</v>
      </c>
      <c r="O141" s="162" t="n">
        <v>0</v>
      </c>
      <c r="P141" s="162" t="n">
        <v>0</v>
      </c>
      <c r="Q141" s="162" t="n">
        <v>0</v>
      </c>
      <c r="R141" s="162" t="n">
        <v>0</v>
      </c>
      <c r="S141" s="162" t="n">
        <v>0</v>
      </c>
      <c r="T141" s="162" t="n">
        <v>0</v>
      </c>
      <c r="U141" s="162" t="n">
        <v>0</v>
      </c>
      <c r="V141" s="162" t="n">
        <v>0</v>
      </c>
      <c r="W141" s="162" t="n">
        <v>0</v>
      </c>
      <c r="X141" s="163" t="n">
        <v>0</v>
      </c>
      <c r="Y141" s="162" t="n">
        <v>0</v>
      </c>
      <c r="Z141" s="162" t="n">
        <v>0</v>
      </c>
      <c r="AA141" s="162" t="n">
        <v>0</v>
      </c>
      <c r="AB141" s="162" t="n">
        <v>0</v>
      </c>
      <c r="AC141" s="162" t="n">
        <v>0</v>
      </c>
      <c r="AD141" s="162" t="n">
        <v>0</v>
      </c>
      <c r="AE141" s="162" t="n">
        <v>0</v>
      </c>
      <c r="AF141" s="162" t="n">
        <v>0</v>
      </c>
      <c r="AG141" s="162" t="n">
        <v>0</v>
      </c>
      <c r="AH141" s="162" t="n">
        <v>0</v>
      </c>
      <c r="AI141" s="162" t="n">
        <v>0</v>
      </c>
      <c r="AJ141" s="162" t="n">
        <v>0</v>
      </c>
      <c r="AK141" s="162" t="n">
        <v>0</v>
      </c>
      <c r="AL141" s="162" t="n">
        <v>0</v>
      </c>
      <c r="AM141" s="162" t="n">
        <v>0</v>
      </c>
      <c r="AN141" s="162" t="n">
        <v>0</v>
      </c>
      <c r="AO141" s="162" t="n">
        <v>0</v>
      </c>
      <c r="AP141" s="162" t="n">
        <v>0</v>
      </c>
      <c r="AQ141" s="162" t="n">
        <v>0</v>
      </c>
      <c r="AR141" s="147"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48" t="n">
        <v>582.54226060641</v>
      </c>
      <c r="BJ141" s="51" t="n">
        <v>545.558841793675</v>
      </c>
      <c r="BK141" s="51" t="n">
        <v>510.923361250098</v>
      </c>
      <c r="BL141" s="51" t="n">
        <f aca="false">BK141*(1+(BK33-BJ33)/BJ33)</f>
        <v>470.608533139673</v>
      </c>
      <c r="BM141" s="149" t="n">
        <f aca="false">BL141*(1+(BL33-BK33)/BK33)</f>
        <v>463.149295096143</v>
      </c>
      <c r="BN141" s="51" t="n">
        <f aca="false">BM141*(1+(BM33-BL33)/BL33)</f>
        <v>464.072068612495</v>
      </c>
      <c r="BO141" s="51" t="n">
        <f aca="false">BN141*(1+(BN33-BM33)/BM33)</f>
        <v>470.934231482667</v>
      </c>
      <c r="BP141" s="51" t="n">
        <f aca="false">BO141*(1+(BO33-BN33)/BN33)</f>
        <v>459.664481605295</v>
      </c>
      <c r="BQ141" s="51" t="n">
        <f aca="false">BP141*(1+(BP33-BO33)/BO33)</f>
        <v>446.404542516665</v>
      </c>
      <c r="BR141" s="51" t="n">
        <f aca="false">BQ141*(1+(BQ33-BP33)/BP33)</f>
        <v>449.992955245865</v>
      </c>
      <c r="BS141" s="51" t="n">
        <f aca="false">BR141*(1+(BR33-BQ33)/BQ33)</f>
        <v>461.928081031211</v>
      </c>
      <c r="BT141" s="51" t="n">
        <f aca="false">BS141*(1+(BS33-BR33)/BR33)</f>
        <v>470.895403391738</v>
      </c>
      <c r="BU141" s="51" t="n">
        <f aca="false">BT141*(1+(BT33-BS33)/BS33)</f>
        <v>474.989677575325</v>
      </c>
      <c r="BV141" s="51" t="n">
        <f aca="false">BU141*(1+(BU33-BT33)/BT33)</f>
        <v>477.556396882504</v>
      </c>
      <c r="BW141" s="51" t="n">
        <f aca="false">BV141*(1+(BV33-BU33)/BU33)</f>
        <v>480.365887672115</v>
      </c>
      <c r="BX141" s="51" t="n">
        <f aca="false">BW141*(1+(BW33-BV33)/BV33)</f>
        <v>484.128637436603</v>
      </c>
      <c r="BY141" s="51" t="n">
        <f aca="false">BX141*(1+(BX33-BW33)/BW33)</f>
        <v>490.433687702359</v>
      </c>
      <c r="BZ141" s="51" t="n">
        <f aca="false">BY141*(1+(BY33-BX33)/BX33)</f>
        <v>485.101915118925</v>
      </c>
      <c r="CA141" s="51" t="n">
        <f aca="false">BZ141*(1+(BZ33-BY33)/BY33)</f>
        <v>484.841425974548</v>
      </c>
      <c r="CB141" s="51" t="n">
        <f aca="false">CA141*(1+(CA33-BZ33)/BZ33)</f>
        <v>493.686285079799</v>
      </c>
      <c r="CC141" s="51" t="n">
        <f aca="false">CB141*(1+(CB33-CA33)/CA33)</f>
        <v>502.604505660937</v>
      </c>
      <c r="CD141" s="51" t="n">
        <f aca="false">CC141*(1+(CC33-CB33)/CB33)</f>
        <v>508.014622233103</v>
      </c>
      <c r="CE141" s="51" t="n">
        <f aca="false">CD141*(1+(CD33-CC33)/CC33)</f>
        <v>508.014622233103</v>
      </c>
      <c r="CF141" s="51" t="n">
        <f aca="false">CE141*(1+(CE33-CD33)/CD33)</f>
        <v>508.014622233103</v>
      </c>
      <c r="CG141" s="51" t="n">
        <f aca="false">CF141*(1+(CF33-CE33)/CE33)</f>
        <v>508.014622233103</v>
      </c>
      <c r="CH141" s="51" t="n">
        <f aca="false">CG141*(1+(CG33-CF33)/CF33)</f>
        <v>511.633223087636</v>
      </c>
      <c r="CI141" s="51" t="n">
        <f aca="false">CH141*(1+(CH33-CG33)/CG33)</f>
        <v>517.086267538041</v>
      </c>
      <c r="CJ141" s="51" t="n">
        <f aca="false">CI141*(1+(CI33-CH33)/CH33)</f>
        <v>517.086267538041</v>
      </c>
      <c r="CK141" s="51" t="n">
        <f aca="false">CJ141*(1+(CJ33-CI33)/CI33)</f>
        <v>517.086267538041</v>
      </c>
      <c r="CL141" s="51" t="n">
        <f aca="false">CK141*(1+(CK33-CJ33)/CJ33)</f>
        <v>520.733063684902</v>
      </c>
      <c r="CM141" s="51" t="n">
        <f aca="false">CL141*(1+(CL33-CK33)/CK33)</f>
        <v>526.22814490358</v>
      </c>
      <c r="CN141" s="51" t="n">
        <f aca="false">CM141*(1+(CM33-CL33)/CL33)</f>
        <v>526.22814490358</v>
      </c>
      <c r="CO141" s="51" t="n">
        <f aca="false">CN141*(1+(CN33-CM33)/CM33)</f>
        <v>526.22814490358</v>
      </c>
      <c r="CP141" s="51" t="n">
        <f aca="false">CO141*(1+(CO33-CN33)/CN33)</f>
        <v>526.22814490358</v>
      </c>
      <c r="CQ141" s="51" t="n">
        <f aca="false">CP141*(1+(CP33-CO33)/CO33)</f>
        <v>526.22814490358</v>
      </c>
      <c r="CR141" s="51" t="n">
        <f aca="false">CQ141*(1+(CQ33-CP33)/CP33)</f>
        <v>526.22814490358</v>
      </c>
      <c r="CS141" s="51" t="n">
        <f aca="false">CR141*(1+(CR33-CQ33)/CQ33)</f>
        <v>526.22814490358</v>
      </c>
      <c r="CT141" s="51" t="n">
        <f aca="false">CS141*(1+(CS33-CR33)/CR33)</f>
        <v>526.22814490358</v>
      </c>
      <c r="CU141" s="51" t="n">
        <f aca="false">CT141*(1+(CT33-CS33)/CS33)</f>
        <v>526.22814490358</v>
      </c>
      <c r="CV141" s="51" t="n">
        <f aca="false">CU141*(1+(CU33-CT33)/CT33)</f>
        <v>526.22814490358</v>
      </c>
      <c r="CW141" s="51" t="n">
        <f aca="false">CV141*(1+(CV33-CU33)/CU33)</f>
        <v>526.22814490358</v>
      </c>
      <c r="CX141" s="51" t="n">
        <f aca="false">CW141*(1+(CW33-CV33)/CV33)</f>
        <v>526.22814490358</v>
      </c>
      <c r="CY141" s="51" t="n">
        <f aca="false">CX141*(1+(CX33-CW33)/CW33)</f>
        <v>526.22814490358</v>
      </c>
      <c r="CZ141" s="51" t="n">
        <f aca="false">CY141*(1+(CY33-CX33)/CX33)</f>
        <v>526.22814490358</v>
      </c>
      <c r="DA141" s="51" t="n">
        <f aca="false">CZ141*(1+(CZ33-CY33)/CY33)</f>
        <v>526.22814490358</v>
      </c>
      <c r="DB141" s="51" t="n">
        <f aca="false">DA141*(1+(DA33-CZ33)/CZ33)</f>
        <v>526.22814490358</v>
      </c>
      <c r="DC141" s="51" t="n">
        <f aca="false">DB141*(1+(DB33-DA33)/DA33)</f>
        <v>526.22814490358</v>
      </c>
      <c r="DD141" s="51" t="n">
        <f aca="false">DC141*(1+(DC33-DB33)/DB33)</f>
        <v>526.22814490358</v>
      </c>
      <c r="DE141" s="51" t="n">
        <f aca="false">DD141*(1+(DD33-DC33)/DC33)</f>
        <v>526.22814490358</v>
      </c>
      <c r="DF141" s="51" t="n">
        <f aca="false">DE141*(1+(DE33-DD33)/DD33)</f>
        <v>526.22814490358</v>
      </c>
      <c r="DG141" s="51" t="n">
        <f aca="false">DF141*(1+(DF33-DE33)/DE33)</f>
        <v>526.22814490358</v>
      </c>
      <c r="DH141" s="51" t="n">
        <f aca="false">DG141*(1+(DG33-DF33)/DF33)</f>
        <v>526.22814490358</v>
      </c>
      <c r="DI141" s="51" t="n">
        <f aca="false">DH141*(1+(DH33-DG33)/DG33)</f>
        <v>526.22814490358</v>
      </c>
      <c r="DJ141" s="51" t="n">
        <f aca="false">DI141*(1+(DI33-DH33)/DH33)</f>
        <v>526.22814490358</v>
      </c>
      <c r="DK141" s="51" t="n">
        <f aca="false">DJ141*(1+(DJ33-DI33)/DI33)</f>
        <v>526.22814490358</v>
      </c>
      <c r="DL141" s="51" t="n">
        <f aca="false">DK141*(1+(DK33-DJ33)/DJ33)</f>
        <v>526.22814490358</v>
      </c>
      <c r="DM141" s="51" t="n">
        <f aca="false">DL141*(1+(DL33-DK33)/DK33)</f>
        <v>526.22814490358</v>
      </c>
      <c r="DN141" s="51" t="n">
        <f aca="false">DM141*(1+(DM33-DL33)/DL33)</f>
        <v>526.22814490358</v>
      </c>
      <c r="DO141" s="51" t="n">
        <f aca="false">DN141*(1+(DN33-DM33)/DM33)</f>
        <v>526.22814490358</v>
      </c>
      <c r="DP141" s="51" t="n">
        <f aca="false">DO141*(1+(DO33-DN33)/DN33)</f>
        <v>526.22814490358</v>
      </c>
      <c r="DQ141" s="51" t="n">
        <f aca="false">DP141*(1+(DP33-DO33)/DO33)</f>
        <v>526.22814490358</v>
      </c>
      <c r="DR141" s="51" t="n">
        <f aca="false">DQ141*(1+(DQ33-DP33)/DP33)</f>
        <v>526.22814490358</v>
      </c>
      <c r="DS141" s="51" t="n">
        <f aca="false">DR141*(1+(DR33-DQ33)/DQ33)</f>
        <v>526.22814490358</v>
      </c>
      <c r="DT141" s="51" t="n">
        <f aca="false">DS141*(1+(DS33-DR33)/DR33)</f>
        <v>526.22814490358</v>
      </c>
      <c r="DU141" s="51" t="n">
        <f aca="false">DT141*(1+(DT33-DS33)/DS33)</f>
        <v>526.22814490358</v>
      </c>
      <c r="DV141" s="51" t="n">
        <f aca="false">DU141*(1+(DU33-DT33)/DT33)</f>
        <v>526.22814490358</v>
      </c>
      <c r="DW141" s="51" t="n">
        <f aca="false">DV141*(1+(DV33-DU33)/DU33)</f>
        <v>526.22814490358</v>
      </c>
      <c r="DX141" s="51" t="n">
        <f aca="false">DW141*(1+(DW33-DV33)/DV33)</f>
        <v>526.22814490358</v>
      </c>
      <c r="DY141" s="51" t="n">
        <f aca="false">DX141*(1+(DX33-DW33)/DW33)</f>
        <v>526.22814490358</v>
      </c>
      <c r="DZ141" s="51" t="n">
        <f aca="false">DY141*(1+(DY33-DX33)/DX33)</f>
        <v>526.22814490358</v>
      </c>
      <c r="EA141" s="51" t="n">
        <f aca="false">DZ141*(1+(DZ33-DY33)/DY33)</f>
        <v>526.22814490358</v>
      </c>
      <c r="EB141" s="51" t="n">
        <f aca="false">EA141*(1+(EA33-DZ33)/DZ33)</f>
        <v>526.22814490358</v>
      </c>
      <c r="EC141" s="51" t="n">
        <f aca="false">EB141*(1+(EB33-EA33)/EA33)</f>
        <v>526.22814490358</v>
      </c>
      <c r="ED141" s="51" t="n">
        <f aca="false">EC141*(1+(EC33-EB33)/EB33)</f>
        <v>526.22814490358</v>
      </c>
      <c r="EE141" s="51" t="n">
        <f aca="false">ED141*(1+(ED33-EC33)/EC33)</f>
        <v>526.22814490358</v>
      </c>
      <c r="EF141" s="51" t="n">
        <f aca="false">EE141*(1+(EE33-ED33)/ED33)</f>
        <v>526.22814490358</v>
      </c>
      <c r="EG141" s="51" t="n">
        <f aca="false">EF141*(1+(EF33-EE33)/EE33)</f>
        <v>526.22814490358</v>
      </c>
      <c r="EH141" s="51" t="n">
        <f aca="false">EG141*(1+(EG33-EF33)/EF33)</f>
        <v>526.22814490358</v>
      </c>
      <c r="EI141" s="51" t="n">
        <f aca="false">EH141*(1+(EH33-EG33)/EG33)</f>
        <v>526.22814490358</v>
      </c>
      <c r="EJ141" s="51" t="n">
        <f aca="false">EI141*(1+(EI33-EH33)/EH33)</f>
        <v>526.22814490358</v>
      </c>
      <c r="EK141" s="51" t="n">
        <f aca="false">EJ141*(1+(EJ33-EI33)/EI33)</f>
        <v>526.22814490358</v>
      </c>
      <c r="EL141" s="51" t="n">
        <f aca="false">EK141*(1+(EK33-EJ33)/EJ33)</f>
        <v>526.22814490358</v>
      </c>
      <c r="EM141" s="51" t="n">
        <f aca="false">EL141*(1+(EL33-EK33)/EK33)</f>
        <v>526.22814490358</v>
      </c>
      <c r="EN141" s="51" t="n">
        <f aca="false">EM141*(1+(EM33-EL33)/EL33)</f>
        <v>526.22814490358</v>
      </c>
      <c r="EO141" s="51" t="n">
        <f aca="false">EN141*(1+(EN33-EM33)/EM33)</f>
        <v>526.22814490358</v>
      </c>
      <c r="EP141" s="51" t="n">
        <f aca="false">EO141*(1+(EO33-EN33)/EN33)</f>
        <v>526.22814490358</v>
      </c>
      <c r="EQ141" s="51" t="n">
        <f aca="false">EP141*(1+(EP33-EO33)/EO33)</f>
        <v>526.22814490358</v>
      </c>
      <c r="ER141" s="51" t="n">
        <f aca="false">EQ141*(1+(EQ33-EP33)/EP33)</f>
        <v>526.22814490358</v>
      </c>
      <c r="ES141" s="51" t="n">
        <f aca="false">ER141*(1+(ER33-EQ33)/EQ33)</f>
        <v>526.22814490358</v>
      </c>
      <c r="ET141" s="51" t="n">
        <f aca="false">ES141*(1+(ES33-ER33)/ER33)</f>
        <v>526.22814490358</v>
      </c>
      <c r="EU141" s="51" t="n">
        <f aca="false">ET141*(1+(ET33-ES33)/ES33)</f>
        <v>526.22814490358</v>
      </c>
      <c r="EV141" s="51" t="n">
        <f aca="false">EU141*(1+(EU33-ET33)/ET33)</f>
        <v>526.22814490358</v>
      </c>
    </row>
    <row r="142" customFormat="false" ht="12.8" hidden="false" customHeight="false" outlineLevel="0" collapsed="false">
      <c r="A142" s="162" t="s">
        <v>288</v>
      </c>
      <c r="B142" s="162" t="n">
        <v>0</v>
      </c>
      <c r="C142" s="162" t="n">
        <v>0</v>
      </c>
      <c r="D142" s="162" t="n">
        <v>0</v>
      </c>
      <c r="E142" s="162" t="n">
        <v>0</v>
      </c>
      <c r="F142" s="162" t="n">
        <v>0</v>
      </c>
      <c r="G142" s="162" t="n">
        <v>0</v>
      </c>
      <c r="H142" s="162" t="n">
        <v>0</v>
      </c>
      <c r="I142" s="162" t="n">
        <v>0</v>
      </c>
      <c r="J142" s="162" t="n">
        <v>0</v>
      </c>
      <c r="K142" s="162" t="n">
        <v>0</v>
      </c>
      <c r="L142" s="162" t="n">
        <v>0</v>
      </c>
      <c r="M142" s="162" t="n">
        <v>0</v>
      </c>
      <c r="N142" s="162" t="n">
        <v>0</v>
      </c>
      <c r="O142" s="162" t="n">
        <v>0</v>
      </c>
      <c r="P142" s="162" t="n">
        <v>0</v>
      </c>
      <c r="Q142" s="162" t="n">
        <v>0</v>
      </c>
      <c r="R142" s="162" t="n">
        <v>0</v>
      </c>
      <c r="S142" s="162" t="n">
        <v>0</v>
      </c>
      <c r="T142" s="162" t="n">
        <v>0</v>
      </c>
      <c r="U142" s="162" t="n">
        <v>0</v>
      </c>
      <c r="V142" s="162" t="n">
        <v>0</v>
      </c>
      <c r="W142" s="162" t="n">
        <v>0</v>
      </c>
      <c r="X142" s="163" t="n">
        <v>0</v>
      </c>
      <c r="Y142" s="162" t="n">
        <v>0</v>
      </c>
      <c r="Z142" s="162" t="n">
        <v>0</v>
      </c>
      <c r="AA142" s="162" t="n">
        <v>0</v>
      </c>
      <c r="AB142" s="162" t="n">
        <v>0</v>
      </c>
      <c r="AC142" s="162" t="n">
        <v>0</v>
      </c>
      <c r="AD142" s="162" t="n">
        <v>0</v>
      </c>
      <c r="AE142" s="162" t="n">
        <v>0</v>
      </c>
      <c r="AF142" s="162" t="n">
        <v>0</v>
      </c>
      <c r="AG142" s="162" t="n">
        <v>0</v>
      </c>
      <c r="AH142" s="162" t="n">
        <v>0</v>
      </c>
      <c r="AI142" s="162" t="n">
        <v>0</v>
      </c>
      <c r="AJ142" s="162" t="n">
        <v>0</v>
      </c>
      <c r="AK142" s="162" t="n">
        <v>0</v>
      </c>
      <c r="AL142" s="162" t="n">
        <v>0</v>
      </c>
      <c r="AM142" s="162" t="n">
        <v>0</v>
      </c>
      <c r="AN142" s="162" t="n">
        <v>0</v>
      </c>
      <c r="AO142" s="162" t="n">
        <v>0</v>
      </c>
      <c r="AP142" s="162" t="n">
        <v>0</v>
      </c>
      <c r="AQ142" s="162" t="n">
        <v>0</v>
      </c>
      <c r="AR142" s="147"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48" t="n">
        <v>293.602404214783</v>
      </c>
      <c r="BJ142" s="51" t="n">
        <v>274.962690989175</v>
      </c>
      <c r="BK142" s="51" t="n">
        <v>257.5063431044</v>
      </c>
      <c r="BL142" s="51" t="n">
        <f aca="false">BK142*(1+(BK33-BJ33)/BJ33)</f>
        <v>237.187593274293</v>
      </c>
      <c r="BM142" s="149" t="n">
        <f aca="false">BL142*(1+(BL33-BK33)/BK33)</f>
        <v>233.428123152913</v>
      </c>
      <c r="BN142" s="51" t="n">
        <f aca="false">BM142*(1+(BM33-BL33)/BL33)</f>
        <v>233.893202755318</v>
      </c>
      <c r="BO142" s="51" t="n">
        <f aca="false">BN142*(1+(BN33-BM33)/BM33)</f>
        <v>237.351745856892</v>
      </c>
      <c r="BP142" s="51" t="n">
        <f aca="false">BO142*(1+(BO33-BN33)/BN33)</f>
        <v>231.671770544112</v>
      </c>
      <c r="BQ142" s="51" t="n">
        <f aca="false">BP142*(1+(BP33-BO33)/BO33)</f>
        <v>224.988736094198</v>
      </c>
      <c r="BR142" s="51" t="n">
        <f aca="false">BQ142*(1+(BQ33-BP33)/BP33)</f>
        <v>226.797302915619</v>
      </c>
      <c r="BS142" s="51" t="n">
        <f aca="false">BR142*(1+(BR33-BQ33)/BQ33)</f>
        <v>232.812628947992</v>
      </c>
      <c r="BT142" s="51" t="n">
        <f aca="false">BS142*(1+(BS33-BR33)/BR33)</f>
        <v>237.332176425421</v>
      </c>
      <c r="BU142" s="51" t="n">
        <f aca="false">BT142*(1+(BT33-BS33)/BS33)</f>
        <v>239.395698379286</v>
      </c>
      <c r="BV142" s="51" t="n">
        <f aca="false">BU142*(1+(BU33-BT33)/BT33)</f>
        <v>240.689329778231</v>
      </c>
      <c r="BW142" s="51" t="n">
        <f aca="false">BV142*(1+(BV33-BU33)/BU33)</f>
        <v>242.105318464769</v>
      </c>
      <c r="BX142" s="51" t="n">
        <f aca="false">BW142*(1+(BW33-BV33)/BV33)</f>
        <v>244.001751482628</v>
      </c>
      <c r="BY142" s="51" t="n">
        <f aca="false">BX142*(1+(BX33-BW33)/BW33)</f>
        <v>247.179508774938</v>
      </c>
      <c r="BZ142" s="51" t="n">
        <f aca="false">BY142*(1+(BY33-BX33)/BX33)</f>
        <v>244.492285280469</v>
      </c>
      <c r="CA142" s="51" t="n">
        <f aca="false">BZ142*(1+(BZ33-BY33)/BY33)</f>
        <v>244.360998257651</v>
      </c>
      <c r="CB142" s="51" t="n">
        <f aca="false">CA142*(1+(CA33-BZ33)/BZ33)</f>
        <v>248.818824022153</v>
      </c>
      <c r="CC142" s="51" t="n">
        <f aca="false">CB142*(1+(CB33-CA33)/CA33)</f>
        <v>253.313624109642</v>
      </c>
      <c r="CD142" s="51" t="n">
        <f aca="false">CC142*(1+(CC33-CB33)/CB33)</f>
        <v>256.040333123022</v>
      </c>
      <c r="CE142" s="51" t="n">
        <f aca="false">CD142*(1+(CD33-CC33)/CC33)</f>
        <v>256.040333123022</v>
      </c>
      <c r="CF142" s="51" t="n">
        <f aca="false">CE142*(1+(CE33-CD33)/CD33)</f>
        <v>256.040333123022</v>
      </c>
      <c r="CG142" s="51" t="n">
        <f aca="false">CF142*(1+(CF33-CE33)/CE33)</f>
        <v>256.040333123022</v>
      </c>
      <c r="CH142" s="51" t="n">
        <f aca="false">CG142*(1+(CG33-CF33)/CF33)</f>
        <v>257.864114816866</v>
      </c>
      <c r="CI142" s="51" t="n">
        <f aca="false">CH142*(1+(CH33-CG33)/CG33)</f>
        <v>260.612459562297</v>
      </c>
      <c r="CJ142" s="51" t="n">
        <f aca="false">CI142*(1+(CI33-CH33)/CH33)</f>
        <v>260.612459562297</v>
      </c>
      <c r="CK142" s="51" t="n">
        <f aca="false">CJ142*(1+(CJ33-CI33)/CI33)</f>
        <v>260.612459562297</v>
      </c>
      <c r="CL142" s="51" t="n">
        <f aca="false">CK142*(1+(CK33-CJ33)/CJ33)</f>
        <v>262.45045173695</v>
      </c>
      <c r="CM142" s="51" t="n">
        <f aca="false">CL142*(1+(CL33-CK33)/CK33)</f>
        <v>265.219983093319</v>
      </c>
      <c r="CN142" s="51" t="n">
        <f aca="false">CM142*(1+(CM33-CL33)/CL33)</f>
        <v>265.219983093319</v>
      </c>
      <c r="CO142" s="51" t="n">
        <f aca="false">CN142*(1+(CN33-CM33)/CM33)</f>
        <v>265.219983093319</v>
      </c>
      <c r="CP142" s="51" t="n">
        <f aca="false">CO142*(1+(CO33-CN33)/CN33)</f>
        <v>265.219983093319</v>
      </c>
      <c r="CQ142" s="51" t="n">
        <f aca="false">CP142*(1+(CP33-CO33)/CO33)</f>
        <v>265.219983093319</v>
      </c>
      <c r="CR142" s="51" t="n">
        <f aca="false">CQ142*(1+(CQ33-CP33)/CP33)</f>
        <v>265.219983093319</v>
      </c>
      <c r="CS142" s="51" t="n">
        <f aca="false">CR142*(1+(CR33-CQ33)/CQ33)</f>
        <v>265.219983093319</v>
      </c>
      <c r="CT142" s="51" t="n">
        <f aca="false">CS142*(1+(CS33-CR33)/CR33)</f>
        <v>265.219983093319</v>
      </c>
      <c r="CU142" s="51" t="n">
        <f aca="false">CT142*(1+(CT33-CS33)/CS33)</f>
        <v>265.219983093319</v>
      </c>
      <c r="CV142" s="51" t="n">
        <f aca="false">CU142*(1+(CU33-CT33)/CT33)</f>
        <v>265.219983093319</v>
      </c>
      <c r="CW142" s="51" t="n">
        <f aca="false">CV142*(1+(CV33-CU33)/CU33)</f>
        <v>265.219983093319</v>
      </c>
      <c r="CX142" s="51" t="n">
        <f aca="false">CW142*(1+(CW33-CV33)/CV33)</f>
        <v>265.219983093319</v>
      </c>
      <c r="CY142" s="51" t="n">
        <f aca="false">CX142*(1+(CX33-CW33)/CW33)</f>
        <v>265.219983093319</v>
      </c>
      <c r="CZ142" s="51" t="n">
        <f aca="false">CY142*(1+(CY33-CX33)/CX33)</f>
        <v>265.219983093319</v>
      </c>
      <c r="DA142" s="51" t="n">
        <f aca="false">CZ142*(1+(CZ33-CY33)/CY33)</f>
        <v>265.219983093319</v>
      </c>
      <c r="DB142" s="51" t="n">
        <f aca="false">DA142*(1+(DA33-CZ33)/CZ33)</f>
        <v>265.219983093319</v>
      </c>
      <c r="DC142" s="51" t="n">
        <f aca="false">DB142*(1+(DB33-DA33)/DA33)</f>
        <v>265.219983093319</v>
      </c>
      <c r="DD142" s="51" t="n">
        <f aca="false">DC142*(1+(DC33-DB33)/DB33)</f>
        <v>265.219983093319</v>
      </c>
      <c r="DE142" s="51" t="n">
        <f aca="false">DD142*(1+(DD33-DC33)/DC33)</f>
        <v>265.219983093319</v>
      </c>
      <c r="DF142" s="51" t="n">
        <f aca="false">DE142*(1+(DE33-DD33)/DD33)</f>
        <v>265.219983093319</v>
      </c>
      <c r="DG142" s="51" t="n">
        <f aca="false">DF142*(1+(DF33-DE33)/DE33)</f>
        <v>265.219983093319</v>
      </c>
      <c r="DH142" s="51" t="n">
        <f aca="false">DG142*(1+(DG33-DF33)/DF33)</f>
        <v>265.219983093319</v>
      </c>
      <c r="DI142" s="51" t="n">
        <f aca="false">DH142*(1+(DH33-DG33)/DG33)</f>
        <v>265.219983093319</v>
      </c>
      <c r="DJ142" s="51" t="n">
        <f aca="false">DI142*(1+(DI33-DH33)/DH33)</f>
        <v>265.219983093319</v>
      </c>
      <c r="DK142" s="51" t="n">
        <f aca="false">DJ142*(1+(DJ33-DI33)/DI33)</f>
        <v>265.219983093319</v>
      </c>
      <c r="DL142" s="51" t="n">
        <f aca="false">DK142*(1+(DK33-DJ33)/DJ33)</f>
        <v>265.219983093319</v>
      </c>
      <c r="DM142" s="51" t="n">
        <f aca="false">DL142*(1+(DL33-DK33)/DK33)</f>
        <v>265.219983093319</v>
      </c>
      <c r="DN142" s="51" t="n">
        <f aca="false">DM142*(1+(DM33-DL33)/DL33)</f>
        <v>265.219983093319</v>
      </c>
      <c r="DO142" s="51" t="n">
        <f aca="false">DN142*(1+(DN33-DM33)/DM33)</f>
        <v>265.219983093319</v>
      </c>
      <c r="DP142" s="51" t="n">
        <f aca="false">DO142*(1+(DO33-DN33)/DN33)</f>
        <v>265.219983093319</v>
      </c>
      <c r="DQ142" s="51" t="n">
        <f aca="false">DP142*(1+(DP33-DO33)/DO33)</f>
        <v>265.219983093319</v>
      </c>
      <c r="DR142" s="51" t="n">
        <f aca="false">DQ142*(1+(DQ33-DP33)/DP33)</f>
        <v>265.219983093319</v>
      </c>
      <c r="DS142" s="51" t="n">
        <f aca="false">DR142*(1+(DR33-DQ33)/DQ33)</f>
        <v>265.219983093319</v>
      </c>
      <c r="DT142" s="51" t="n">
        <f aca="false">DS142*(1+(DS33-DR33)/DR33)</f>
        <v>265.219983093319</v>
      </c>
      <c r="DU142" s="51" t="n">
        <f aca="false">DT142*(1+(DT33-DS33)/DS33)</f>
        <v>265.219983093319</v>
      </c>
      <c r="DV142" s="51" t="n">
        <f aca="false">DU142*(1+(DU33-DT33)/DT33)</f>
        <v>265.219983093319</v>
      </c>
      <c r="DW142" s="51" t="n">
        <f aca="false">DV142*(1+(DV33-DU33)/DU33)</f>
        <v>265.219983093319</v>
      </c>
      <c r="DX142" s="51" t="n">
        <f aca="false">DW142*(1+(DW33-DV33)/DV33)</f>
        <v>265.219983093319</v>
      </c>
      <c r="DY142" s="51" t="n">
        <f aca="false">DX142*(1+(DX33-DW33)/DW33)</f>
        <v>265.219983093319</v>
      </c>
      <c r="DZ142" s="51" t="n">
        <f aca="false">DY142*(1+(DY33-DX33)/DX33)</f>
        <v>265.219983093319</v>
      </c>
      <c r="EA142" s="51" t="n">
        <f aca="false">DZ142*(1+(DZ33-DY33)/DY33)</f>
        <v>265.219983093319</v>
      </c>
      <c r="EB142" s="51" t="n">
        <f aca="false">EA142*(1+(EA33-DZ33)/DZ33)</f>
        <v>265.219983093319</v>
      </c>
      <c r="EC142" s="51" t="n">
        <f aca="false">EB142*(1+(EB33-EA33)/EA33)</f>
        <v>265.219983093319</v>
      </c>
      <c r="ED142" s="51" t="n">
        <f aca="false">EC142*(1+(EC33-EB33)/EB33)</f>
        <v>265.219983093319</v>
      </c>
      <c r="EE142" s="51" t="n">
        <f aca="false">ED142*(1+(ED33-EC33)/EC33)</f>
        <v>265.219983093319</v>
      </c>
      <c r="EF142" s="51" t="n">
        <f aca="false">EE142*(1+(EE33-ED33)/ED33)</f>
        <v>265.219983093319</v>
      </c>
      <c r="EG142" s="51" t="n">
        <f aca="false">EF142*(1+(EF33-EE33)/EE33)</f>
        <v>265.219983093319</v>
      </c>
      <c r="EH142" s="51" t="n">
        <f aca="false">EG142*(1+(EG33-EF33)/EF33)</f>
        <v>265.219983093319</v>
      </c>
      <c r="EI142" s="51" t="n">
        <f aca="false">EH142*(1+(EH33-EG33)/EG33)</f>
        <v>265.219983093319</v>
      </c>
      <c r="EJ142" s="51" t="n">
        <f aca="false">EI142*(1+(EI33-EH33)/EH33)</f>
        <v>265.219983093319</v>
      </c>
      <c r="EK142" s="51" t="n">
        <f aca="false">EJ142*(1+(EJ33-EI33)/EI33)</f>
        <v>265.219983093319</v>
      </c>
      <c r="EL142" s="51" t="n">
        <f aca="false">EK142*(1+(EK33-EJ33)/EJ33)</f>
        <v>265.219983093319</v>
      </c>
      <c r="EM142" s="51" t="n">
        <f aca="false">EL142*(1+(EL33-EK33)/EK33)</f>
        <v>265.219983093319</v>
      </c>
      <c r="EN142" s="51" t="n">
        <f aca="false">EM142*(1+(EM33-EL33)/EL33)</f>
        <v>265.219983093319</v>
      </c>
      <c r="EO142" s="51" t="n">
        <f aca="false">EN142*(1+(EN33-EM33)/EM33)</f>
        <v>265.219983093319</v>
      </c>
      <c r="EP142" s="51" t="n">
        <f aca="false">EO142*(1+(EO33-EN33)/EN33)</f>
        <v>265.219983093319</v>
      </c>
      <c r="EQ142" s="51" t="n">
        <f aca="false">EP142*(1+(EP33-EO33)/EO33)</f>
        <v>265.219983093319</v>
      </c>
      <c r="ER142" s="51" t="n">
        <f aca="false">EQ142*(1+(EQ33-EP33)/EP33)</f>
        <v>265.219983093319</v>
      </c>
      <c r="ES142" s="51" t="n">
        <f aca="false">ER142*(1+(ER33-EQ33)/EQ33)</f>
        <v>265.219983093319</v>
      </c>
      <c r="ET142" s="51" t="n">
        <f aca="false">ES142*(1+(ES33-ER33)/ER33)</f>
        <v>265.219983093319</v>
      </c>
      <c r="EU142" s="51" t="n">
        <f aca="false">ET142*(1+(ET33-ES33)/ES33)</f>
        <v>265.219983093319</v>
      </c>
      <c r="EV142" s="51" t="n">
        <f aca="false">EU142*(1+(EU33-ET33)/ET33)</f>
        <v>265.219983093319</v>
      </c>
    </row>
    <row r="143" customFormat="false" ht="12.8" hidden="false" customHeight="false" outlineLevel="0" collapsed="false">
      <c r="A143" s="162" t="s">
        <v>289</v>
      </c>
      <c r="B143" s="162" t="n">
        <v>0</v>
      </c>
      <c r="C143" s="162" t="n">
        <v>0</v>
      </c>
      <c r="D143" s="162" t="n">
        <v>0</v>
      </c>
      <c r="E143" s="162" t="n">
        <v>0</v>
      </c>
      <c r="F143" s="162" t="n">
        <v>0</v>
      </c>
      <c r="G143" s="162" t="n">
        <v>0</v>
      </c>
      <c r="H143" s="162" t="n">
        <v>0</v>
      </c>
      <c r="I143" s="162" t="n">
        <v>0</v>
      </c>
      <c r="J143" s="162" t="n">
        <v>0</v>
      </c>
      <c r="K143" s="162" t="n">
        <v>0</v>
      </c>
      <c r="L143" s="162" t="n">
        <v>0</v>
      </c>
      <c r="M143" s="162" t="n">
        <v>0</v>
      </c>
      <c r="N143" s="162" t="n">
        <v>0</v>
      </c>
      <c r="O143" s="162" t="n">
        <v>0</v>
      </c>
      <c r="P143" s="162" t="n">
        <v>0</v>
      </c>
      <c r="Q143" s="162" t="n">
        <v>0</v>
      </c>
      <c r="R143" s="162" t="n">
        <v>0</v>
      </c>
      <c r="S143" s="162" t="n">
        <v>0</v>
      </c>
      <c r="T143" s="162" t="n">
        <v>0</v>
      </c>
      <c r="U143" s="162" t="n">
        <v>0</v>
      </c>
      <c r="V143" s="162" t="n">
        <v>0</v>
      </c>
      <c r="W143" s="162" t="n">
        <v>0</v>
      </c>
      <c r="X143" s="163" t="n">
        <v>0</v>
      </c>
      <c r="Y143" s="162" t="n">
        <v>0</v>
      </c>
      <c r="Z143" s="162" t="n">
        <v>0</v>
      </c>
      <c r="AA143" s="162" t="n">
        <v>0</v>
      </c>
      <c r="AB143" s="162" t="n">
        <v>0</v>
      </c>
      <c r="AC143" s="162" t="n">
        <v>0</v>
      </c>
      <c r="AD143" s="162" t="n">
        <v>0</v>
      </c>
      <c r="AE143" s="162" t="n">
        <v>0</v>
      </c>
      <c r="AF143" s="162" t="n">
        <v>0</v>
      </c>
      <c r="AG143" s="162" t="n">
        <v>0</v>
      </c>
      <c r="AH143" s="162" t="n">
        <v>0</v>
      </c>
      <c r="AI143" s="162" t="n">
        <v>0</v>
      </c>
      <c r="AJ143" s="162" t="n">
        <v>0</v>
      </c>
      <c r="AK143" s="162" t="n">
        <v>0</v>
      </c>
      <c r="AL143" s="162" t="n">
        <v>0</v>
      </c>
      <c r="AM143" s="162" t="n">
        <v>0</v>
      </c>
      <c r="AN143" s="162" t="n">
        <v>0</v>
      </c>
      <c r="AO143" s="162" t="n">
        <v>0</v>
      </c>
      <c r="AP143" s="162" t="n">
        <v>0</v>
      </c>
      <c r="AQ143" s="162" t="n">
        <v>0</v>
      </c>
      <c r="AR143" s="147"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48" t="n">
        <v>231.470087429195</v>
      </c>
      <c r="BJ143" s="51" t="n">
        <v>216.774921490327</v>
      </c>
      <c r="BK143" s="51" t="n">
        <v>203.012696409474</v>
      </c>
      <c r="BL143" s="51" t="n">
        <f aca="false">BK143*(1+(BK33-BJ33)/BJ33)</f>
        <v>186.993812598883</v>
      </c>
      <c r="BM143" s="149" t="n">
        <f aca="false">BL143*(1+(BL33-BK33)/BK33)</f>
        <v>184.029923798277</v>
      </c>
      <c r="BN143" s="51" t="n">
        <f aca="false">BM143*(1+(BM33-BL33)/BL33)</f>
        <v>184.39658297642</v>
      </c>
      <c r="BO143" s="51" t="n">
        <f aca="false">BN143*(1+(BN33-BM33)/BM33)</f>
        <v>187.123227113548</v>
      </c>
      <c r="BP143" s="51" t="n">
        <f aca="false">BO143*(1+(BO33-BN33)/BN33)</f>
        <v>182.64525158143</v>
      </c>
      <c r="BQ143" s="51" t="n">
        <f aca="false">BP143*(1+(BP33-BO33)/BO33)</f>
        <v>177.376484888081</v>
      </c>
      <c r="BR143" s="51" t="n">
        <f aca="false">BQ143*(1+(BQ33-BP33)/BP33)</f>
        <v>178.802321714572</v>
      </c>
      <c r="BS143" s="51" t="n">
        <f aca="false">BR143*(1+(BR33-BQ33)/BQ33)</f>
        <v>183.544680845971</v>
      </c>
      <c r="BT143" s="51" t="n">
        <f aca="false">BS143*(1+(BS33-BR33)/BR33)</f>
        <v>187.107798976896</v>
      </c>
      <c r="BU143" s="51" t="n">
        <f aca="false">BT143*(1+(BT33-BS33)/BS33)</f>
        <v>188.734637177866</v>
      </c>
      <c r="BV143" s="51" t="n">
        <f aca="false">BU143*(1+(BU33-BT33)/BT33)</f>
        <v>189.754509524673</v>
      </c>
      <c r="BW143" s="51" t="n">
        <f aca="false">BV143*(1+(BV33-BU33)/BU33)</f>
        <v>190.870845836524</v>
      </c>
      <c r="BX143" s="51" t="n">
        <f aca="false">BW143*(1+(BW33-BV33)/BV33)</f>
        <v>192.365954562291</v>
      </c>
      <c r="BY143" s="51" t="n">
        <f aca="false">BX143*(1+(BX33-BW33)/BW33)</f>
        <v>194.871232951434</v>
      </c>
      <c r="BZ143" s="51" t="n">
        <f aca="false">BY143*(1+(BY33-BX33)/BX33)</f>
        <v>192.752681303773</v>
      </c>
      <c r="CA143" s="51" t="n">
        <f aca="false">BZ143*(1+(BZ33-BY33)/BY33)</f>
        <v>192.649177319426</v>
      </c>
      <c r="CB143" s="51" t="n">
        <f aca="false">CA143*(1+(CA33-BZ33)/BZ33)</f>
        <v>196.163635323314</v>
      </c>
      <c r="CC143" s="51" t="n">
        <f aca="false">CB143*(1+(CB33-CA33)/CA33)</f>
        <v>199.707243121794</v>
      </c>
      <c r="CD143" s="51" t="n">
        <f aca="false">CC143*(1+(CC33-CB33)/CB33)</f>
        <v>201.856924339184</v>
      </c>
      <c r="CE143" s="51" t="n">
        <f aca="false">CD143*(1+(CD33-CC33)/CC33)</f>
        <v>201.856924339184</v>
      </c>
      <c r="CF143" s="51" t="n">
        <f aca="false">CE143*(1+(CE33-CD33)/CD33)</f>
        <v>201.856924339184</v>
      </c>
      <c r="CG143" s="51" t="n">
        <f aca="false">CF143*(1+(CF33-CE33)/CE33)</f>
        <v>201.856924339184</v>
      </c>
      <c r="CH143" s="51" t="n">
        <f aca="false">CG143*(1+(CG33-CF33)/CF33)</f>
        <v>203.294756257675</v>
      </c>
      <c r="CI143" s="51" t="n">
        <f aca="false">CH143*(1+(CH33-CG33)/CG33)</f>
        <v>205.461494640529</v>
      </c>
      <c r="CJ143" s="51" t="n">
        <f aca="false">CI143*(1+(CI33-CH33)/CH33)</f>
        <v>205.461494640529</v>
      </c>
      <c r="CK143" s="51" t="n">
        <f aca="false">CJ143*(1+(CJ33-CI33)/CI33)</f>
        <v>205.461494640529</v>
      </c>
      <c r="CL143" s="51" t="n">
        <f aca="false">CK143*(1+(CK33-CJ33)/CJ33)</f>
        <v>206.910529809362</v>
      </c>
      <c r="CM143" s="51" t="n">
        <f aca="false">CL143*(1+(CL33-CK33)/CK33)</f>
        <v>209.093971279847</v>
      </c>
      <c r="CN143" s="51" t="n">
        <f aca="false">CM143*(1+(CM33-CL33)/CL33)</f>
        <v>209.093971279847</v>
      </c>
      <c r="CO143" s="51" t="n">
        <f aca="false">CN143*(1+(CN33-CM33)/CM33)</f>
        <v>209.093971279847</v>
      </c>
      <c r="CP143" s="51" t="n">
        <f aca="false">CO143*(1+(CO33-CN33)/CN33)</f>
        <v>209.093971279847</v>
      </c>
      <c r="CQ143" s="51" t="n">
        <f aca="false">CP143*(1+(CP33-CO33)/CO33)</f>
        <v>209.093971279847</v>
      </c>
      <c r="CR143" s="51" t="n">
        <f aca="false">CQ143*(1+(CQ33-CP33)/CP33)</f>
        <v>209.093971279847</v>
      </c>
      <c r="CS143" s="51" t="n">
        <f aca="false">CR143*(1+(CR33-CQ33)/CQ33)</f>
        <v>209.093971279847</v>
      </c>
      <c r="CT143" s="51" t="n">
        <f aca="false">CS143*(1+(CS33-CR33)/CR33)</f>
        <v>209.093971279847</v>
      </c>
      <c r="CU143" s="51" t="n">
        <f aca="false">CT143*(1+(CT33-CS33)/CS33)</f>
        <v>209.093971279847</v>
      </c>
      <c r="CV143" s="51" t="n">
        <f aca="false">CU143*(1+(CU33-CT33)/CT33)</f>
        <v>209.093971279847</v>
      </c>
      <c r="CW143" s="51" t="n">
        <f aca="false">CV143*(1+(CV33-CU33)/CU33)</f>
        <v>209.093971279847</v>
      </c>
      <c r="CX143" s="51" t="n">
        <f aca="false">CW143*(1+(CW33-CV33)/CV33)</f>
        <v>209.093971279847</v>
      </c>
      <c r="CY143" s="51" t="n">
        <f aca="false">CX143*(1+(CX33-CW33)/CW33)</f>
        <v>209.093971279847</v>
      </c>
      <c r="CZ143" s="51" t="n">
        <f aca="false">CY143*(1+(CY33-CX33)/CX33)</f>
        <v>209.093971279847</v>
      </c>
      <c r="DA143" s="51" t="n">
        <f aca="false">CZ143*(1+(CZ33-CY33)/CY33)</f>
        <v>209.093971279847</v>
      </c>
      <c r="DB143" s="51" t="n">
        <f aca="false">DA143*(1+(DA33-CZ33)/CZ33)</f>
        <v>209.093971279847</v>
      </c>
      <c r="DC143" s="51" t="n">
        <f aca="false">DB143*(1+(DB33-DA33)/DA33)</f>
        <v>209.093971279847</v>
      </c>
      <c r="DD143" s="51" t="n">
        <f aca="false">DC143*(1+(DC33-DB33)/DB33)</f>
        <v>209.093971279847</v>
      </c>
      <c r="DE143" s="51" t="n">
        <f aca="false">DD143*(1+(DD33-DC33)/DC33)</f>
        <v>209.093971279847</v>
      </c>
      <c r="DF143" s="51" t="n">
        <f aca="false">DE143*(1+(DE33-DD33)/DD33)</f>
        <v>209.093971279847</v>
      </c>
      <c r="DG143" s="51" t="n">
        <f aca="false">DF143*(1+(DF33-DE33)/DE33)</f>
        <v>209.093971279847</v>
      </c>
      <c r="DH143" s="51" t="n">
        <f aca="false">DG143*(1+(DG33-DF33)/DF33)</f>
        <v>209.093971279847</v>
      </c>
      <c r="DI143" s="51" t="n">
        <f aca="false">DH143*(1+(DH33-DG33)/DG33)</f>
        <v>209.093971279847</v>
      </c>
      <c r="DJ143" s="51" t="n">
        <f aca="false">DI143*(1+(DI33-DH33)/DH33)</f>
        <v>209.093971279847</v>
      </c>
      <c r="DK143" s="51" t="n">
        <f aca="false">DJ143*(1+(DJ33-DI33)/DI33)</f>
        <v>209.093971279847</v>
      </c>
      <c r="DL143" s="51" t="n">
        <f aca="false">DK143*(1+(DK33-DJ33)/DJ33)</f>
        <v>209.093971279847</v>
      </c>
      <c r="DM143" s="51" t="n">
        <f aca="false">DL143*(1+(DL33-DK33)/DK33)</f>
        <v>209.093971279847</v>
      </c>
      <c r="DN143" s="51" t="n">
        <f aca="false">DM143*(1+(DM33-DL33)/DL33)</f>
        <v>209.093971279847</v>
      </c>
      <c r="DO143" s="51" t="n">
        <f aca="false">DN143*(1+(DN33-DM33)/DM33)</f>
        <v>209.093971279847</v>
      </c>
      <c r="DP143" s="51" t="n">
        <f aca="false">DO143*(1+(DO33-DN33)/DN33)</f>
        <v>209.093971279847</v>
      </c>
      <c r="DQ143" s="51" t="n">
        <f aca="false">DP143*(1+(DP33-DO33)/DO33)</f>
        <v>209.093971279847</v>
      </c>
      <c r="DR143" s="51" t="n">
        <f aca="false">DQ143*(1+(DQ33-DP33)/DP33)</f>
        <v>209.093971279847</v>
      </c>
      <c r="DS143" s="51" t="n">
        <f aca="false">DR143*(1+(DR33-DQ33)/DQ33)</f>
        <v>209.093971279847</v>
      </c>
      <c r="DT143" s="51" t="n">
        <f aca="false">DS143*(1+(DS33-DR33)/DR33)</f>
        <v>209.093971279847</v>
      </c>
      <c r="DU143" s="51" t="n">
        <f aca="false">DT143*(1+(DT33-DS33)/DS33)</f>
        <v>209.093971279847</v>
      </c>
      <c r="DV143" s="51" t="n">
        <f aca="false">DU143*(1+(DU33-DT33)/DT33)</f>
        <v>209.093971279847</v>
      </c>
      <c r="DW143" s="51" t="n">
        <f aca="false">DV143*(1+(DV33-DU33)/DU33)</f>
        <v>209.093971279847</v>
      </c>
      <c r="DX143" s="51" t="n">
        <f aca="false">DW143*(1+(DW33-DV33)/DV33)</f>
        <v>209.093971279847</v>
      </c>
      <c r="DY143" s="51" t="n">
        <f aca="false">DX143*(1+(DX33-DW33)/DW33)</f>
        <v>209.093971279847</v>
      </c>
      <c r="DZ143" s="51" t="n">
        <f aca="false">DY143*(1+(DY33-DX33)/DX33)</f>
        <v>209.093971279847</v>
      </c>
      <c r="EA143" s="51" t="n">
        <f aca="false">DZ143*(1+(DZ33-DY33)/DY33)</f>
        <v>209.093971279847</v>
      </c>
      <c r="EB143" s="51" t="n">
        <f aca="false">EA143*(1+(EA33-DZ33)/DZ33)</f>
        <v>209.093971279847</v>
      </c>
      <c r="EC143" s="51" t="n">
        <f aca="false">EB143*(1+(EB33-EA33)/EA33)</f>
        <v>209.093971279847</v>
      </c>
      <c r="ED143" s="51" t="n">
        <f aca="false">EC143*(1+(EC33-EB33)/EB33)</f>
        <v>209.093971279847</v>
      </c>
      <c r="EE143" s="51" t="n">
        <f aca="false">ED143*(1+(ED33-EC33)/EC33)</f>
        <v>209.093971279847</v>
      </c>
      <c r="EF143" s="51" t="n">
        <f aca="false">EE143*(1+(EE33-ED33)/ED33)</f>
        <v>209.093971279847</v>
      </c>
      <c r="EG143" s="51" t="n">
        <f aca="false">EF143*(1+(EF33-EE33)/EE33)</f>
        <v>209.093971279847</v>
      </c>
      <c r="EH143" s="51" t="n">
        <f aca="false">EG143*(1+(EG33-EF33)/EF33)</f>
        <v>209.093971279847</v>
      </c>
      <c r="EI143" s="51" t="n">
        <f aca="false">EH143*(1+(EH33-EG33)/EG33)</f>
        <v>209.093971279847</v>
      </c>
      <c r="EJ143" s="51" t="n">
        <f aca="false">EI143*(1+(EI33-EH33)/EH33)</f>
        <v>209.093971279847</v>
      </c>
      <c r="EK143" s="51" t="n">
        <f aca="false">EJ143*(1+(EJ33-EI33)/EI33)</f>
        <v>209.093971279847</v>
      </c>
      <c r="EL143" s="51" t="n">
        <f aca="false">EK143*(1+(EK33-EJ33)/EJ33)</f>
        <v>209.093971279847</v>
      </c>
      <c r="EM143" s="51" t="n">
        <f aca="false">EL143*(1+(EL33-EK33)/EK33)</f>
        <v>209.093971279847</v>
      </c>
      <c r="EN143" s="51" t="n">
        <f aca="false">EM143*(1+(EM33-EL33)/EL33)</f>
        <v>209.093971279847</v>
      </c>
      <c r="EO143" s="51" t="n">
        <f aca="false">EN143*(1+(EN33-EM33)/EM33)</f>
        <v>209.093971279847</v>
      </c>
      <c r="EP143" s="51" t="n">
        <f aca="false">EO143*(1+(EO33-EN33)/EN33)</f>
        <v>209.093971279847</v>
      </c>
      <c r="EQ143" s="51" t="n">
        <f aca="false">EP143*(1+(EP33-EO33)/EO33)</f>
        <v>209.093971279847</v>
      </c>
      <c r="ER143" s="51" t="n">
        <f aca="false">EQ143*(1+(EQ33-EP33)/EP33)</f>
        <v>209.093971279847</v>
      </c>
      <c r="ES143" s="51" t="n">
        <f aca="false">ER143*(1+(ER33-EQ33)/EQ33)</f>
        <v>209.093971279847</v>
      </c>
      <c r="ET143" s="51" t="n">
        <f aca="false">ES143*(1+(ES33-ER33)/ER33)</f>
        <v>209.093971279847</v>
      </c>
      <c r="EU143" s="51" t="n">
        <f aca="false">ET143*(1+(ET33-ES33)/ES33)</f>
        <v>209.093971279847</v>
      </c>
      <c r="EV143" s="51" t="n">
        <f aca="false">EU143*(1+(EU33-ET33)/ET33)</f>
        <v>209.093971279847</v>
      </c>
    </row>
    <row r="144" customFormat="false" ht="12.8" hidden="false" customHeight="false" outlineLevel="0" collapsed="false">
      <c r="A144" s="162" t="s">
        <v>290</v>
      </c>
      <c r="B144" s="162" t="n">
        <v>0</v>
      </c>
      <c r="C144" s="162" t="n">
        <v>0</v>
      </c>
      <c r="D144" s="162" t="n">
        <v>0</v>
      </c>
      <c r="E144" s="162" t="n">
        <v>0</v>
      </c>
      <c r="F144" s="162" t="n">
        <v>0</v>
      </c>
      <c r="G144" s="162" t="n">
        <v>0</v>
      </c>
      <c r="H144" s="162" t="n">
        <v>0</v>
      </c>
      <c r="I144" s="162" t="n">
        <v>0</v>
      </c>
      <c r="J144" s="162" t="n">
        <v>0</v>
      </c>
      <c r="K144" s="162" t="n">
        <v>0</v>
      </c>
      <c r="L144" s="162" t="n">
        <v>0</v>
      </c>
      <c r="M144" s="162" t="n">
        <v>0</v>
      </c>
      <c r="N144" s="162" t="n">
        <v>0</v>
      </c>
      <c r="O144" s="162" t="n">
        <v>0</v>
      </c>
      <c r="P144" s="162" t="n">
        <v>0</v>
      </c>
      <c r="Q144" s="162" t="n">
        <v>0</v>
      </c>
      <c r="R144" s="162" t="n">
        <v>0</v>
      </c>
      <c r="S144" s="162" t="n">
        <v>0</v>
      </c>
      <c r="T144" s="162" t="n">
        <v>0</v>
      </c>
      <c r="U144" s="162" t="n">
        <v>0</v>
      </c>
      <c r="V144" s="162" t="n">
        <v>0</v>
      </c>
      <c r="W144" s="162" t="n">
        <v>0</v>
      </c>
      <c r="X144" s="163" t="n">
        <v>0</v>
      </c>
      <c r="Y144" s="162" t="n">
        <v>0</v>
      </c>
      <c r="Z144" s="162" t="n">
        <v>0</v>
      </c>
      <c r="AA144" s="162" t="n">
        <v>0</v>
      </c>
      <c r="AB144" s="162" t="n">
        <v>0</v>
      </c>
      <c r="AC144" s="162" t="n">
        <v>0</v>
      </c>
      <c r="AD144" s="162" t="n">
        <v>0</v>
      </c>
      <c r="AE144" s="162" t="n">
        <v>0</v>
      </c>
      <c r="AF144" s="162" t="n">
        <v>0</v>
      </c>
      <c r="AG144" s="162" t="n">
        <v>0</v>
      </c>
      <c r="AH144" s="162" t="n">
        <v>0</v>
      </c>
      <c r="AI144" s="162" t="n">
        <v>0</v>
      </c>
      <c r="AJ144" s="162" t="n">
        <v>0</v>
      </c>
      <c r="AK144" s="162" t="n">
        <v>0</v>
      </c>
      <c r="AL144" s="162" t="n">
        <v>0</v>
      </c>
      <c r="AM144" s="162" t="n">
        <v>0</v>
      </c>
      <c r="AN144" s="162" t="n">
        <v>0</v>
      </c>
      <c r="AO144" s="162" t="n">
        <v>0</v>
      </c>
      <c r="AP144" s="162" t="n">
        <v>0</v>
      </c>
      <c r="AQ144" s="162" t="n">
        <v>0</v>
      </c>
      <c r="AR144" s="147"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48" t="n">
        <v>32225.3501346713</v>
      </c>
      <c r="BJ144" s="51" t="n">
        <v>30179.4837640892</v>
      </c>
      <c r="BK144" s="51" t="n">
        <v>28263.5017605903</v>
      </c>
      <c r="BL144" s="51" t="n">
        <f aca="false">BK144*(1+(BK33-BJ33)/BJ33)</f>
        <v>26033.3469043141</v>
      </c>
      <c r="BM144" s="149" t="n">
        <f aca="false">BL144*(1+(BL33-BK33)/BK33)</f>
        <v>25620.7132226986</v>
      </c>
      <c r="BN144" s="51" t="n">
        <f aca="false">BM144*(1+(BM33-BL33)/BL33)</f>
        <v>25671.7596474309</v>
      </c>
      <c r="BO144" s="51" t="n">
        <f aca="false">BN144*(1+(BN33-BM33)/BM33)</f>
        <v>26051.3640403247</v>
      </c>
      <c r="BP144" s="51" t="n">
        <f aca="false">BO144*(1+(BO33-BN33)/BN33)</f>
        <v>25427.938650808</v>
      </c>
      <c r="BQ144" s="51" t="n">
        <f aca="false">BP144*(1+(BP33-BO33)/BO33)</f>
        <v>24694.4190269258</v>
      </c>
      <c r="BR144" s="51" t="n">
        <f aca="false">BQ144*(1+(BQ33-BP33)/BP33)</f>
        <v>24892.9245508097</v>
      </c>
      <c r="BS144" s="51" t="n">
        <f aca="false">BR144*(1+(BR33-BQ33)/BQ33)</f>
        <v>25553.1575216052</v>
      </c>
      <c r="BT144" s="51" t="n">
        <f aca="false">BS144*(1+(BS33-BR33)/BR33)</f>
        <v>26049.2161295037</v>
      </c>
      <c r="BU144" s="51" t="n">
        <f aca="false">BT144*(1+(BT33-BS33)/BS33)</f>
        <v>26275.7051381742</v>
      </c>
      <c r="BV144" s="51" t="n">
        <f aca="false">BU144*(1+(BU33-BT33)/BT33)</f>
        <v>26417.6921388858</v>
      </c>
      <c r="BW144" s="51" t="n">
        <f aca="false">BV144*(1+(BV33-BU33)/BU33)</f>
        <v>26573.108888052</v>
      </c>
      <c r="BX144" s="51" t="n">
        <f aca="false">BW144*(1+(BW33-BV33)/BV33)</f>
        <v>26781.25847106</v>
      </c>
      <c r="BY144" s="51" t="n">
        <f aca="false">BX144*(1+(BX33-BW33)/BW33)</f>
        <v>27130.0442436479</v>
      </c>
      <c r="BZ144" s="51" t="n">
        <f aca="false">BY144*(1+(BY33-BX33)/BX33)</f>
        <v>26835.0987092917</v>
      </c>
      <c r="CA144" s="51" t="n">
        <f aca="false">BZ144*(1+(BZ33-BY33)/BY33)</f>
        <v>26820.6888467779</v>
      </c>
      <c r="CB144" s="51" t="n">
        <f aca="false">CA144*(1+(CA33-BZ33)/BZ33)</f>
        <v>27309.9729740133</v>
      </c>
      <c r="CC144" s="51" t="n">
        <f aca="false">CB144*(1+(CB33-CA33)/CA33)</f>
        <v>27803.315346301</v>
      </c>
      <c r="CD144" s="51" t="n">
        <f aca="false">CC144*(1+(CC33-CB33)/CB33)</f>
        <v>28102.5947507273</v>
      </c>
      <c r="CE144" s="51" t="n">
        <f aca="false">CD144*(1+(CD33-CC33)/CC33)</f>
        <v>28102.5947507273</v>
      </c>
      <c r="CF144" s="51" t="n">
        <f aca="false">CE144*(1+(CE33-CD33)/CD33)</f>
        <v>28102.5947507273</v>
      </c>
      <c r="CG144" s="51" t="n">
        <f aca="false">CF144*(1+(CF33-CE33)/CE33)</f>
        <v>28102.5947507273</v>
      </c>
      <c r="CH144" s="51" t="n">
        <f aca="false">CG144*(1+(CG33-CF33)/CF33)</f>
        <v>28302.7702357016</v>
      </c>
      <c r="CI144" s="51" t="n">
        <f aca="false">CH144*(1+(CH33-CG33)/CG33)</f>
        <v>28604.4243449354</v>
      </c>
      <c r="CJ144" s="51" t="n">
        <f aca="false">CI144*(1+(CI33-CH33)/CH33)</f>
        <v>28604.4243449354</v>
      </c>
      <c r="CK144" s="51" t="n">
        <f aca="false">CJ144*(1+(CJ33-CI33)/CI33)</f>
        <v>28604.4243449354</v>
      </c>
      <c r="CL144" s="51" t="n">
        <f aca="false">CK144*(1+(CK33-CJ33)/CJ33)</f>
        <v>28806.1595505152</v>
      </c>
      <c r="CM144" s="51" t="n">
        <f aca="false">CL144*(1+(CL33-CK33)/CK33)</f>
        <v>29110.139069711</v>
      </c>
      <c r="CN144" s="51" t="n">
        <f aca="false">CM144*(1+(CM33-CL33)/CL33)</f>
        <v>29110.139069711</v>
      </c>
      <c r="CO144" s="51" t="n">
        <f aca="false">CN144*(1+(CN33-CM33)/CM33)</f>
        <v>29110.139069711</v>
      </c>
      <c r="CP144" s="51" t="n">
        <f aca="false">CO144*(1+(CO33-CN33)/CN33)</f>
        <v>29110.139069711</v>
      </c>
      <c r="CQ144" s="51" t="n">
        <f aca="false">CP144*(1+(CP33-CO33)/CO33)</f>
        <v>29110.139069711</v>
      </c>
      <c r="CR144" s="51" t="n">
        <f aca="false">CQ144*(1+(CQ33-CP33)/CP33)</f>
        <v>29110.139069711</v>
      </c>
      <c r="CS144" s="51" t="n">
        <f aca="false">CR144*(1+(CR33-CQ33)/CQ33)</f>
        <v>29110.139069711</v>
      </c>
      <c r="CT144" s="51" t="n">
        <f aca="false">CS144*(1+(CS33-CR33)/CR33)</f>
        <v>29110.139069711</v>
      </c>
      <c r="CU144" s="51" t="n">
        <f aca="false">CT144*(1+(CT33-CS33)/CS33)</f>
        <v>29110.139069711</v>
      </c>
      <c r="CV144" s="51" t="n">
        <f aca="false">CU144*(1+(CU33-CT33)/CT33)</f>
        <v>29110.139069711</v>
      </c>
      <c r="CW144" s="51" t="n">
        <f aca="false">CV144*(1+(CV33-CU33)/CU33)</f>
        <v>29110.139069711</v>
      </c>
      <c r="CX144" s="51" t="n">
        <f aca="false">CW144*(1+(CW33-CV33)/CV33)</f>
        <v>29110.139069711</v>
      </c>
      <c r="CY144" s="51" t="n">
        <f aca="false">CX144*(1+(CX33-CW33)/CW33)</f>
        <v>29110.139069711</v>
      </c>
      <c r="CZ144" s="51" t="n">
        <f aca="false">CY144*(1+(CY33-CX33)/CX33)</f>
        <v>29110.139069711</v>
      </c>
      <c r="DA144" s="51" t="n">
        <f aca="false">CZ144*(1+(CZ33-CY33)/CY33)</f>
        <v>29110.139069711</v>
      </c>
      <c r="DB144" s="51" t="n">
        <f aca="false">DA144*(1+(DA33-CZ33)/CZ33)</f>
        <v>29110.139069711</v>
      </c>
      <c r="DC144" s="51" t="n">
        <f aca="false">DB144*(1+(DB33-DA33)/DA33)</f>
        <v>29110.139069711</v>
      </c>
      <c r="DD144" s="51" t="n">
        <f aca="false">DC144*(1+(DC33-DB33)/DB33)</f>
        <v>29110.139069711</v>
      </c>
      <c r="DE144" s="51" t="n">
        <f aca="false">DD144*(1+(DD33-DC33)/DC33)</f>
        <v>29110.139069711</v>
      </c>
      <c r="DF144" s="51" t="n">
        <f aca="false">DE144*(1+(DE33-DD33)/DD33)</f>
        <v>29110.139069711</v>
      </c>
      <c r="DG144" s="51" t="n">
        <f aca="false">DF144*(1+(DF33-DE33)/DE33)</f>
        <v>29110.139069711</v>
      </c>
      <c r="DH144" s="51" t="n">
        <f aca="false">DG144*(1+(DG33-DF33)/DF33)</f>
        <v>29110.139069711</v>
      </c>
      <c r="DI144" s="51" t="n">
        <f aca="false">DH144*(1+(DH33-DG33)/DG33)</f>
        <v>29110.139069711</v>
      </c>
      <c r="DJ144" s="51" t="n">
        <f aca="false">DI144*(1+(DI33-DH33)/DH33)</f>
        <v>29110.139069711</v>
      </c>
      <c r="DK144" s="51" t="n">
        <f aca="false">DJ144*(1+(DJ33-DI33)/DI33)</f>
        <v>29110.139069711</v>
      </c>
      <c r="DL144" s="51" t="n">
        <f aca="false">DK144*(1+(DK33-DJ33)/DJ33)</f>
        <v>29110.139069711</v>
      </c>
      <c r="DM144" s="51" t="n">
        <f aca="false">DL144*(1+(DL33-DK33)/DK33)</f>
        <v>29110.139069711</v>
      </c>
      <c r="DN144" s="51" t="n">
        <f aca="false">DM144*(1+(DM33-DL33)/DL33)</f>
        <v>29110.139069711</v>
      </c>
      <c r="DO144" s="51" t="n">
        <f aca="false">DN144*(1+(DN33-DM33)/DM33)</f>
        <v>29110.139069711</v>
      </c>
      <c r="DP144" s="51" t="n">
        <f aca="false">DO144*(1+(DO33-DN33)/DN33)</f>
        <v>29110.139069711</v>
      </c>
      <c r="DQ144" s="51" t="n">
        <f aca="false">DP144*(1+(DP33-DO33)/DO33)</f>
        <v>29110.139069711</v>
      </c>
      <c r="DR144" s="51" t="n">
        <f aca="false">DQ144*(1+(DQ33-DP33)/DP33)</f>
        <v>29110.139069711</v>
      </c>
      <c r="DS144" s="51" t="n">
        <f aca="false">DR144*(1+(DR33-DQ33)/DQ33)</f>
        <v>29110.139069711</v>
      </c>
      <c r="DT144" s="51" t="n">
        <f aca="false">DS144*(1+(DS33-DR33)/DR33)</f>
        <v>29110.139069711</v>
      </c>
      <c r="DU144" s="51" t="n">
        <f aca="false">DT144*(1+(DT33-DS33)/DS33)</f>
        <v>29110.139069711</v>
      </c>
      <c r="DV144" s="51" t="n">
        <f aca="false">DU144*(1+(DU33-DT33)/DT33)</f>
        <v>29110.139069711</v>
      </c>
      <c r="DW144" s="51" t="n">
        <f aca="false">DV144*(1+(DV33-DU33)/DU33)</f>
        <v>29110.139069711</v>
      </c>
      <c r="DX144" s="51" t="n">
        <f aca="false">DW144*(1+(DW33-DV33)/DV33)</f>
        <v>29110.139069711</v>
      </c>
      <c r="DY144" s="51" t="n">
        <f aca="false">DX144*(1+(DX33-DW33)/DW33)</f>
        <v>29110.139069711</v>
      </c>
      <c r="DZ144" s="51" t="n">
        <f aca="false">DY144*(1+(DY33-DX33)/DX33)</f>
        <v>29110.139069711</v>
      </c>
      <c r="EA144" s="51" t="n">
        <f aca="false">DZ144*(1+(DZ33-DY33)/DY33)</f>
        <v>29110.139069711</v>
      </c>
      <c r="EB144" s="51" t="n">
        <f aca="false">EA144*(1+(EA33-DZ33)/DZ33)</f>
        <v>29110.139069711</v>
      </c>
      <c r="EC144" s="51" t="n">
        <f aca="false">EB144*(1+(EB33-EA33)/EA33)</f>
        <v>29110.139069711</v>
      </c>
      <c r="ED144" s="51" t="n">
        <f aca="false">EC144*(1+(EC33-EB33)/EB33)</f>
        <v>29110.139069711</v>
      </c>
      <c r="EE144" s="51" t="n">
        <f aca="false">ED144*(1+(ED33-EC33)/EC33)</f>
        <v>29110.139069711</v>
      </c>
      <c r="EF144" s="51" t="n">
        <f aca="false">EE144*(1+(EE33-ED33)/ED33)</f>
        <v>29110.139069711</v>
      </c>
      <c r="EG144" s="51" t="n">
        <f aca="false">EF144*(1+(EF33-EE33)/EE33)</f>
        <v>29110.139069711</v>
      </c>
      <c r="EH144" s="51" t="n">
        <f aca="false">EG144*(1+(EG33-EF33)/EF33)</f>
        <v>29110.139069711</v>
      </c>
      <c r="EI144" s="51" t="n">
        <f aca="false">EH144*(1+(EH33-EG33)/EG33)</f>
        <v>29110.139069711</v>
      </c>
      <c r="EJ144" s="51" t="n">
        <f aca="false">EI144*(1+(EI33-EH33)/EH33)</f>
        <v>29110.139069711</v>
      </c>
      <c r="EK144" s="51" t="n">
        <f aca="false">EJ144*(1+(EJ33-EI33)/EI33)</f>
        <v>29110.139069711</v>
      </c>
      <c r="EL144" s="51" t="n">
        <f aca="false">EK144*(1+(EK33-EJ33)/EJ33)</f>
        <v>29110.139069711</v>
      </c>
      <c r="EM144" s="51" t="n">
        <f aca="false">EL144*(1+(EL33-EK33)/EK33)</f>
        <v>29110.139069711</v>
      </c>
      <c r="EN144" s="51" t="n">
        <f aca="false">EM144*(1+(EM33-EL33)/EL33)</f>
        <v>29110.139069711</v>
      </c>
      <c r="EO144" s="51" t="n">
        <f aca="false">EN144*(1+(EN33-EM33)/EM33)</f>
        <v>29110.139069711</v>
      </c>
      <c r="EP144" s="51" t="n">
        <f aca="false">EO144*(1+(EO33-EN33)/EN33)</f>
        <v>29110.139069711</v>
      </c>
      <c r="EQ144" s="51" t="n">
        <f aca="false">EP144*(1+(EP33-EO33)/EO33)</f>
        <v>29110.139069711</v>
      </c>
      <c r="ER144" s="51" t="n">
        <f aca="false">EQ144*(1+(EQ33-EP33)/EP33)</f>
        <v>29110.139069711</v>
      </c>
      <c r="ES144" s="51" t="n">
        <f aca="false">ER144*(1+(ER33-EQ33)/EQ33)</f>
        <v>29110.139069711</v>
      </c>
      <c r="ET144" s="51" t="n">
        <f aca="false">ES144*(1+(ES33-ER33)/ER33)</f>
        <v>29110.139069711</v>
      </c>
      <c r="EU144" s="51" t="n">
        <f aca="false">ET144*(1+(ET33-ES33)/ES33)</f>
        <v>29110.139069711</v>
      </c>
      <c r="EV144" s="51" t="n">
        <f aca="false">EU144*(1+(EU33-ET33)/ET33)</f>
        <v>29110.139069711</v>
      </c>
    </row>
    <row r="145" customFormat="false" ht="12.8" hidden="false" customHeight="false" outlineLevel="0" collapsed="false">
      <c r="A145" s="162" t="s">
        <v>291</v>
      </c>
      <c r="B145" s="162" t="n">
        <v>0</v>
      </c>
      <c r="C145" s="162" t="n">
        <v>0</v>
      </c>
      <c r="D145" s="162" t="n">
        <v>0</v>
      </c>
      <c r="E145" s="162" t="n">
        <v>0</v>
      </c>
      <c r="F145" s="162" t="n">
        <v>0</v>
      </c>
      <c r="G145" s="162" t="n">
        <v>0</v>
      </c>
      <c r="H145" s="162" t="n">
        <v>0</v>
      </c>
      <c r="I145" s="162" t="n">
        <v>0</v>
      </c>
      <c r="J145" s="162" t="n">
        <v>0</v>
      </c>
      <c r="K145" s="162" t="n">
        <v>0</v>
      </c>
      <c r="L145" s="162" t="n">
        <v>0</v>
      </c>
      <c r="M145" s="162" t="n">
        <v>0</v>
      </c>
      <c r="N145" s="162" t="n">
        <v>0</v>
      </c>
      <c r="O145" s="162" t="n">
        <v>0</v>
      </c>
      <c r="P145" s="162" t="n">
        <v>0</v>
      </c>
      <c r="Q145" s="162" t="n">
        <v>0</v>
      </c>
      <c r="R145" s="162" t="n">
        <v>0</v>
      </c>
      <c r="S145" s="162" t="n">
        <v>0</v>
      </c>
      <c r="T145" s="162" t="n">
        <v>0</v>
      </c>
      <c r="U145" s="162" t="n">
        <v>0</v>
      </c>
      <c r="V145" s="162" t="n">
        <v>0</v>
      </c>
      <c r="W145" s="162" t="n">
        <v>0</v>
      </c>
      <c r="X145" s="163" t="n">
        <v>0</v>
      </c>
      <c r="Y145" s="162" t="n">
        <v>0</v>
      </c>
      <c r="Z145" s="162" t="n">
        <v>0</v>
      </c>
      <c r="AA145" s="162" t="n">
        <v>0</v>
      </c>
      <c r="AB145" s="162" t="n">
        <v>0</v>
      </c>
      <c r="AC145" s="162" t="n">
        <v>0</v>
      </c>
      <c r="AD145" s="162" t="n">
        <v>0</v>
      </c>
      <c r="AE145" s="162" t="n">
        <v>0</v>
      </c>
      <c r="AF145" s="162" t="n">
        <v>0</v>
      </c>
      <c r="AG145" s="162" t="n">
        <v>0</v>
      </c>
      <c r="AH145" s="162" t="n">
        <v>0</v>
      </c>
      <c r="AI145" s="162" t="n">
        <v>0</v>
      </c>
      <c r="AJ145" s="162" t="n">
        <v>0</v>
      </c>
      <c r="AK145" s="162" t="n">
        <v>0</v>
      </c>
      <c r="AL145" s="162" t="n">
        <v>0</v>
      </c>
      <c r="AM145" s="162" t="n">
        <v>0</v>
      </c>
      <c r="AN145" s="162" t="n">
        <v>0</v>
      </c>
      <c r="AO145" s="162" t="n">
        <v>0</v>
      </c>
      <c r="AP145" s="162" t="n">
        <v>0</v>
      </c>
      <c r="AQ145" s="162" t="n">
        <v>0</v>
      </c>
      <c r="AR145" s="147"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48" t="n">
        <v>1372.79992186527</v>
      </c>
      <c r="BJ145" s="51" t="n">
        <v>1285.64601408941</v>
      </c>
      <c r="BK145" s="51" t="n">
        <v>1204.025180376</v>
      </c>
      <c r="BL145" s="51" t="n">
        <f aca="false">BK145*(1+(BK33-BJ33)/BJ33)</f>
        <v>1109.02058307453</v>
      </c>
      <c r="BM145" s="149" t="n">
        <f aca="false">BL145*(1+(BL33-BK33)/BK33)</f>
        <v>1091.44238815924</v>
      </c>
      <c r="BN145" s="51" t="n">
        <f aca="false">BM145*(1+(BM33-BL33)/BL33)</f>
        <v>1093.61696586254</v>
      </c>
      <c r="BO145" s="51" t="n">
        <f aca="false">BN145*(1+(BN33-BM33)/BM33)</f>
        <v>1109.78811307201</v>
      </c>
      <c r="BP145" s="51" t="n">
        <f aca="false">BO145*(1+(BO33-BN33)/BN33)</f>
        <v>1083.23019136004</v>
      </c>
      <c r="BQ145" s="51" t="n">
        <f aca="false">BP145*(1+(BP33-BO33)/BO33)</f>
        <v>1051.98225524317</v>
      </c>
      <c r="BR145" s="51" t="n">
        <f aca="false">BQ145*(1+(BQ33-BP33)/BP33)</f>
        <v>1060.43859059837</v>
      </c>
      <c r="BS145" s="51" t="n">
        <f aca="false">BR145*(1+(BR33-BQ33)/BQ33)</f>
        <v>1088.56451527982</v>
      </c>
      <c r="BT145" s="51" t="n">
        <f aca="false">BS145*(1+(BS33-BR33)/BR33)</f>
        <v>1109.69661207063</v>
      </c>
      <c r="BU145" s="51" t="n">
        <f aca="false">BT145*(1+(BT33-BS33)/BS33)</f>
        <v>1119.34504388306</v>
      </c>
      <c r="BV145" s="51" t="n">
        <f aca="false">BU145*(1+(BU33-BT33)/BT33)</f>
        <v>1125.39369014038</v>
      </c>
      <c r="BW145" s="51" t="n">
        <f aca="false">BV145*(1+(BV33-BU33)/BU33)</f>
        <v>1132.01444368441</v>
      </c>
      <c r="BX145" s="51" t="n">
        <f aca="false">BW145*(1+(BW33-BV33)/BV33)</f>
        <v>1140.88161596014</v>
      </c>
      <c r="BY145" s="51" t="n">
        <f aca="false">BX145*(1+(BX33-BW33)/BW33)</f>
        <v>1155.73988993871</v>
      </c>
      <c r="BZ145" s="51" t="n">
        <f aca="false">BY145*(1+(BY33-BX33)/BX33)</f>
        <v>1143.17521011905</v>
      </c>
      <c r="CA145" s="51" t="n">
        <f aca="false">BZ145*(1+(BZ33-BY33)/BY33)</f>
        <v>1142.56134997322</v>
      </c>
      <c r="CB145" s="51" t="n">
        <f aca="false">CA145*(1+(CA33-BZ33)/BZ33)</f>
        <v>1163.40485388649</v>
      </c>
      <c r="CC145" s="51" t="n">
        <f aca="false">CB145*(1+(CB33-CA33)/CA33)</f>
        <v>1184.42123903977</v>
      </c>
      <c r="CD145" s="51" t="n">
        <f aca="false">CC145*(1+(CC33-CB33)/CB33)</f>
        <v>1197.17054172524</v>
      </c>
      <c r="CE145" s="51" t="n">
        <f aca="false">CD145*(1+(CD33-CC33)/CC33)</f>
        <v>1197.17054172524</v>
      </c>
      <c r="CF145" s="51" t="n">
        <f aca="false">CE145*(1+(CE33-CD33)/CD33)</f>
        <v>1197.17054172524</v>
      </c>
      <c r="CG145" s="51" t="n">
        <f aca="false">CF145*(1+(CF33-CE33)/CE33)</f>
        <v>1197.17054172524</v>
      </c>
      <c r="CH145" s="51" t="n">
        <f aca="false">CG145*(1+(CG33-CF33)/CF33)</f>
        <v>1205.69801742322</v>
      </c>
      <c r="CI145" s="51" t="n">
        <f aca="false">CH145*(1+(CH33-CG33)/CG33)</f>
        <v>1218.54848253394</v>
      </c>
      <c r="CJ145" s="51" t="n">
        <f aca="false">CI145*(1+(CI33-CH33)/CH33)</f>
        <v>1218.54848253394</v>
      </c>
      <c r="CK145" s="51" t="n">
        <f aca="false">CJ145*(1+(CJ33-CI33)/CI33)</f>
        <v>1218.54848253394</v>
      </c>
      <c r="CL145" s="51" t="n">
        <f aca="false">CK145*(1+(CK33-CJ33)/CJ33)</f>
        <v>1227.14240233</v>
      </c>
      <c r="CM145" s="51" t="n">
        <f aca="false">CL145*(1+(CL33-CK33)/CK33)</f>
        <v>1240.09192990555</v>
      </c>
      <c r="CN145" s="51" t="n">
        <f aca="false">CM145*(1+(CM33-CL33)/CL33)</f>
        <v>1240.09192990555</v>
      </c>
      <c r="CO145" s="51" t="n">
        <f aca="false">CN145*(1+(CN33-CM33)/CM33)</f>
        <v>1240.09192990555</v>
      </c>
      <c r="CP145" s="51" t="n">
        <f aca="false">CO145*(1+(CO33-CN33)/CN33)</f>
        <v>1240.09192990555</v>
      </c>
      <c r="CQ145" s="51" t="n">
        <f aca="false">CP145*(1+(CP33-CO33)/CO33)</f>
        <v>1240.09192990555</v>
      </c>
      <c r="CR145" s="51" t="n">
        <f aca="false">CQ145*(1+(CQ33-CP33)/CP33)</f>
        <v>1240.09192990555</v>
      </c>
      <c r="CS145" s="51" t="n">
        <f aca="false">CR145*(1+(CR33-CQ33)/CQ33)</f>
        <v>1240.09192990555</v>
      </c>
      <c r="CT145" s="51" t="n">
        <f aca="false">CS145*(1+(CS33-CR33)/CR33)</f>
        <v>1240.09192990555</v>
      </c>
      <c r="CU145" s="51" t="n">
        <f aca="false">CT145*(1+(CT33-CS33)/CS33)</f>
        <v>1240.09192990555</v>
      </c>
      <c r="CV145" s="51" t="n">
        <f aca="false">CU145*(1+(CU33-CT33)/CT33)</f>
        <v>1240.09192990555</v>
      </c>
      <c r="CW145" s="51" t="n">
        <f aca="false">CV145*(1+(CV33-CU33)/CU33)</f>
        <v>1240.09192990555</v>
      </c>
      <c r="CX145" s="51" t="n">
        <f aca="false">CW145*(1+(CW33-CV33)/CV33)</f>
        <v>1240.09192990555</v>
      </c>
      <c r="CY145" s="51" t="n">
        <f aca="false">CX145*(1+(CX33-CW33)/CW33)</f>
        <v>1240.09192990555</v>
      </c>
      <c r="CZ145" s="51" t="n">
        <f aca="false">CY145*(1+(CY33-CX33)/CX33)</f>
        <v>1240.09192990555</v>
      </c>
      <c r="DA145" s="51" t="n">
        <f aca="false">CZ145*(1+(CZ33-CY33)/CY33)</f>
        <v>1240.09192990555</v>
      </c>
      <c r="DB145" s="51" t="n">
        <f aca="false">DA145*(1+(DA33-CZ33)/CZ33)</f>
        <v>1240.09192990555</v>
      </c>
      <c r="DC145" s="51" t="n">
        <f aca="false">DB145*(1+(DB33-DA33)/DA33)</f>
        <v>1240.09192990555</v>
      </c>
      <c r="DD145" s="51" t="n">
        <f aca="false">DC145*(1+(DC33-DB33)/DB33)</f>
        <v>1240.09192990555</v>
      </c>
      <c r="DE145" s="51" t="n">
        <f aca="false">DD145*(1+(DD33-DC33)/DC33)</f>
        <v>1240.09192990555</v>
      </c>
      <c r="DF145" s="51" t="n">
        <f aca="false">DE145*(1+(DE33-DD33)/DD33)</f>
        <v>1240.09192990555</v>
      </c>
      <c r="DG145" s="51" t="n">
        <f aca="false">DF145*(1+(DF33-DE33)/DE33)</f>
        <v>1240.09192990555</v>
      </c>
      <c r="DH145" s="51" t="n">
        <f aca="false">DG145*(1+(DG33-DF33)/DF33)</f>
        <v>1240.09192990555</v>
      </c>
      <c r="DI145" s="51" t="n">
        <f aca="false">DH145*(1+(DH33-DG33)/DG33)</f>
        <v>1240.09192990555</v>
      </c>
      <c r="DJ145" s="51" t="n">
        <f aca="false">DI145*(1+(DI33-DH33)/DH33)</f>
        <v>1240.09192990555</v>
      </c>
      <c r="DK145" s="51" t="n">
        <f aca="false">DJ145*(1+(DJ33-DI33)/DI33)</f>
        <v>1240.09192990555</v>
      </c>
      <c r="DL145" s="51" t="n">
        <f aca="false">DK145*(1+(DK33-DJ33)/DJ33)</f>
        <v>1240.09192990555</v>
      </c>
      <c r="DM145" s="51" t="n">
        <f aca="false">DL145*(1+(DL33-DK33)/DK33)</f>
        <v>1240.09192990555</v>
      </c>
      <c r="DN145" s="51" t="n">
        <f aca="false">DM145*(1+(DM33-DL33)/DL33)</f>
        <v>1240.09192990555</v>
      </c>
      <c r="DO145" s="51" t="n">
        <f aca="false">DN145*(1+(DN33-DM33)/DM33)</f>
        <v>1240.09192990555</v>
      </c>
      <c r="DP145" s="51" t="n">
        <f aca="false">DO145*(1+(DO33-DN33)/DN33)</f>
        <v>1240.09192990555</v>
      </c>
      <c r="DQ145" s="51" t="n">
        <f aca="false">DP145*(1+(DP33-DO33)/DO33)</f>
        <v>1240.09192990555</v>
      </c>
      <c r="DR145" s="51" t="n">
        <f aca="false">DQ145*(1+(DQ33-DP33)/DP33)</f>
        <v>1240.09192990555</v>
      </c>
      <c r="DS145" s="51" t="n">
        <f aca="false">DR145*(1+(DR33-DQ33)/DQ33)</f>
        <v>1240.09192990555</v>
      </c>
      <c r="DT145" s="51" t="n">
        <f aca="false">DS145*(1+(DS33-DR33)/DR33)</f>
        <v>1240.09192990555</v>
      </c>
      <c r="DU145" s="51" t="n">
        <f aca="false">DT145*(1+(DT33-DS33)/DS33)</f>
        <v>1240.09192990555</v>
      </c>
      <c r="DV145" s="51" t="n">
        <f aca="false">DU145*(1+(DU33-DT33)/DT33)</f>
        <v>1240.09192990555</v>
      </c>
      <c r="DW145" s="51" t="n">
        <f aca="false">DV145*(1+(DV33-DU33)/DU33)</f>
        <v>1240.09192990555</v>
      </c>
      <c r="DX145" s="51" t="n">
        <f aca="false">DW145*(1+(DW33-DV33)/DV33)</f>
        <v>1240.09192990555</v>
      </c>
      <c r="DY145" s="51" t="n">
        <f aca="false">DX145*(1+(DX33-DW33)/DW33)</f>
        <v>1240.09192990555</v>
      </c>
      <c r="DZ145" s="51" t="n">
        <f aca="false">DY145*(1+(DY33-DX33)/DX33)</f>
        <v>1240.09192990555</v>
      </c>
      <c r="EA145" s="51" t="n">
        <f aca="false">DZ145*(1+(DZ33-DY33)/DY33)</f>
        <v>1240.09192990555</v>
      </c>
      <c r="EB145" s="51" t="n">
        <f aca="false">EA145*(1+(EA33-DZ33)/DZ33)</f>
        <v>1240.09192990555</v>
      </c>
      <c r="EC145" s="51" t="n">
        <f aca="false">EB145*(1+(EB33-EA33)/EA33)</f>
        <v>1240.09192990555</v>
      </c>
      <c r="ED145" s="51" t="n">
        <f aca="false">EC145*(1+(EC33-EB33)/EB33)</f>
        <v>1240.09192990555</v>
      </c>
      <c r="EE145" s="51" t="n">
        <f aca="false">ED145*(1+(ED33-EC33)/EC33)</f>
        <v>1240.09192990555</v>
      </c>
      <c r="EF145" s="51" t="n">
        <f aca="false">EE145*(1+(EE33-ED33)/ED33)</f>
        <v>1240.09192990555</v>
      </c>
      <c r="EG145" s="51" t="n">
        <f aca="false">EF145*(1+(EF33-EE33)/EE33)</f>
        <v>1240.09192990555</v>
      </c>
      <c r="EH145" s="51" t="n">
        <f aca="false">EG145*(1+(EG33-EF33)/EF33)</f>
        <v>1240.09192990555</v>
      </c>
      <c r="EI145" s="51" t="n">
        <f aca="false">EH145*(1+(EH33-EG33)/EG33)</f>
        <v>1240.09192990555</v>
      </c>
      <c r="EJ145" s="51" t="n">
        <f aca="false">EI145*(1+(EI33-EH33)/EH33)</f>
        <v>1240.09192990555</v>
      </c>
      <c r="EK145" s="51" t="n">
        <f aca="false">EJ145*(1+(EJ33-EI33)/EI33)</f>
        <v>1240.09192990555</v>
      </c>
      <c r="EL145" s="51" t="n">
        <f aca="false">EK145*(1+(EK33-EJ33)/EJ33)</f>
        <v>1240.09192990555</v>
      </c>
      <c r="EM145" s="51" t="n">
        <f aca="false">EL145*(1+(EL33-EK33)/EK33)</f>
        <v>1240.09192990555</v>
      </c>
      <c r="EN145" s="51" t="n">
        <f aca="false">EM145*(1+(EM33-EL33)/EL33)</f>
        <v>1240.09192990555</v>
      </c>
      <c r="EO145" s="51" t="n">
        <f aca="false">EN145*(1+(EN33-EM33)/EM33)</f>
        <v>1240.09192990555</v>
      </c>
      <c r="EP145" s="51" t="n">
        <f aca="false">EO145*(1+(EO33-EN33)/EN33)</f>
        <v>1240.09192990555</v>
      </c>
      <c r="EQ145" s="51" t="n">
        <f aca="false">EP145*(1+(EP33-EO33)/EO33)</f>
        <v>1240.09192990555</v>
      </c>
      <c r="ER145" s="51" t="n">
        <f aca="false">EQ145*(1+(EQ33-EP33)/EP33)</f>
        <v>1240.09192990555</v>
      </c>
      <c r="ES145" s="51" t="n">
        <f aca="false">ER145*(1+(ER33-EQ33)/EQ33)</f>
        <v>1240.09192990555</v>
      </c>
      <c r="ET145" s="51" t="n">
        <f aca="false">ES145*(1+(ES33-ER33)/ER33)</f>
        <v>1240.09192990555</v>
      </c>
      <c r="EU145" s="51" t="n">
        <f aca="false">ET145*(1+(ET33-ES33)/ES33)</f>
        <v>1240.09192990555</v>
      </c>
      <c r="EV145" s="51" t="n">
        <f aca="false">EU145*(1+(EU33-ET33)/ET33)</f>
        <v>1240.09192990555</v>
      </c>
    </row>
    <row r="146" customFormat="false" ht="12.8" hidden="false" customHeight="false" outlineLevel="0" collapsed="false">
      <c r="A146" s="162" t="s">
        <v>292</v>
      </c>
      <c r="B146" s="162" t="n">
        <v>0</v>
      </c>
      <c r="C146" s="162" t="n">
        <v>0</v>
      </c>
      <c r="D146" s="162" t="n">
        <v>0</v>
      </c>
      <c r="E146" s="162" t="n">
        <v>0</v>
      </c>
      <c r="F146" s="162" t="n">
        <v>0</v>
      </c>
      <c r="G146" s="162" t="n">
        <v>0</v>
      </c>
      <c r="H146" s="162" t="n">
        <v>0</v>
      </c>
      <c r="I146" s="162" t="n">
        <v>0</v>
      </c>
      <c r="J146" s="162" t="n">
        <v>0</v>
      </c>
      <c r="K146" s="162" t="n">
        <v>0</v>
      </c>
      <c r="L146" s="162" t="n">
        <v>0</v>
      </c>
      <c r="M146" s="162" t="n">
        <v>0</v>
      </c>
      <c r="N146" s="162" t="n">
        <v>0</v>
      </c>
      <c r="O146" s="162" t="n">
        <v>0</v>
      </c>
      <c r="P146" s="162" t="n">
        <v>0</v>
      </c>
      <c r="Q146" s="162" t="n">
        <v>0</v>
      </c>
      <c r="R146" s="162" t="n">
        <v>0</v>
      </c>
      <c r="S146" s="162" t="n">
        <v>0</v>
      </c>
      <c r="T146" s="162" t="n">
        <v>0</v>
      </c>
      <c r="U146" s="162" t="n">
        <v>0</v>
      </c>
      <c r="V146" s="162" t="n">
        <v>0</v>
      </c>
      <c r="W146" s="162" t="n">
        <v>0</v>
      </c>
      <c r="X146" s="163" t="n">
        <v>0</v>
      </c>
      <c r="Y146" s="162" t="n">
        <v>0</v>
      </c>
      <c r="Z146" s="162" t="n">
        <v>0</v>
      </c>
      <c r="AA146" s="162" t="n">
        <v>0</v>
      </c>
      <c r="AB146" s="162" t="n">
        <v>0</v>
      </c>
      <c r="AC146" s="162" t="n">
        <v>0</v>
      </c>
      <c r="AD146" s="162" t="n">
        <v>0</v>
      </c>
      <c r="AE146" s="162" t="n">
        <v>0</v>
      </c>
      <c r="AF146" s="162" t="n">
        <v>0</v>
      </c>
      <c r="AG146" s="162" t="n">
        <v>0</v>
      </c>
      <c r="AH146" s="162" t="n">
        <v>0</v>
      </c>
      <c r="AI146" s="162" t="n">
        <v>0</v>
      </c>
      <c r="AJ146" s="162" t="n">
        <v>0</v>
      </c>
      <c r="AK146" s="162" t="n">
        <v>0</v>
      </c>
      <c r="AL146" s="162" t="n">
        <v>0</v>
      </c>
      <c r="AM146" s="162" t="n">
        <v>0</v>
      </c>
      <c r="AN146" s="162" t="n">
        <v>0</v>
      </c>
      <c r="AO146" s="162" t="n">
        <v>0</v>
      </c>
      <c r="AP146" s="162" t="n">
        <v>0</v>
      </c>
      <c r="AQ146" s="162" t="n">
        <v>0</v>
      </c>
      <c r="AR146" s="147"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48" t="n">
        <v>322.958777594228</v>
      </c>
      <c r="BJ146" s="51" t="n">
        <v>302.455338550024</v>
      </c>
      <c r="BK146" s="51" t="n">
        <v>283.253585794613</v>
      </c>
      <c r="BL146" s="51" t="n">
        <f aca="false">BK146*(1+(BK33-BJ33)/BJ33)</f>
        <v>260.90322860008</v>
      </c>
      <c r="BM146" s="149" t="n">
        <f aca="false">BL146*(1+(BL33-BK33)/BK33)</f>
        <v>256.767860982604</v>
      </c>
      <c r="BN146" s="51" t="n">
        <f aca="false">BM146*(1+(BM33-BL33)/BL33)</f>
        <v>257.279442419678</v>
      </c>
      <c r="BO146" s="51" t="n">
        <f aca="false">BN146*(1+(BN33-BM33)/BM33)</f>
        <v>261.083794278883</v>
      </c>
      <c r="BP146" s="51" t="n">
        <f aca="false">BO146*(1+(BO33-BN33)/BN33)</f>
        <v>254.835896245872</v>
      </c>
      <c r="BQ146" s="51" t="n">
        <f aca="false">BP146*(1+(BP33-BO33)/BO33)</f>
        <v>247.484646373322</v>
      </c>
      <c r="BR146" s="51" t="n">
        <f aca="false">BQ146*(1+(BQ33-BP33)/BP33)</f>
        <v>249.474046056221</v>
      </c>
      <c r="BS146" s="51" t="n">
        <f aca="false">BR146*(1+(BR33-BQ33)/BQ33)</f>
        <v>256.090825463875</v>
      </c>
      <c r="BT146" s="51" t="n">
        <f aca="false">BS146*(1+(BS33-BR33)/BR33)</f>
        <v>261.062268162014</v>
      </c>
      <c r="BU146" s="51" t="n">
        <f aca="false">BT146*(1+(BT33-BS33)/BS33)</f>
        <v>263.332115132585</v>
      </c>
      <c r="BV146" s="51" t="n">
        <f aca="false">BU146*(1+(BU33-BT33)/BT33)</f>
        <v>264.755092632983</v>
      </c>
      <c r="BW146" s="51" t="n">
        <f aca="false">BV146*(1+(BV33-BU33)/BU33)</f>
        <v>266.312661538165</v>
      </c>
      <c r="BX146" s="51" t="n">
        <f aca="false">BW146*(1+(BW33-BV33)/BV33)</f>
        <v>268.39871287986</v>
      </c>
      <c r="BY146" s="51" t="n">
        <f aca="false">BX146*(1+(BX33-BW33)/BW33)</f>
        <v>271.894204047109</v>
      </c>
      <c r="BZ146" s="51" t="n">
        <f aca="false">BY146*(1+(BY33-BX33)/BX33)</f>
        <v>268.938293596657</v>
      </c>
      <c r="CA146" s="51" t="n">
        <f aca="false">BZ146*(1+(BZ33-BY33)/BY33)</f>
        <v>268.79387960074</v>
      </c>
      <c r="CB146" s="51" t="n">
        <f aca="false">CA146*(1+(CA33-BZ33)/BZ33)</f>
        <v>273.697429227597</v>
      </c>
      <c r="CC146" s="51" t="n">
        <f aca="false">CB146*(1+(CB33-CA33)/CA33)</f>
        <v>278.641650122751</v>
      </c>
      <c r="CD146" s="51" t="n">
        <f aca="false">CC146*(1+(CC33-CB33)/CB33)</f>
        <v>281.64099412394</v>
      </c>
      <c r="CE146" s="51" t="n">
        <f aca="false">CD146*(1+(CD33-CC33)/CC33)</f>
        <v>281.64099412394</v>
      </c>
      <c r="CF146" s="51" t="n">
        <f aca="false">CE146*(1+(CE33-CD33)/CD33)</f>
        <v>281.64099412394</v>
      </c>
      <c r="CG146" s="51" t="n">
        <f aca="false">CF146*(1+(CF33-CE33)/CE33)</f>
        <v>281.64099412394</v>
      </c>
      <c r="CH146" s="51" t="n">
        <f aca="false">CG146*(1+(CG33-CF33)/CF33)</f>
        <v>283.64712996611</v>
      </c>
      <c r="CI146" s="51" t="n">
        <f aca="false">CH146*(1+(CH33-CG33)/CG33)</f>
        <v>286.670272987591</v>
      </c>
      <c r="CJ146" s="51" t="n">
        <f aca="false">CI146*(1+(CI33-CH33)/CH33)</f>
        <v>286.670272987591</v>
      </c>
      <c r="CK146" s="51" t="n">
        <f aca="false">CJ146*(1+(CJ33-CI33)/CI33)</f>
        <v>286.670272987591</v>
      </c>
      <c r="CL146" s="51" t="n">
        <f aca="false">CK146*(1+(CK33-CJ33)/CJ33)</f>
        <v>288.692040171485</v>
      </c>
      <c r="CM146" s="51" t="n">
        <f aca="false">CL146*(1+(CL33-CK33)/CK33)</f>
        <v>291.738488185948</v>
      </c>
      <c r="CN146" s="51" t="n">
        <f aca="false">CM146*(1+(CM33-CL33)/CL33)</f>
        <v>291.738488185948</v>
      </c>
      <c r="CO146" s="51" t="n">
        <f aca="false">CN146*(1+(CN33-CM33)/CM33)</f>
        <v>291.738488185948</v>
      </c>
      <c r="CP146" s="51" t="n">
        <f aca="false">CO146*(1+(CO33-CN33)/CN33)</f>
        <v>291.738488185948</v>
      </c>
      <c r="CQ146" s="51" t="n">
        <f aca="false">CP146*(1+(CP33-CO33)/CO33)</f>
        <v>291.738488185948</v>
      </c>
      <c r="CR146" s="51" t="n">
        <f aca="false">CQ146*(1+(CQ33-CP33)/CP33)</f>
        <v>291.738488185948</v>
      </c>
      <c r="CS146" s="51" t="n">
        <f aca="false">CR146*(1+(CR33-CQ33)/CQ33)</f>
        <v>291.738488185948</v>
      </c>
      <c r="CT146" s="51" t="n">
        <f aca="false">CS146*(1+(CS33-CR33)/CR33)</f>
        <v>291.738488185948</v>
      </c>
      <c r="CU146" s="51" t="n">
        <f aca="false">CT146*(1+(CT33-CS33)/CS33)</f>
        <v>291.738488185948</v>
      </c>
      <c r="CV146" s="51" t="n">
        <f aca="false">CU146*(1+(CU33-CT33)/CT33)</f>
        <v>291.738488185948</v>
      </c>
      <c r="CW146" s="51" t="n">
        <f aca="false">CV146*(1+(CV33-CU33)/CU33)</f>
        <v>291.738488185948</v>
      </c>
      <c r="CX146" s="51" t="n">
        <f aca="false">CW146*(1+(CW33-CV33)/CV33)</f>
        <v>291.738488185948</v>
      </c>
      <c r="CY146" s="51" t="n">
        <f aca="false">CX146*(1+(CX33-CW33)/CW33)</f>
        <v>291.738488185948</v>
      </c>
      <c r="CZ146" s="51" t="n">
        <f aca="false">CY146*(1+(CY33-CX33)/CX33)</f>
        <v>291.738488185948</v>
      </c>
      <c r="DA146" s="51" t="n">
        <f aca="false">CZ146*(1+(CZ33-CY33)/CY33)</f>
        <v>291.738488185948</v>
      </c>
      <c r="DB146" s="51" t="n">
        <f aca="false">DA146*(1+(DA33-CZ33)/CZ33)</f>
        <v>291.738488185948</v>
      </c>
      <c r="DC146" s="51" t="n">
        <f aca="false">DB146*(1+(DB33-DA33)/DA33)</f>
        <v>291.738488185948</v>
      </c>
      <c r="DD146" s="51" t="n">
        <f aca="false">DC146*(1+(DC33-DB33)/DB33)</f>
        <v>291.738488185948</v>
      </c>
      <c r="DE146" s="51" t="n">
        <f aca="false">DD146*(1+(DD33-DC33)/DC33)</f>
        <v>291.738488185948</v>
      </c>
      <c r="DF146" s="51" t="n">
        <f aca="false">DE146*(1+(DE33-DD33)/DD33)</f>
        <v>291.738488185948</v>
      </c>
      <c r="DG146" s="51" t="n">
        <f aca="false">DF146*(1+(DF33-DE33)/DE33)</f>
        <v>291.738488185948</v>
      </c>
      <c r="DH146" s="51" t="n">
        <f aca="false">DG146*(1+(DG33-DF33)/DF33)</f>
        <v>291.738488185948</v>
      </c>
      <c r="DI146" s="51" t="n">
        <f aca="false">DH146*(1+(DH33-DG33)/DG33)</f>
        <v>291.738488185948</v>
      </c>
      <c r="DJ146" s="51" t="n">
        <f aca="false">DI146*(1+(DI33-DH33)/DH33)</f>
        <v>291.738488185948</v>
      </c>
      <c r="DK146" s="51" t="n">
        <f aca="false">DJ146*(1+(DJ33-DI33)/DI33)</f>
        <v>291.738488185948</v>
      </c>
      <c r="DL146" s="51" t="n">
        <f aca="false">DK146*(1+(DK33-DJ33)/DJ33)</f>
        <v>291.738488185948</v>
      </c>
      <c r="DM146" s="51" t="n">
        <f aca="false">DL146*(1+(DL33-DK33)/DK33)</f>
        <v>291.738488185948</v>
      </c>
      <c r="DN146" s="51" t="n">
        <f aca="false">DM146*(1+(DM33-DL33)/DL33)</f>
        <v>291.738488185948</v>
      </c>
      <c r="DO146" s="51" t="n">
        <f aca="false">DN146*(1+(DN33-DM33)/DM33)</f>
        <v>291.738488185948</v>
      </c>
      <c r="DP146" s="51" t="n">
        <f aca="false">DO146*(1+(DO33-DN33)/DN33)</f>
        <v>291.738488185948</v>
      </c>
      <c r="DQ146" s="51" t="n">
        <f aca="false">DP146*(1+(DP33-DO33)/DO33)</f>
        <v>291.738488185948</v>
      </c>
      <c r="DR146" s="51" t="n">
        <f aca="false">DQ146*(1+(DQ33-DP33)/DP33)</f>
        <v>291.738488185948</v>
      </c>
      <c r="DS146" s="51" t="n">
        <f aca="false">DR146*(1+(DR33-DQ33)/DQ33)</f>
        <v>291.738488185948</v>
      </c>
      <c r="DT146" s="51" t="n">
        <f aca="false">DS146*(1+(DS33-DR33)/DR33)</f>
        <v>291.738488185948</v>
      </c>
      <c r="DU146" s="51" t="n">
        <f aca="false">DT146*(1+(DT33-DS33)/DS33)</f>
        <v>291.738488185948</v>
      </c>
      <c r="DV146" s="51" t="n">
        <f aca="false">DU146*(1+(DU33-DT33)/DT33)</f>
        <v>291.738488185948</v>
      </c>
      <c r="DW146" s="51" t="n">
        <f aca="false">DV146*(1+(DV33-DU33)/DU33)</f>
        <v>291.738488185948</v>
      </c>
      <c r="DX146" s="51" t="n">
        <f aca="false">DW146*(1+(DW33-DV33)/DV33)</f>
        <v>291.738488185948</v>
      </c>
      <c r="DY146" s="51" t="n">
        <f aca="false">DX146*(1+(DX33-DW33)/DW33)</f>
        <v>291.738488185948</v>
      </c>
      <c r="DZ146" s="51" t="n">
        <f aca="false">DY146*(1+(DY33-DX33)/DX33)</f>
        <v>291.738488185948</v>
      </c>
      <c r="EA146" s="51" t="n">
        <f aca="false">DZ146*(1+(DZ33-DY33)/DY33)</f>
        <v>291.738488185948</v>
      </c>
      <c r="EB146" s="51" t="n">
        <f aca="false">EA146*(1+(EA33-DZ33)/DZ33)</f>
        <v>291.738488185948</v>
      </c>
      <c r="EC146" s="51" t="n">
        <f aca="false">EB146*(1+(EB33-EA33)/EA33)</f>
        <v>291.738488185948</v>
      </c>
      <c r="ED146" s="51" t="n">
        <f aca="false">EC146*(1+(EC33-EB33)/EB33)</f>
        <v>291.738488185948</v>
      </c>
      <c r="EE146" s="51" t="n">
        <f aca="false">ED146*(1+(ED33-EC33)/EC33)</f>
        <v>291.738488185948</v>
      </c>
      <c r="EF146" s="51" t="n">
        <f aca="false">EE146*(1+(EE33-ED33)/ED33)</f>
        <v>291.738488185948</v>
      </c>
      <c r="EG146" s="51" t="n">
        <f aca="false">EF146*(1+(EF33-EE33)/EE33)</f>
        <v>291.738488185948</v>
      </c>
      <c r="EH146" s="51" t="n">
        <f aca="false">EG146*(1+(EG33-EF33)/EF33)</f>
        <v>291.738488185948</v>
      </c>
      <c r="EI146" s="51" t="n">
        <f aca="false">EH146*(1+(EH33-EG33)/EG33)</f>
        <v>291.738488185948</v>
      </c>
      <c r="EJ146" s="51" t="n">
        <f aca="false">EI146*(1+(EI33-EH33)/EH33)</f>
        <v>291.738488185948</v>
      </c>
      <c r="EK146" s="51" t="n">
        <f aca="false">EJ146*(1+(EJ33-EI33)/EI33)</f>
        <v>291.738488185948</v>
      </c>
      <c r="EL146" s="51" t="n">
        <f aca="false">EK146*(1+(EK33-EJ33)/EJ33)</f>
        <v>291.738488185948</v>
      </c>
      <c r="EM146" s="51" t="n">
        <f aca="false">EL146*(1+(EL33-EK33)/EK33)</f>
        <v>291.738488185948</v>
      </c>
      <c r="EN146" s="51" t="n">
        <f aca="false">EM146*(1+(EM33-EL33)/EL33)</f>
        <v>291.738488185948</v>
      </c>
      <c r="EO146" s="51" t="n">
        <f aca="false">EN146*(1+(EN33-EM33)/EM33)</f>
        <v>291.738488185948</v>
      </c>
      <c r="EP146" s="51" t="n">
        <f aca="false">EO146*(1+(EO33-EN33)/EN33)</f>
        <v>291.738488185948</v>
      </c>
      <c r="EQ146" s="51" t="n">
        <f aca="false">EP146*(1+(EP33-EO33)/EO33)</f>
        <v>291.738488185948</v>
      </c>
      <c r="ER146" s="51" t="n">
        <f aca="false">EQ146*(1+(EQ33-EP33)/EP33)</f>
        <v>291.738488185948</v>
      </c>
      <c r="ES146" s="51" t="n">
        <f aca="false">ER146*(1+(ER33-EQ33)/EQ33)</f>
        <v>291.738488185948</v>
      </c>
      <c r="ET146" s="51" t="n">
        <f aca="false">ES146*(1+(ES33-ER33)/ER33)</f>
        <v>291.738488185948</v>
      </c>
      <c r="EU146" s="51" t="n">
        <f aca="false">ET146*(1+(ET33-ES33)/ES33)</f>
        <v>291.738488185948</v>
      </c>
      <c r="EV146" s="51" t="n">
        <f aca="false">EU146*(1+(EU33-ET33)/ET33)</f>
        <v>291.738488185948</v>
      </c>
    </row>
    <row r="147" customFormat="false" ht="12.8" hidden="false" customHeight="false" outlineLevel="0" collapsed="false">
      <c r="A147" s="162" t="s">
        <v>293</v>
      </c>
      <c r="B147" s="162" t="n">
        <v>0</v>
      </c>
      <c r="C147" s="162" t="n">
        <v>0</v>
      </c>
      <c r="D147" s="162" t="n">
        <v>0</v>
      </c>
      <c r="E147" s="162" t="n">
        <v>0</v>
      </c>
      <c r="F147" s="162" t="n">
        <v>0</v>
      </c>
      <c r="G147" s="162" t="n">
        <v>0</v>
      </c>
      <c r="H147" s="162" t="n">
        <v>0</v>
      </c>
      <c r="I147" s="162" t="n">
        <v>0</v>
      </c>
      <c r="J147" s="162" t="n">
        <v>0</v>
      </c>
      <c r="K147" s="162" t="n">
        <v>0</v>
      </c>
      <c r="L147" s="162" t="n">
        <v>0</v>
      </c>
      <c r="M147" s="162" t="n">
        <v>0</v>
      </c>
      <c r="N147" s="162" t="n">
        <v>0</v>
      </c>
      <c r="O147" s="162" t="n">
        <v>0</v>
      </c>
      <c r="P147" s="162" t="n">
        <v>0</v>
      </c>
      <c r="Q147" s="162" t="n">
        <v>0</v>
      </c>
      <c r="R147" s="162" t="n">
        <v>0</v>
      </c>
      <c r="S147" s="162" t="n">
        <v>0</v>
      </c>
      <c r="T147" s="162" t="n">
        <v>0</v>
      </c>
      <c r="U147" s="162" t="n">
        <v>0</v>
      </c>
      <c r="V147" s="162" t="n">
        <v>0</v>
      </c>
      <c r="W147" s="162" t="n">
        <v>0</v>
      </c>
      <c r="X147" s="163" t="n">
        <v>0</v>
      </c>
      <c r="Y147" s="162" t="n">
        <v>0</v>
      </c>
      <c r="Z147" s="162" t="n">
        <v>0</v>
      </c>
      <c r="AA147" s="162" t="n">
        <v>0</v>
      </c>
      <c r="AB147" s="162" t="n">
        <v>0</v>
      </c>
      <c r="AC147" s="162" t="n">
        <v>0</v>
      </c>
      <c r="AD147" s="162" t="n">
        <v>0</v>
      </c>
      <c r="AE147" s="162" t="n">
        <v>0</v>
      </c>
      <c r="AF147" s="162" t="n">
        <v>0</v>
      </c>
      <c r="AG147" s="162" t="n">
        <v>0</v>
      </c>
      <c r="AH147" s="162" t="n">
        <v>0</v>
      </c>
      <c r="AI147" s="162" t="n">
        <v>0</v>
      </c>
      <c r="AJ147" s="162" t="n">
        <v>0</v>
      </c>
      <c r="AK147" s="162" t="n">
        <v>0</v>
      </c>
      <c r="AL147" s="162" t="n">
        <v>0</v>
      </c>
      <c r="AM147" s="162" t="n">
        <v>0</v>
      </c>
      <c r="AN147" s="162" t="n">
        <v>0</v>
      </c>
      <c r="AO147" s="162" t="n">
        <v>0</v>
      </c>
      <c r="AP147" s="162" t="n">
        <v>0</v>
      </c>
      <c r="AQ147" s="162" t="n">
        <v>0</v>
      </c>
      <c r="AR147" s="147"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48" t="n">
        <v>231.470087429195</v>
      </c>
      <c r="BJ147" s="51" t="n">
        <v>216.774921490327</v>
      </c>
      <c r="BK147" s="51" t="n">
        <v>203.012696409474</v>
      </c>
      <c r="BL147" s="51" t="n">
        <f aca="false">BK147*(1+(BK33-BJ33)/BJ33)</f>
        <v>186.993812598883</v>
      </c>
      <c r="BM147" s="149" t="n">
        <f aca="false">BL147*(1+(BL33-BK33)/BK33)</f>
        <v>184.029923798277</v>
      </c>
      <c r="BN147" s="51" t="n">
        <f aca="false">BM147*(1+(BM33-BL33)/BL33)</f>
        <v>184.39658297642</v>
      </c>
      <c r="BO147" s="51" t="n">
        <f aca="false">BN147*(1+(BN33-BM33)/BM33)</f>
        <v>187.123227113548</v>
      </c>
      <c r="BP147" s="51" t="n">
        <f aca="false">BO147*(1+(BO33-BN33)/BN33)</f>
        <v>182.64525158143</v>
      </c>
      <c r="BQ147" s="51" t="n">
        <f aca="false">BP147*(1+(BP33-BO33)/BO33)</f>
        <v>177.376484888081</v>
      </c>
      <c r="BR147" s="51" t="n">
        <f aca="false">BQ147*(1+(BQ33-BP33)/BP33)</f>
        <v>178.802321714572</v>
      </c>
      <c r="BS147" s="51" t="n">
        <f aca="false">BR147*(1+(BR33-BQ33)/BQ33)</f>
        <v>183.544680845971</v>
      </c>
      <c r="BT147" s="51" t="n">
        <f aca="false">BS147*(1+(BS33-BR33)/BR33)</f>
        <v>187.107798976896</v>
      </c>
      <c r="BU147" s="51" t="n">
        <f aca="false">BT147*(1+(BT33-BS33)/BS33)</f>
        <v>188.734637177866</v>
      </c>
      <c r="BV147" s="51" t="n">
        <f aca="false">BU147*(1+(BU33-BT33)/BT33)</f>
        <v>189.754509524673</v>
      </c>
      <c r="BW147" s="51" t="n">
        <f aca="false">BV147*(1+(BV33-BU33)/BU33)</f>
        <v>190.870845836524</v>
      </c>
      <c r="BX147" s="51" t="n">
        <f aca="false">BW147*(1+(BW33-BV33)/BV33)</f>
        <v>192.365954562291</v>
      </c>
      <c r="BY147" s="51" t="n">
        <f aca="false">BX147*(1+(BX33-BW33)/BW33)</f>
        <v>194.871232951434</v>
      </c>
      <c r="BZ147" s="51" t="n">
        <f aca="false">BY147*(1+(BY33-BX33)/BX33)</f>
        <v>192.752681303773</v>
      </c>
      <c r="CA147" s="51" t="n">
        <f aca="false">BZ147*(1+(BZ33-BY33)/BY33)</f>
        <v>192.649177319426</v>
      </c>
      <c r="CB147" s="51" t="n">
        <f aca="false">CA147*(1+(CA33-BZ33)/BZ33)</f>
        <v>196.163635323314</v>
      </c>
      <c r="CC147" s="51" t="n">
        <f aca="false">CB147*(1+(CB33-CA33)/CA33)</f>
        <v>199.707243121794</v>
      </c>
      <c r="CD147" s="51" t="n">
        <f aca="false">CC147*(1+(CC33-CB33)/CB33)</f>
        <v>201.856924339184</v>
      </c>
      <c r="CE147" s="51" t="n">
        <f aca="false">CD147*(1+(CD33-CC33)/CC33)</f>
        <v>201.856924339184</v>
      </c>
      <c r="CF147" s="51" t="n">
        <f aca="false">CE147*(1+(CE33-CD33)/CD33)</f>
        <v>201.856924339184</v>
      </c>
      <c r="CG147" s="51" t="n">
        <f aca="false">CF147*(1+(CF33-CE33)/CE33)</f>
        <v>201.856924339184</v>
      </c>
      <c r="CH147" s="51" t="n">
        <f aca="false">CG147*(1+(CG33-CF33)/CF33)</f>
        <v>203.294756257675</v>
      </c>
      <c r="CI147" s="51" t="n">
        <f aca="false">CH147*(1+(CH33-CG33)/CG33)</f>
        <v>205.461494640529</v>
      </c>
      <c r="CJ147" s="51" t="n">
        <f aca="false">CI147*(1+(CI33-CH33)/CH33)</f>
        <v>205.461494640529</v>
      </c>
      <c r="CK147" s="51" t="n">
        <f aca="false">CJ147*(1+(CJ33-CI33)/CI33)</f>
        <v>205.461494640529</v>
      </c>
      <c r="CL147" s="51" t="n">
        <f aca="false">CK147*(1+(CK33-CJ33)/CJ33)</f>
        <v>206.910529809362</v>
      </c>
      <c r="CM147" s="51" t="n">
        <f aca="false">CL147*(1+(CL33-CK33)/CK33)</f>
        <v>209.093971279847</v>
      </c>
      <c r="CN147" s="51" t="n">
        <f aca="false">CM147*(1+(CM33-CL33)/CL33)</f>
        <v>209.093971279847</v>
      </c>
      <c r="CO147" s="51" t="n">
        <f aca="false">CN147*(1+(CN33-CM33)/CM33)</f>
        <v>209.093971279847</v>
      </c>
      <c r="CP147" s="51" t="n">
        <f aca="false">CO147*(1+(CO33-CN33)/CN33)</f>
        <v>209.093971279847</v>
      </c>
      <c r="CQ147" s="51" t="n">
        <f aca="false">CP147*(1+(CP33-CO33)/CO33)</f>
        <v>209.093971279847</v>
      </c>
      <c r="CR147" s="51" t="n">
        <f aca="false">CQ147*(1+(CQ33-CP33)/CP33)</f>
        <v>209.093971279847</v>
      </c>
      <c r="CS147" s="51" t="n">
        <f aca="false">CR147*(1+(CR33-CQ33)/CQ33)</f>
        <v>209.093971279847</v>
      </c>
      <c r="CT147" s="51" t="n">
        <f aca="false">CS147*(1+(CS33-CR33)/CR33)</f>
        <v>209.093971279847</v>
      </c>
      <c r="CU147" s="51" t="n">
        <f aca="false">CT147*(1+(CT33-CS33)/CS33)</f>
        <v>209.093971279847</v>
      </c>
      <c r="CV147" s="51" t="n">
        <f aca="false">CU147*(1+(CU33-CT33)/CT33)</f>
        <v>209.093971279847</v>
      </c>
      <c r="CW147" s="51" t="n">
        <f aca="false">CV147*(1+(CV33-CU33)/CU33)</f>
        <v>209.093971279847</v>
      </c>
      <c r="CX147" s="51" t="n">
        <f aca="false">CW147*(1+(CW33-CV33)/CV33)</f>
        <v>209.093971279847</v>
      </c>
      <c r="CY147" s="51" t="n">
        <f aca="false">CX147*(1+(CX33-CW33)/CW33)</f>
        <v>209.093971279847</v>
      </c>
      <c r="CZ147" s="51" t="n">
        <f aca="false">CY147*(1+(CY33-CX33)/CX33)</f>
        <v>209.093971279847</v>
      </c>
      <c r="DA147" s="51" t="n">
        <f aca="false">CZ147*(1+(CZ33-CY33)/CY33)</f>
        <v>209.093971279847</v>
      </c>
      <c r="DB147" s="51" t="n">
        <f aca="false">DA147*(1+(DA33-CZ33)/CZ33)</f>
        <v>209.093971279847</v>
      </c>
      <c r="DC147" s="51" t="n">
        <f aca="false">DB147*(1+(DB33-DA33)/DA33)</f>
        <v>209.093971279847</v>
      </c>
      <c r="DD147" s="51" t="n">
        <f aca="false">DC147*(1+(DC33-DB33)/DB33)</f>
        <v>209.093971279847</v>
      </c>
      <c r="DE147" s="51" t="n">
        <f aca="false">DD147*(1+(DD33-DC33)/DC33)</f>
        <v>209.093971279847</v>
      </c>
      <c r="DF147" s="51" t="n">
        <f aca="false">DE147*(1+(DE33-DD33)/DD33)</f>
        <v>209.093971279847</v>
      </c>
      <c r="DG147" s="51" t="n">
        <f aca="false">DF147*(1+(DF33-DE33)/DE33)</f>
        <v>209.093971279847</v>
      </c>
      <c r="DH147" s="51" t="n">
        <f aca="false">DG147*(1+(DG33-DF33)/DF33)</f>
        <v>209.093971279847</v>
      </c>
      <c r="DI147" s="51" t="n">
        <f aca="false">DH147*(1+(DH33-DG33)/DG33)</f>
        <v>209.093971279847</v>
      </c>
      <c r="DJ147" s="51" t="n">
        <f aca="false">DI147*(1+(DI33-DH33)/DH33)</f>
        <v>209.093971279847</v>
      </c>
      <c r="DK147" s="51" t="n">
        <f aca="false">DJ147*(1+(DJ33-DI33)/DI33)</f>
        <v>209.093971279847</v>
      </c>
      <c r="DL147" s="51" t="n">
        <f aca="false">DK147*(1+(DK33-DJ33)/DJ33)</f>
        <v>209.093971279847</v>
      </c>
      <c r="DM147" s="51" t="n">
        <f aca="false">DL147*(1+(DL33-DK33)/DK33)</f>
        <v>209.093971279847</v>
      </c>
      <c r="DN147" s="51" t="n">
        <f aca="false">DM147*(1+(DM33-DL33)/DL33)</f>
        <v>209.093971279847</v>
      </c>
      <c r="DO147" s="51" t="n">
        <f aca="false">DN147*(1+(DN33-DM33)/DM33)</f>
        <v>209.093971279847</v>
      </c>
      <c r="DP147" s="51" t="n">
        <f aca="false">DO147*(1+(DO33-DN33)/DN33)</f>
        <v>209.093971279847</v>
      </c>
      <c r="DQ147" s="51" t="n">
        <f aca="false">DP147*(1+(DP33-DO33)/DO33)</f>
        <v>209.093971279847</v>
      </c>
      <c r="DR147" s="51" t="n">
        <f aca="false">DQ147*(1+(DQ33-DP33)/DP33)</f>
        <v>209.093971279847</v>
      </c>
      <c r="DS147" s="51" t="n">
        <f aca="false">DR147*(1+(DR33-DQ33)/DQ33)</f>
        <v>209.093971279847</v>
      </c>
      <c r="DT147" s="51" t="n">
        <f aca="false">DS147*(1+(DS33-DR33)/DR33)</f>
        <v>209.093971279847</v>
      </c>
      <c r="DU147" s="51" t="n">
        <f aca="false">DT147*(1+(DT33-DS33)/DS33)</f>
        <v>209.093971279847</v>
      </c>
      <c r="DV147" s="51" t="n">
        <f aca="false">DU147*(1+(DU33-DT33)/DT33)</f>
        <v>209.093971279847</v>
      </c>
      <c r="DW147" s="51" t="n">
        <f aca="false">DV147*(1+(DV33-DU33)/DU33)</f>
        <v>209.093971279847</v>
      </c>
      <c r="DX147" s="51" t="n">
        <f aca="false">DW147*(1+(DW33-DV33)/DV33)</f>
        <v>209.093971279847</v>
      </c>
      <c r="DY147" s="51" t="n">
        <f aca="false">DX147*(1+(DX33-DW33)/DW33)</f>
        <v>209.093971279847</v>
      </c>
      <c r="DZ147" s="51" t="n">
        <f aca="false">DY147*(1+(DY33-DX33)/DX33)</f>
        <v>209.093971279847</v>
      </c>
      <c r="EA147" s="51" t="n">
        <f aca="false">DZ147*(1+(DZ33-DY33)/DY33)</f>
        <v>209.093971279847</v>
      </c>
      <c r="EB147" s="51" t="n">
        <f aca="false">EA147*(1+(EA33-DZ33)/DZ33)</f>
        <v>209.093971279847</v>
      </c>
      <c r="EC147" s="51" t="n">
        <f aca="false">EB147*(1+(EB33-EA33)/EA33)</f>
        <v>209.093971279847</v>
      </c>
      <c r="ED147" s="51" t="n">
        <f aca="false">EC147*(1+(EC33-EB33)/EB33)</f>
        <v>209.093971279847</v>
      </c>
      <c r="EE147" s="51" t="n">
        <f aca="false">ED147*(1+(ED33-EC33)/EC33)</f>
        <v>209.093971279847</v>
      </c>
      <c r="EF147" s="51" t="n">
        <f aca="false">EE147*(1+(EE33-ED33)/ED33)</f>
        <v>209.093971279847</v>
      </c>
      <c r="EG147" s="51" t="n">
        <f aca="false">EF147*(1+(EF33-EE33)/EE33)</f>
        <v>209.093971279847</v>
      </c>
      <c r="EH147" s="51" t="n">
        <f aca="false">EG147*(1+(EG33-EF33)/EF33)</f>
        <v>209.093971279847</v>
      </c>
      <c r="EI147" s="51" t="n">
        <f aca="false">EH147*(1+(EH33-EG33)/EG33)</f>
        <v>209.093971279847</v>
      </c>
      <c r="EJ147" s="51" t="n">
        <f aca="false">EI147*(1+(EI33-EH33)/EH33)</f>
        <v>209.093971279847</v>
      </c>
      <c r="EK147" s="51" t="n">
        <f aca="false">EJ147*(1+(EJ33-EI33)/EI33)</f>
        <v>209.093971279847</v>
      </c>
      <c r="EL147" s="51" t="n">
        <f aca="false">EK147*(1+(EK33-EJ33)/EJ33)</f>
        <v>209.093971279847</v>
      </c>
      <c r="EM147" s="51" t="n">
        <f aca="false">EL147*(1+(EL33-EK33)/EK33)</f>
        <v>209.093971279847</v>
      </c>
      <c r="EN147" s="51" t="n">
        <f aca="false">EM147*(1+(EM33-EL33)/EL33)</f>
        <v>209.093971279847</v>
      </c>
      <c r="EO147" s="51" t="n">
        <f aca="false">EN147*(1+(EN33-EM33)/EM33)</f>
        <v>209.093971279847</v>
      </c>
      <c r="EP147" s="51" t="n">
        <f aca="false">EO147*(1+(EO33-EN33)/EN33)</f>
        <v>209.093971279847</v>
      </c>
      <c r="EQ147" s="51" t="n">
        <f aca="false">EP147*(1+(EP33-EO33)/EO33)</f>
        <v>209.093971279847</v>
      </c>
      <c r="ER147" s="51" t="n">
        <f aca="false">EQ147*(1+(EQ33-EP33)/EP33)</f>
        <v>209.093971279847</v>
      </c>
      <c r="ES147" s="51" t="n">
        <f aca="false">ER147*(1+(ER33-EQ33)/EQ33)</f>
        <v>209.093971279847</v>
      </c>
      <c r="ET147" s="51" t="n">
        <f aca="false">ES147*(1+(ES33-ER33)/ER33)</f>
        <v>209.093971279847</v>
      </c>
      <c r="EU147" s="51" t="n">
        <f aca="false">ET147*(1+(ET33-ES33)/ES33)</f>
        <v>209.093971279847</v>
      </c>
      <c r="EV147" s="51" t="n">
        <f aca="false">EU147*(1+(EU33-ET33)/ET33)</f>
        <v>209.093971279847</v>
      </c>
    </row>
    <row r="148" customFormat="false" ht="12.8" hidden="false" customHeight="false" outlineLevel="0" collapsed="false">
      <c r="A148" s="166" t="s">
        <v>294</v>
      </c>
      <c r="B148" s="166" t="n">
        <v>0</v>
      </c>
      <c r="C148" s="166" t="n">
        <v>0</v>
      </c>
      <c r="D148" s="166" t="n">
        <v>0</v>
      </c>
      <c r="E148" s="166" t="n">
        <v>0</v>
      </c>
      <c r="F148" s="166" t="n">
        <v>0</v>
      </c>
      <c r="G148" s="166" t="n">
        <v>0</v>
      </c>
      <c r="H148" s="166" t="n">
        <v>0</v>
      </c>
      <c r="I148" s="166" t="n">
        <v>0</v>
      </c>
      <c r="J148" s="166" t="n">
        <v>0</v>
      </c>
      <c r="K148" s="166" t="n">
        <v>0</v>
      </c>
      <c r="L148" s="166" t="n">
        <v>0</v>
      </c>
      <c r="M148" s="166" t="n">
        <v>0</v>
      </c>
      <c r="N148" s="166" t="n">
        <v>0</v>
      </c>
      <c r="O148" s="166" t="n">
        <v>0</v>
      </c>
      <c r="P148" s="166" t="n">
        <v>0</v>
      </c>
      <c r="Q148" s="166" t="n">
        <v>0</v>
      </c>
      <c r="R148" s="166" t="n">
        <v>0</v>
      </c>
      <c r="S148" s="166" t="n">
        <v>0</v>
      </c>
      <c r="T148" s="166" t="n">
        <v>0</v>
      </c>
      <c r="U148" s="166" t="n">
        <v>0</v>
      </c>
      <c r="V148" s="166" t="n">
        <v>0</v>
      </c>
      <c r="W148" s="166" t="n">
        <v>0</v>
      </c>
      <c r="X148" s="167" t="n">
        <v>0</v>
      </c>
      <c r="Y148" s="166" t="n">
        <v>0</v>
      </c>
      <c r="Z148" s="166" t="n">
        <v>0</v>
      </c>
      <c r="AA148" s="166" t="n">
        <v>0</v>
      </c>
      <c r="AB148" s="166" t="n">
        <v>0</v>
      </c>
      <c r="AC148" s="166" t="n">
        <v>0</v>
      </c>
      <c r="AD148" s="166" t="n">
        <v>0</v>
      </c>
      <c r="AE148" s="166" t="n">
        <v>0</v>
      </c>
      <c r="AF148" s="166" t="n">
        <v>0</v>
      </c>
      <c r="AG148" s="166" t="n">
        <v>0</v>
      </c>
      <c r="AH148" s="166" t="n">
        <v>0</v>
      </c>
      <c r="AI148" s="166" t="n">
        <v>0</v>
      </c>
      <c r="AJ148" s="166" t="n">
        <v>0</v>
      </c>
      <c r="AK148" s="166" t="n">
        <v>0</v>
      </c>
      <c r="AL148" s="166" t="n">
        <v>0</v>
      </c>
      <c r="AM148" s="166" t="n">
        <v>0</v>
      </c>
      <c r="AN148" s="166" t="n">
        <v>0</v>
      </c>
      <c r="AO148" s="166" t="n">
        <v>0</v>
      </c>
      <c r="AP148" s="166" t="n">
        <v>0</v>
      </c>
      <c r="AQ148" s="166" t="n">
        <v>0</v>
      </c>
      <c r="AR148" s="168" t="n">
        <v>5494.25317256755</v>
      </c>
      <c r="AS148" s="169" t="n">
        <v>5186.81981166898</v>
      </c>
      <c r="AT148" s="169" t="n">
        <v>5500.85720458741</v>
      </c>
      <c r="AU148" s="169" t="n">
        <v>5800</v>
      </c>
      <c r="AV148" s="169" t="n">
        <v>5626.09522163657</v>
      </c>
      <c r="AW148" s="169" t="n">
        <v>5434.0510766149</v>
      </c>
      <c r="AX148" s="169" t="n">
        <v>6788.27702975087</v>
      </c>
      <c r="AY148" s="169" t="n">
        <v>6477.10844708183</v>
      </c>
      <c r="AZ148" s="169" t="n">
        <v>5719.9953205109</v>
      </c>
      <c r="BA148" s="169" t="n">
        <v>5850.04269463802</v>
      </c>
      <c r="BB148" s="169" t="n">
        <v>5550.36459803113</v>
      </c>
      <c r="BC148" s="169" t="n">
        <v>10440.8261871632</v>
      </c>
      <c r="BD148" s="169" t="n">
        <v>9950.26510265554</v>
      </c>
      <c r="BE148" s="169" t="n">
        <v>10544.2296183764</v>
      </c>
      <c r="BF148" s="169" t="n">
        <v>10100.8455757974</v>
      </c>
      <c r="BG148" s="169" t="n">
        <v>10912.8686859921</v>
      </c>
      <c r="BH148" s="169" t="n">
        <v>10153.9635630034</v>
      </c>
      <c r="BI148" s="148" t="n">
        <f aca="false">BH148*(1+(BH33-BG33)/BG33)</f>
        <v>9446.12486288727</v>
      </c>
      <c r="BJ148" s="51" t="n">
        <f aca="false">BI148*(1+(BI33-BH33)/BH33)</f>
        <v>9304.1431836912</v>
      </c>
      <c r="BK148" s="51" t="n">
        <f aca="false">BJ148*(1+(BJ33-BI33)/BI33)</f>
        <v>8849.95795158788</v>
      </c>
      <c r="BL148" s="51" t="n">
        <f aca="false">BK148*(1+(BK33-BJ33)/BJ33)</f>
        <v>8151.64473934839</v>
      </c>
      <c r="BM148" s="149" t="n">
        <f aca="false">BL148*(1+(BL33-BK33)/BK33)</f>
        <v>8022.43956291135</v>
      </c>
      <c r="BN148" s="51" t="n">
        <f aca="false">BM148*(1+(BM33-BL33)/BL33)</f>
        <v>8038.42338247789</v>
      </c>
      <c r="BO148" s="51" t="n">
        <f aca="false">BN148*(1+(BN33-BM33)/BM33)</f>
        <v>8157.28632252702</v>
      </c>
      <c r="BP148" s="51" t="n">
        <f aca="false">BO148*(1+(BO33-BN33)/BN33)</f>
        <v>7962.07737319337</v>
      </c>
      <c r="BQ148" s="51" t="n">
        <f aca="false">BP148*(1+(BP33-BO33)/BO33)</f>
        <v>7732.39536552812</v>
      </c>
      <c r="BR148" s="51" t="n">
        <f aca="false">BQ148*(1+(BQ33-BP33)/BP33)</f>
        <v>7794.55204924027</v>
      </c>
      <c r="BS148" s="51" t="n">
        <f aca="false">BR148*(1+(BR33-BQ33)/BQ33)</f>
        <v>8001.28630599608</v>
      </c>
      <c r="BT148" s="51" t="n">
        <f aca="false">BS148*(1+(BS33-BR33)/BR33)</f>
        <v>8156.61376182981</v>
      </c>
      <c r="BU148" s="51" t="n">
        <f aca="false">BT148*(1+(BT33-BS33)/BS33)</f>
        <v>8227.53272368421</v>
      </c>
      <c r="BV148" s="51" t="n">
        <f aca="false">BU148*(1+(BU33-BT33)/BT33)</f>
        <v>8271.99214688711</v>
      </c>
      <c r="BW148" s="51" t="n">
        <f aca="false">BV148*(1+(BV33-BU33)/BU33)</f>
        <v>8320.65673582387</v>
      </c>
      <c r="BX148" s="51" t="n">
        <f aca="false">BW148*(1+(BW33-BV33)/BV33)</f>
        <v>8385.83319813437</v>
      </c>
      <c r="BY148" s="51" t="n">
        <f aca="false">BX148*(1+(BX33-BW33)/BW33)</f>
        <v>8495.04611335137</v>
      </c>
      <c r="BZ148" s="51" t="n">
        <f aca="false">BY148*(1+(BY33-BX33)/BX33)</f>
        <v>8402.69182550795</v>
      </c>
      <c r="CA148" s="51" t="n">
        <f aca="false">BZ148*(1+(BZ33-BY33)/BY33)</f>
        <v>8398.17976332911</v>
      </c>
      <c r="CB148" s="51" t="n">
        <f aca="false">CA148*(1+(CA33-BZ33)/BZ33)</f>
        <v>8551.38597213832</v>
      </c>
      <c r="CC148" s="51" t="n">
        <f aca="false">CB148*(1+(CB33-CA33)/CA33)</f>
        <v>8705.86291160131</v>
      </c>
      <c r="CD148" s="51" t="n">
        <f aca="false">CC148*(1+(CC33-CB33)/CB33)</f>
        <v>8799.57423468451</v>
      </c>
      <c r="CE148" s="51" t="n">
        <f aca="false">CD148*(1+(CD33-CC33)/CC33)</f>
        <v>8799.57423468451</v>
      </c>
      <c r="CF148" s="51" t="n">
        <f aca="false">CE148*(1+(CE33-CD33)/CD33)</f>
        <v>8799.57423468451</v>
      </c>
      <c r="CG148" s="51" t="n">
        <f aca="false">CF148*(1+(CF33-CE33)/CE33)</f>
        <v>8799.57423468451</v>
      </c>
      <c r="CH148" s="51" t="n">
        <f aca="false">CG148*(1+(CG33-CF33)/CF33)</f>
        <v>8862.25382194752</v>
      </c>
      <c r="CI148" s="51" t="n">
        <f aca="false">CH148*(1+(CH33-CG33)/CG33)</f>
        <v>8956.7087201854</v>
      </c>
      <c r="CJ148" s="51" t="n">
        <f aca="false">CI148*(1+(CI33-CH33)/CH33)</f>
        <v>8956.7087201854</v>
      </c>
      <c r="CK148" s="51" t="n">
        <f aca="false">CJ148*(1+(CJ33-CI33)/CI33)</f>
        <v>8956.7087201854</v>
      </c>
      <c r="CL148" s="51" t="n">
        <f aca="false">CK148*(1+(CK33-CJ33)/CJ33)</f>
        <v>9019.87669214652</v>
      </c>
      <c r="CM148" s="51" t="n">
        <f aca="false">CL148*(1+(CL33-CK33)/CK33)</f>
        <v>9115.0597301796</v>
      </c>
      <c r="CN148" s="51" t="n">
        <f aca="false">CM148*(1+(CM33-CL33)/CL33)</f>
        <v>9115.0597301796</v>
      </c>
      <c r="CO148" s="51" t="n">
        <f aca="false">CN148*(1+(CN33-CM33)/CM33)</f>
        <v>9115.0597301796</v>
      </c>
      <c r="CP148" s="51" t="n">
        <f aca="false">CO148*(1+(CO33-CN33)/CN33)</f>
        <v>9115.0597301796</v>
      </c>
      <c r="CQ148" s="51" t="n">
        <f aca="false">CP148*(1+(CP33-CO33)/CO33)</f>
        <v>9115.0597301796</v>
      </c>
      <c r="CR148" s="51" t="n">
        <f aca="false">CQ148*(1+(CQ33-CP33)/CP33)</f>
        <v>9115.0597301796</v>
      </c>
      <c r="CS148" s="51" t="n">
        <f aca="false">CR148*(1+(CR33-CQ33)/CQ33)</f>
        <v>9115.0597301796</v>
      </c>
      <c r="CT148" s="51" t="n">
        <f aca="false">CS148*(1+(CS33-CR33)/CR33)</f>
        <v>9115.0597301796</v>
      </c>
      <c r="CU148" s="51" t="n">
        <f aca="false">CT148*(1+(CT33-CS33)/CS33)</f>
        <v>9115.0597301796</v>
      </c>
      <c r="CV148" s="51" t="n">
        <f aca="false">CU148*(1+(CU33-CT33)/CT33)</f>
        <v>9115.0597301796</v>
      </c>
      <c r="CW148" s="51" t="n">
        <f aca="false">CV148*(1+(CV33-CU33)/CU33)</f>
        <v>9115.0597301796</v>
      </c>
      <c r="CX148" s="51" t="n">
        <f aca="false">CW148*(1+(CW33-CV33)/CV33)</f>
        <v>9115.0597301796</v>
      </c>
      <c r="CY148" s="51" t="n">
        <f aca="false">CX148*(1+(CX33-CW33)/CW33)</f>
        <v>9115.0597301796</v>
      </c>
      <c r="CZ148" s="51" t="n">
        <f aca="false">CY148*(1+(CY33-CX33)/CX33)</f>
        <v>9115.0597301796</v>
      </c>
      <c r="DA148" s="51" t="n">
        <f aca="false">CZ148*(1+(CZ33-CY33)/CY33)</f>
        <v>9115.0597301796</v>
      </c>
      <c r="DB148" s="51" t="n">
        <f aca="false">DA148*(1+(DA33-CZ33)/CZ33)</f>
        <v>9115.0597301796</v>
      </c>
      <c r="DC148" s="51" t="n">
        <f aca="false">DB148*(1+(DB33-DA33)/DA33)</f>
        <v>9115.0597301796</v>
      </c>
      <c r="DD148" s="51" t="n">
        <f aca="false">DC148*(1+(DC33-DB33)/DB33)</f>
        <v>9115.0597301796</v>
      </c>
      <c r="DE148" s="51" t="n">
        <f aca="false">DD148*(1+(DD33-DC33)/DC33)</f>
        <v>9115.0597301796</v>
      </c>
      <c r="DF148" s="51" t="n">
        <f aca="false">DE148*(1+(DE33-DD33)/DD33)</f>
        <v>9115.0597301796</v>
      </c>
      <c r="DG148" s="51" t="n">
        <f aca="false">DF148*(1+(DF33-DE33)/DE33)</f>
        <v>9115.0597301796</v>
      </c>
      <c r="DH148" s="51" t="n">
        <f aca="false">DG148*(1+(DG33-DF33)/DF33)</f>
        <v>9115.0597301796</v>
      </c>
      <c r="DI148" s="51" t="n">
        <f aca="false">DH148*(1+(DH33-DG33)/DG33)</f>
        <v>9115.0597301796</v>
      </c>
      <c r="DJ148" s="51" t="n">
        <f aca="false">DI148*(1+(DI33-DH33)/DH33)</f>
        <v>9115.0597301796</v>
      </c>
      <c r="DK148" s="51" t="n">
        <f aca="false">DJ148*(1+(DJ33-DI33)/DI33)</f>
        <v>9115.0597301796</v>
      </c>
      <c r="DL148" s="51" t="n">
        <f aca="false">DK148*(1+(DK33-DJ33)/DJ33)</f>
        <v>9115.0597301796</v>
      </c>
      <c r="DM148" s="51" t="n">
        <f aca="false">DL148*(1+(DL33-DK33)/DK33)</f>
        <v>9115.0597301796</v>
      </c>
      <c r="DN148" s="51" t="n">
        <f aca="false">DM148*(1+(DM33-DL33)/DL33)</f>
        <v>9115.0597301796</v>
      </c>
      <c r="DO148" s="51" t="n">
        <f aca="false">DN148*(1+(DN33-DM33)/DM33)</f>
        <v>9115.0597301796</v>
      </c>
      <c r="DP148" s="51" t="n">
        <f aca="false">DO148*(1+(DO33-DN33)/DN33)</f>
        <v>9115.0597301796</v>
      </c>
      <c r="DQ148" s="51" t="n">
        <f aca="false">DP148*(1+(DP33-DO33)/DO33)</f>
        <v>9115.0597301796</v>
      </c>
      <c r="DR148" s="51" t="n">
        <f aca="false">DQ148*(1+(DQ33-DP33)/DP33)</f>
        <v>9115.0597301796</v>
      </c>
      <c r="DS148" s="51" t="n">
        <f aca="false">DR148*(1+(DR33-DQ33)/DQ33)</f>
        <v>9115.0597301796</v>
      </c>
      <c r="DT148" s="51" t="n">
        <f aca="false">DS148*(1+(DS33-DR33)/DR33)</f>
        <v>9115.0597301796</v>
      </c>
      <c r="DU148" s="51" t="n">
        <f aca="false">DT148*(1+(DT33-DS33)/DS33)</f>
        <v>9115.0597301796</v>
      </c>
      <c r="DV148" s="51" t="n">
        <f aca="false">DU148*(1+(DU33-DT33)/DT33)</f>
        <v>9115.0597301796</v>
      </c>
      <c r="DW148" s="51" t="n">
        <f aca="false">DV148*(1+(DV33-DU33)/DU33)</f>
        <v>9115.0597301796</v>
      </c>
      <c r="DX148" s="51" t="n">
        <f aca="false">DW148*(1+(DW33-DV33)/DV33)</f>
        <v>9115.0597301796</v>
      </c>
      <c r="DY148" s="51" t="n">
        <f aca="false">DX148*(1+(DX33-DW33)/DW33)</f>
        <v>9115.0597301796</v>
      </c>
      <c r="DZ148" s="51" t="n">
        <f aca="false">DY148*(1+(DY33-DX33)/DX33)</f>
        <v>9115.0597301796</v>
      </c>
      <c r="EA148" s="51" t="n">
        <f aca="false">DZ148*(1+(DZ33-DY33)/DY33)</f>
        <v>9115.0597301796</v>
      </c>
      <c r="EB148" s="51" t="n">
        <f aca="false">EA148*(1+(EA33-DZ33)/DZ33)</f>
        <v>9115.0597301796</v>
      </c>
      <c r="EC148" s="51" t="n">
        <f aca="false">EB148*(1+(EB33-EA33)/EA33)</f>
        <v>9115.0597301796</v>
      </c>
      <c r="ED148" s="51" t="n">
        <f aca="false">EC148*(1+(EC33-EB33)/EB33)</f>
        <v>9115.0597301796</v>
      </c>
      <c r="EE148" s="51" t="n">
        <f aca="false">ED148*(1+(ED33-EC33)/EC33)</f>
        <v>9115.0597301796</v>
      </c>
      <c r="EF148" s="51" t="n">
        <f aca="false">EE148*(1+(EE33-ED33)/ED33)</f>
        <v>9115.0597301796</v>
      </c>
      <c r="EG148" s="51" t="n">
        <f aca="false">EF148*(1+(EF33-EE33)/EE33)</f>
        <v>9115.0597301796</v>
      </c>
      <c r="EH148" s="51" t="n">
        <f aca="false">EG148*(1+(EG33-EF33)/EF33)</f>
        <v>9115.0597301796</v>
      </c>
      <c r="EI148" s="51" t="n">
        <f aca="false">EH148*(1+(EH33-EG33)/EG33)</f>
        <v>9115.0597301796</v>
      </c>
      <c r="EJ148" s="51" t="n">
        <f aca="false">EI148*(1+(EI33-EH33)/EH33)</f>
        <v>9115.0597301796</v>
      </c>
      <c r="EK148" s="51" t="n">
        <f aca="false">EJ148*(1+(EJ33-EI33)/EI33)</f>
        <v>9115.0597301796</v>
      </c>
      <c r="EL148" s="51" t="n">
        <f aca="false">EK148*(1+(EK33-EJ33)/EJ33)</f>
        <v>9115.0597301796</v>
      </c>
      <c r="EM148" s="51" t="n">
        <f aca="false">EL148*(1+(EL33-EK33)/EK33)</f>
        <v>9115.0597301796</v>
      </c>
      <c r="EN148" s="51" t="n">
        <f aca="false">EM148*(1+(EM33-EL33)/EL33)</f>
        <v>9115.0597301796</v>
      </c>
      <c r="EO148" s="51" t="n">
        <f aca="false">EN148*(1+(EN33-EM33)/EM33)</f>
        <v>9115.0597301796</v>
      </c>
      <c r="EP148" s="51" t="n">
        <f aca="false">EO148*(1+(EO33-EN33)/EN33)</f>
        <v>9115.0597301796</v>
      </c>
      <c r="EQ148" s="51" t="n">
        <f aca="false">EP148*(1+(EP33-EO33)/EO33)</f>
        <v>9115.0597301796</v>
      </c>
      <c r="ER148" s="51" t="n">
        <f aca="false">EQ148*(1+(EQ33-EP33)/EP33)</f>
        <v>9115.0597301796</v>
      </c>
      <c r="ES148" s="51" t="n">
        <f aca="false">ER148*(1+(ER33-EQ33)/EQ33)</f>
        <v>9115.0597301796</v>
      </c>
      <c r="ET148" s="51" t="n">
        <f aca="false">ES148*(1+(ES33-ER33)/ER33)</f>
        <v>9115.0597301796</v>
      </c>
      <c r="EU148" s="51" t="n">
        <f aca="false">ET148*(1+(ET33-ES33)/ES33)</f>
        <v>9115.0597301796</v>
      </c>
      <c r="EV148" s="51" t="n">
        <f aca="false">EU148*(1+(EU33-ET33)/ET33)</f>
        <v>9115.0597301796</v>
      </c>
    </row>
    <row r="149" customFormat="false" ht="12.8" hidden="false" customHeight="false" outlineLevel="0" collapsed="false">
      <c r="A149" s="162" t="s">
        <v>295</v>
      </c>
      <c r="B149" s="162" t="n">
        <v>0</v>
      </c>
      <c r="C149" s="162" t="n">
        <v>0</v>
      </c>
      <c r="D149" s="162" t="n">
        <v>0</v>
      </c>
      <c r="E149" s="162" t="n">
        <v>0</v>
      </c>
      <c r="F149" s="162" t="n">
        <v>0</v>
      </c>
      <c r="G149" s="162" t="n">
        <v>0</v>
      </c>
      <c r="H149" s="162" t="n">
        <v>0</v>
      </c>
      <c r="I149" s="162" t="n">
        <v>0</v>
      </c>
      <c r="J149" s="162" t="n">
        <v>0</v>
      </c>
      <c r="K149" s="162" t="n">
        <v>0</v>
      </c>
      <c r="L149" s="162" t="n">
        <v>0</v>
      </c>
      <c r="M149" s="162" t="n">
        <v>0</v>
      </c>
      <c r="N149" s="162" t="n">
        <v>0</v>
      </c>
      <c r="O149" s="162" t="n">
        <v>0</v>
      </c>
      <c r="P149" s="162" t="n">
        <v>0</v>
      </c>
      <c r="Q149" s="162" t="n">
        <v>0</v>
      </c>
      <c r="R149" s="162" t="n">
        <v>0</v>
      </c>
      <c r="S149" s="162" t="n">
        <v>0</v>
      </c>
      <c r="T149" s="162" t="n">
        <v>0</v>
      </c>
      <c r="U149" s="162" t="n">
        <v>0</v>
      </c>
      <c r="V149" s="162" t="n">
        <v>0</v>
      </c>
      <c r="W149" s="162" t="n">
        <v>0</v>
      </c>
      <c r="X149" s="163" t="n">
        <v>0</v>
      </c>
      <c r="Y149" s="162" t="n">
        <v>0</v>
      </c>
      <c r="Z149" s="162" t="n">
        <v>0</v>
      </c>
      <c r="AA149" s="162" t="n">
        <v>0</v>
      </c>
      <c r="AB149" s="162" t="n">
        <v>0</v>
      </c>
      <c r="AC149" s="162" t="n">
        <v>0</v>
      </c>
      <c r="AD149" s="162" t="n">
        <v>0</v>
      </c>
      <c r="AE149" s="162" t="n">
        <v>0</v>
      </c>
      <c r="AF149" s="162" t="n">
        <v>0</v>
      </c>
      <c r="AG149" s="162" t="n">
        <v>0</v>
      </c>
      <c r="AH149" s="162" t="n">
        <v>0</v>
      </c>
      <c r="AI149" s="162" t="n">
        <v>0</v>
      </c>
      <c r="AJ149" s="162" t="n">
        <v>0</v>
      </c>
      <c r="AK149" s="162" t="n">
        <v>0</v>
      </c>
      <c r="AL149" s="162" t="n">
        <v>0</v>
      </c>
      <c r="AM149" s="162" t="n">
        <v>0</v>
      </c>
      <c r="AN149" s="162" t="n">
        <v>0</v>
      </c>
      <c r="AO149" s="162" t="n">
        <v>0</v>
      </c>
      <c r="AP149" s="162" t="n">
        <v>0</v>
      </c>
      <c r="AQ149" s="162" t="n">
        <v>0</v>
      </c>
      <c r="AR149" s="147"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48" t="n">
        <f aca="false">BH149*(1+(BH33-BG33)/BG33)</f>
        <v>13854.8335656014</v>
      </c>
      <c r="BJ149" s="51" t="n">
        <f aca="false">BI149*(1+(BI33-BH33)/BH33)</f>
        <v>13646.5859970821</v>
      </c>
      <c r="BK149" s="51" t="n">
        <f aca="false">BJ149*(1+(BJ33-BI33)/BI33)</f>
        <v>12980.4227936431</v>
      </c>
      <c r="BL149" s="51" t="n">
        <f aca="false">BK149*(1+(BK33-BJ33)/BJ33)</f>
        <v>11956.191855277</v>
      </c>
      <c r="BM149" s="149" t="n">
        <f aca="false">BL149*(1+(BL33-BK33)/BK33)</f>
        <v>11766.6838568826</v>
      </c>
      <c r="BN149" s="51" t="n">
        <f aca="false">BM149*(1+(BM33-BL33)/BL33)</f>
        <v>11790.1276672336</v>
      </c>
      <c r="BO149" s="51" t="n">
        <f aca="false">BN149*(1+(BN33-BM33)/BM33)</f>
        <v>11964.466486104</v>
      </c>
      <c r="BP149" s="51" t="n">
        <f aca="false">BO149*(1+(BO33-BN33)/BN33)</f>
        <v>11678.1493409475</v>
      </c>
      <c r="BQ149" s="51" t="n">
        <f aca="false">BP149*(1+(BP33-BO33)/BO33)</f>
        <v>11341.2698231129</v>
      </c>
      <c r="BR149" s="51" t="n">
        <f aca="false">BQ149*(1+(BQ33-BP33)/BP33)</f>
        <v>11432.436361807</v>
      </c>
      <c r="BS149" s="51" t="n">
        <f aca="false">BR149*(1+(BR33-BQ33)/BQ33)</f>
        <v>11735.6579221013</v>
      </c>
      <c r="BT149" s="51" t="n">
        <f aca="false">BS149*(1+(BS33-BR33)/BR33)</f>
        <v>11963.4800269307</v>
      </c>
      <c r="BU149" s="51" t="n">
        <f aca="false">BT149*(1+(BT33-BS33)/BS33)</f>
        <v>12067.498386565</v>
      </c>
      <c r="BV149" s="51" t="n">
        <f aca="false">BU149*(1+(BU33-BT33)/BT33)</f>
        <v>12132.7079743949</v>
      </c>
      <c r="BW149" s="51" t="n">
        <f aca="false">BV149*(1+(BV33-BU33)/BU33)</f>
        <v>12204.0853688338</v>
      </c>
      <c r="BX149" s="51" t="n">
        <f aca="false">BW149*(1+(BW33-BV33)/BV33)</f>
        <v>12299.6810814476</v>
      </c>
      <c r="BY149" s="51" t="n">
        <f aca="false">BX149*(1+(BX33-BW33)/BW33)</f>
        <v>12459.8660023024</v>
      </c>
      <c r="BZ149" s="51" t="n">
        <f aca="false">BY149*(1+(BY33-BX33)/BX33)</f>
        <v>12324.4079911377</v>
      </c>
      <c r="CA149" s="51" t="n">
        <f aca="false">BZ149*(1+(BZ33-BY33)/BY33)</f>
        <v>12317.7900529426</v>
      </c>
      <c r="CB149" s="51" t="n">
        <f aca="false">CA149*(1+(CA33-BZ33)/BZ33)</f>
        <v>12542.500879348</v>
      </c>
      <c r="CC149" s="51" t="n">
        <f aca="false">CB149*(1+(CB33-CA33)/CA33)</f>
        <v>12769.0755136081</v>
      </c>
      <c r="CD149" s="51" t="n">
        <f aca="false">CC149*(1+(CC33-CB33)/CB33)</f>
        <v>12906.5239174113</v>
      </c>
      <c r="CE149" s="51" t="n">
        <f aca="false">CD149*(1+(CD33-CC33)/CC33)</f>
        <v>12906.5239174113</v>
      </c>
      <c r="CF149" s="51" t="n">
        <f aca="false">CE149*(1+(CE33-CD33)/CD33)</f>
        <v>12906.5239174113</v>
      </c>
      <c r="CG149" s="51" t="n">
        <f aca="false">CF149*(1+(CF33-CE33)/CE33)</f>
        <v>12906.5239174113</v>
      </c>
      <c r="CH149" s="51" t="n">
        <f aca="false">CG149*(1+(CG33-CF33)/CF33)</f>
        <v>12998.4574099381</v>
      </c>
      <c r="CI149" s="51" t="n">
        <f aca="false">CH149*(1+(CH33-CG33)/CG33)</f>
        <v>13136.9964313397</v>
      </c>
      <c r="CJ149" s="51" t="n">
        <f aca="false">CI149*(1+(CI33-CH33)/CH33)</f>
        <v>13136.9964313397</v>
      </c>
      <c r="CK149" s="51" t="n">
        <f aca="false">CJ149*(1+(CJ33-CI33)/CI33)</f>
        <v>13136.9964313397</v>
      </c>
      <c r="CL149" s="51" t="n">
        <f aca="false">CK149*(1+(CK33-CJ33)/CJ33)</f>
        <v>13229.6462481589</v>
      </c>
      <c r="CM149" s="51" t="n">
        <f aca="false">CL149*(1+(CL33-CK33)/CK33)</f>
        <v>13369.2532477867</v>
      </c>
      <c r="CN149" s="51" t="n">
        <f aca="false">CM149*(1+(CM33-CL33)/CL33)</f>
        <v>13369.2532477867</v>
      </c>
      <c r="CO149" s="51" t="n">
        <f aca="false">CN149*(1+(CN33-CM33)/CM33)</f>
        <v>13369.2532477867</v>
      </c>
      <c r="CP149" s="51" t="n">
        <f aca="false">CO149*(1+(CO33-CN33)/CN33)</f>
        <v>13369.2532477867</v>
      </c>
      <c r="CQ149" s="51" t="n">
        <f aca="false">CP149*(1+(CP33-CO33)/CO33)</f>
        <v>13369.2532477867</v>
      </c>
      <c r="CR149" s="51" t="n">
        <f aca="false">CQ149*(1+(CQ33-CP33)/CP33)</f>
        <v>13369.2532477867</v>
      </c>
      <c r="CS149" s="51" t="n">
        <f aca="false">CR149*(1+(CR33-CQ33)/CQ33)</f>
        <v>13369.2532477867</v>
      </c>
      <c r="CT149" s="51" t="n">
        <f aca="false">CS149*(1+(CS33-CR33)/CR33)</f>
        <v>13369.2532477867</v>
      </c>
      <c r="CU149" s="51" t="n">
        <f aca="false">CT149*(1+(CT33-CS33)/CS33)</f>
        <v>13369.2532477867</v>
      </c>
      <c r="CV149" s="51" t="n">
        <f aca="false">CU149*(1+(CU33-CT33)/CT33)</f>
        <v>13369.2532477867</v>
      </c>
      <c r="CW149" s="51" t="n">
        <f aca="false">CV149*(1+(CV33-CU33)/CU33)</f>
        <v>13369.2532477867</v>
      </c>
      <c r="CX149" s="51" t="n">
        <f aca="false">CW149*(1+(CW33-CV33)/CV33)</f>
        <v>13369.2532477867</v>
      </c>
      <c r="CY149" s="51" t="n">
        <f aca="false">CX149*(1+(CX33-CW33)/CW33)</f>
        <v>13369.2532477867</v>
      </c>
      <c r="CZ149" s="51" t="n">
        <f aca="false">CY149*(1+(CY33-CX33)/CX33)</f>
        <v>13369.2532477867</v>
      </c>
      <c r="DA149" s="51" t="n">
        <f aca="false">CZ149*(1+(CZ33-CY33)/CY33)</f>
        <v>13369.2532477867</v>
      </c>
      <c r="DB149" s="51" t="n">
        <f aca="false">DA149*(1+(DA33-CZ33)/CZ33)</f>
        <v>13369.2532477867</v>
      </c>
      <c r="DC149" s="51" t="n">
        <f aca="false">DB149*(1+(DB33-DA33)/DA33)</f>
        <v>13369.2532477867</v>
      </c>
      <c r="DD149" s="51" t="n">
        <f aca="false">DC149*(1+(DC33-DB33)/DB33)</f>
        <v>13369.2532477867</v>
      </c>
      <c r="DE149" s="51" t="n">
        <f aca="false">DD149*(1+(DD33-DC33)/DC33)</f>
        <v>13369.2532477867</v>
      </c>
      <c r="DF149" s="51" t="n">
        <f aca="false">DE149*(1+(DE33-DD33)/DD33)</f>
        <v>13369.2532477867</v>
      </c>
      <c r="DG149" s="51" t="n">
        <f aca="false">DF149*(1+(DF33-DE33)/DE33)</f>
        <v>13369.2532477867</v>
      </c>
      <c r="DH149" s="51" t="n">
        <f aca="false">DG149*(1+(DG33-DF33)/DF33)</f>
        <v>13369.2532477867</v>
      </c>
      <c r="DI149" s="51" t="n">
        <f aca="false">DH149*(1+(DH33-DG33)/DG33)</f>
        <v>13369.2532477867</v>
      </c>
      <c r="DJ149" s="51" t="n">
        <f aca="false">DI149*(1+(DI33-DH33)/DH33)</f>
        <v>13369.2532477867</v>
      </c>
      <c r="DK149" s="51" t="n">
        <f aca="false">DJ149*(1+(DJ33-DI33)/DI33)</f>
        <v>13369.2532477867</v>
      </c>
      <c r="DL149" s="51" t="n">
        <f aca="false">DK149*(1+(DK33-DJ33)/DJ33)</f>
        <v>13369.2532477867</v>
      </c>
      <c r="DM149" s="51" t="n">
        <f aca="false">DL149*(1+(DL33-DK33)/DK33)</f>
        <v>13369.2532477867</v>
      </c>
      <c r="DN149" s="51" t="n">
        <f aca="false">DM149*(1+(DM33-DL33)/DL33)</f>
        <v>13369.2532477867</v>
      </c>
      <c r="DO149" s="51" t="n">
        <f aca="false">DN149*(1+(DN33-DM33)/DM33)</f>
        <v>13369.2532477867</v>
      </c>
      <c r="DP149" s="51" t="n">
        <f aca="false">DO149*(1+(DO33-DN33)/DN33)</f>
        <v>13369.2532477867</v>
      </c>
      <c r="DQ149" s="51" t="n">
        <f aca="false">DP149*(1+(DP33-DO33)/DO33)</f>
        <v>13369.2532477867</v>
      </c>
      <c r="DR149" s="51" t="n">
        <f aca="false">DQ149*(1+(DQ33-DP33)/DP33)</f>
        <v>13369.2532477867</v>
      </c>
      <c r="DS149" s="51" t="n">
        <f aca="false">DR149*(1+(DR33-DQ33)/DQ33)</f>
        <v>13369.2532477867</v>
      </c>
      <c r="DT149" s="51" t="n">
        <f aca="false">DS149*(1+(DS33-DR33)/DR33)</f>
        <v>13369.2532477867</v>
      </c>
      <c r="DU149" s="51" t="n">
        <f aca="false">DT149*(1+(DT33-DS33)/DS33)</f>
        <v>13369.2532477867</v>
      </c>
      <c r="DV149" s="51" t="n">
        <f aca="false">DU149*(1+(DU33-DT33)/DT33)</f>
        <v>13369.2532477867</v>
      </c>
      <c r="DW149" s="51" t="n">
        <f aca="false">DV149*(1+(DV33-DU33)/DU33)</f>
        <v>13369.2532477867</v>
      </c>
      <c r="DX149" s="51" t="n">
        <f aca="false">DW149*(1+(DW33-DV33)/DV33)</f>
        <v>13369.2532477867</v>
      </c>
      <c r="DY149" s="51" t="n">
        <f aca="false">DX149*(1+(DX33-DW33)/DW33)</f>
        <v>13369.2532477867</v>
      </c>
      <c r="DZ149" s="51" t="n">
        <f aca="false">DY149*(1+(DY33-DX33)/DX33)</f>
        <v>13369.2532477867</v>
      </c>
      <c r="EA149" s="51" t="n">
        <f aca="false">DZ149*(1+(DZ33-DY33)/DY33)</f>
        <v>13369.2532477867</v>
      </c>
      <c r="EB149" s="51" t="n">
        <f aca="false">EA149*(1+(EA33-DZ33)/DZ33)</f>
        <v>13369.2532477867</v>
      </c>
      <c r="EC149" s="51" t="n">
        <f aca="false">EB149*(1+(EB33-EA33)/EA33)</f>
        <v>13369.2532477867</v>
      </c>
      <c r="ED149" s="51" t="n">
        <f aca="false">EC149*(1+(EC33-EB33)/EB33)</f>
        <v>13369.2532477867</v>
      </c>
      <c r="EE149" s="51" t="n">
        <f aca="false">ED149*(1+(ED33-EC33)/EC33)</f>
        <v>13369.2532477867</v>
      </c>
      <c r="EF149" s="51" t="n">
        <f aca="false">EE149*(1+(EE33-ED33)/ED33)</f>
        <v>13369.2532477867</v>
      </c>
      <c r="EG149" s="51" t="n">
        <f aca="false">EF149*(1+(EF33-EE33)/EE33)</f>
        <v>13369.2532477867</v>
      </c>
      <c r="EH149" s="51" t="n">
        <f aca="false">EG149*(1+(EG33-EF33)/EF33)</f>
        <v>13369.2532477867</v>
      </c>
      <c r="EI149" s="51" t="n">
        <f aca="false">EH149*(1+(EH33-EG33)/EG33)</f>
        <v>13369.2532477867</v>
      </c>
      <c r="EJ149" s="51" t="n">
        <f aca="false">EI149*(1+(EI33-EH33)/EH33)</f>
        <v>13369.2532477867</v>
      </c>
      <c r="EK149" s="51" t="n">
        <f aca="false">EJ149*(1+(EJ33-EI33)/EI33)</f>
        <v>13369.2532477867</v>
      </c>
      <c r="EL149" s="51" t="n">
        <f aca="false">EK149*(1+(EK33-EJ33)/EJ33)</f>
        <v>13369.2532477867</v>
      </c>
      <c r="EM149" s="51" t="n">
        <f aca="false">EL149*(1+(EL33-EK33)/EK33)</f>
        <v>13369.2532477867</v>
      </c>
      <c r="EN149" s="51" t="n">
        <f aca="false">EM149*(1+(EM33-EL33)/EL33)</f>
        <v>13369.2532477867</v>
      </c>
      <c r="EO149" s="51" t="n">
        <f aca="false">EN149*(1+(EN33-EM33)/EM33)</f>
        <v>13369.2532477867</v>
      </c>
      <c r="EP149" s="51" t="n">
        <f aca="false">EO149*(1+(EO33-EN33)/EN33)</f>
        <v>13369.2532477867</v>
      </c>
      <c r="EQ149" s="51" t="n">
        <f aca="false">EP149*(1+(EP33-EO33)/EO33)</f>
        <v>13369.2532477867</v>
      </c>
      <c r="ER149" s="51" t="n">
        <f aca="false">EQ149*(1+(EQ33-EP33)/EP33)</f>
        <v>13369.2532477867</v>
      </c>
      <c r="ES149" s="51" t="n">
        <f aca="false">ER149*(1+(ER33-EQ33)/EQ33)</f>
        <v>13369.2532477867</v>
      </c>
      <c r="ET149" s="51" t="n">
        <f aca="false">ES149*(1+(ES33-ER33)/ER33)</f>
        <v>13369.2532477867</v>
      </c>
      <c r="EU149" s="51" t="n">
        <f aca="false">ET149*(1+(ET33-ES33)/ES33)</f>
        <v>13369.2532477867</v>
      </c>
      <c r="EV149" s="51" t="n">
        <f aca="false">EU149*(1+(EU33-ET33)/ET33)</f>
        <v>13369.2532477867</v>
      </c>
    </row>
    <row r="150" customFormat="false" ht="12.8" hidden="false" customHeight="false" outlineLevel="0" collapsed="false">
      <c r="A150" s="162" t="s">
        <v>296</v>
      </c>
      <c r="B150" s="162" t="n">
        <v>0</v>
      </c>
      <c r="C150" s="162" t="n">
        <v>0</v>
      </c>
      <c r="D150" s="162" t="n">
        <v>0</v>
      </c>
      <c r="E150" s="162" t="n">
        <v>0</v>
      </c>
      <c r="F150" s="162" t="n">
        <v>0</v>
      </c>
      <c r="G150" s="162" t="n">
        <v>0</v>
      </c>
      <c r="H150" s="162" t="n">
        <v>0</v>
      </c>
      <c r="I150" s="162" t="n">
        <v>0</v>
      </c>
      <c r="J150" s="162" t="n">
        <v>0</v>
      </c>
      <c r="K150" s="162" t="n">
        <v>0</v>
      </c>
      <c r="L150" s="162" t="n">
        <v>0</v>
      </c>
      <c r="M150" s="162" t="n">
        <v>0</v>
      </c>
      <c r="N150" s="162" t="n">
        <v>0</v>
      </c>
      <c r="O150" s="162" t="n">
        <v>0</v>
      </c>
      <c r="P150" s="162" t="n">
        <v>0</v>
      </c>
      <c r="Q150" s="162" t="n">
        <v>0</v>
      </c>
      <c r="R150" s="162" t="n">
        <v>0</v>
      </c>
      <c r="S150" s="162" t="n">
        <v>0</v>
      </c>
      <c r="T150" s="162" t="n">
        <v>0</v>
      </c>
      <c r="U150" s="162" t="n">
        <v>0</v>
      </c>
      <c r="V150" s="162" t="n">
        <v>0</v>
      </c>
      <c r="W150" s="162" t="n">
        <v>0</v>
      </c>
      <c r="X150" s="163" t="n">
        <v>0</v>
      </c>
      <c r="Y150" s="162" t="n">
        <v>0</v>
      </c>
      <c r="Z150" s="162" t="n">
        <v>0</v>
      </c>
      <c r="AA150" s="162" t="n">
        <v>0</v>
      </c>
      <c r="AB150" s="162" t="n">
        <v>0</v>
      </c>
      <c r="AC150" s="162" t="n">
        <v>0</v>
      </c>
      <c r="AD150" s="162" t="n">
        <v>0</v>
      </c>
      <c r="AE150" s="162" t="n">
        <v>0</v>
      </c>
      <c r="AF150" s="162" t="n">
        <v>0</v>
      </c>
      <c r="AG150" s="162" t="n">
        <v>0</v>
      </c>
      <c r="AH150" s="162" t="n">
        <v>0</v>
      </c>
      <c r="AI150" s="162" t="n">
        <v>0</v>
      </c>
      <c r="AJ150" s="162" t="n">
        <v>0</v>
      </c>
      <c r="AK150" s="162" t="n">
        <v>0</v>
      </c>
      <c r="AL150" s="162" t="n">
        <v>0</v>
      </c>
      <c r="AM150" s="162" t="n">
        <v>0</v>
      </c>
      <c r="AN150" s="162" t="n">
        <v>0</v>
      </c>
      <c r="AO150" s="162" t="n">
        <v>0</v>
      </c>
      <c r="AP150" s="162" t="n">
        <v>0</v>
      </c>
      <c r="AQ150" s="162" t="n">
        <v>0</v>
      </c>
      <c r="AR150" s="147"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48" t="n">
        <f aca="false">BH150*(1+(BH33-BG33)/BG33)</f>
        <v>15995.6277045013</v>
      </c>
      <c r="BJ150" s="51" t="n">
        <f aca="false">BI150*(1+(BI33-BH33)/BH33)</f>
        <v>15755.2025445288</v>
      </c>
      <c r="BK150" s="51" t="n">
        <f aca="false">BJ150*(1+(BJ33-BI33)/BI33)</f>
        <v>14986.1064350596</v>
      </c>
      <c r="BL150" s="51" t="n">
        <f aca="false">BK150*(1+(BK33-BJ33)/BJ33)</f>
        <v>13803.6153790708</v>
      </c>
      <c r="BM150" s="149" t="n">
        <f aca="false">BL150*(1+(BL33-BK33)/BK33)</f>
        <v>13584.8253535545</v>
      </c>
      <c r="BN150" s="51" t="n">
        <f aca="false">BM150*(1+(BM33-BL33)/BL33)</f>
        <v>13611.891608849</v>
      </c>
      <c r="BO150" s="51" t="n">
        <f aca="false">BN150*(1+(BN33-BM33)/BM33)</f>
        <v>13813.1685731582</v>
      </c>
      <c r="BP150" s="51" t="n">
        <f aca="false">BO150*(1+(BO33-BN33)/BN33)</f>
        <v>13482.6108340375</v>
      </c>
      <c r="BQ150" s="51" t="n">
        <f aca="false">BP150*(1+(BP33-BO33)/BO33)</f>
        <v>13093.6780241961</v>
      </c>
      <c r="BR150" s="51" t="n">
        <f aca="false">BQ150*(1+(BQ33-BP33)/BP33)</f>
        <v>13198.931256229</v>
      </c>
      <c r="BS150" s="51" t="n">
        <f aca="false">BR150*(1+(BR33-BQ33)/BQ33)</f>
        <v>13549.0054139215</v>
      </c>
      <c r="BT150" s="51" t="n">
        <f aca="false">BS150*(1+(BS33-BR33)/BR33)</f>
        <v>13812.0296902112</v>
      </c>
      <c r="BU150" s="51" t="n">
        <f aca="false">BT150*(1+(BT33-BS33)/BS33)</f>
        <v>13932.1205557755</v>
      </c>
      <c r="BV150" s="51" t="n">
        <f aca="false">BU150*(1+(BU33-BT33)/BT33)</f>
        <v>14007.4060714588</v>
      </c>
      <c r="BW150" s="51" t="n">
        <f aca="false">BV150*(1+(BV33-BU33)/BU33)</f>
        <v>14089.8124188577</v>
      </c>
      <c r="BX150" s="51" t="n">
        <f aca="false">BW150*(1+(BW33-BV33)/BV33)</f>
        <v>14200.1792032638</v>
      </c>
      <c r="BY150" s="51" t="n">
        <f aca="false">BX150*(1+(BX33-BW33)/BW33)</f>
        <v>14385.1152651613</v>
      </c>
      <c r="BZ150" s="51" t="n">
        <f aca="false">BY150*(1+(BY33-BX33)/BX33)</f>
        <v>14228.7268173374</v>
      </c>
      <c r="CA150" s="51" t="n">
        <f aca="false">BZ150*(1+(BZ33-BY33)/BY33)</f>
        <v>14221.0863014814</v>
      </c>
      <c r="CB150" s="51" t="n">
        <f aca="false">CA150*(1+(CA33-BZ33)/BZ33)</f>
        <v>14480.5185568985</v>
      </c>
      <c r="CC150" s="51" t="n">
        <f aca="false">CB150*(1+(CB33-CA33)/CA33)</f>
        <v>14742.1026083955</v>
      </c>
      <c r="CD150" s="51" t="n">
        <f aca="false">CC150*(1+(CC33-CB33)/CB33)</f>
        <v>14900.788996464</v>
      </c>
      <c r="CE150" s="51" t="n">
        <f aca="false">CD150*(1+(CD33-CC33)/CC33)</f>
        <v>14900.788996464</v>
      </c>
      <c r="CF150" s="51" t="n">
        <f aca="false">CE150*(1+(CE33-CD33)/CD33)</f>
        <v>14900.788996464</v>
      </c>
      <c r="CG150" s="51" t="n">
        <f aca="false">CF150*(1+(CF33-CE33)/CE33)</f>
        <v>14900.788996464</v>
      </c>
      <c r="CH150" s="51" t="n">
        <f aca="false">CG150*(1+(CG33-CF33)/CF33)</f>
        <v>15006.9276890055</v>
      </c>
      <c r="CI150" s="51" t="n">
        <f aca="false">CH150*(1+(CH33-CG33)/CG33)</f>
        <v>15166.8732125943</v>
      </c>
      <c r="CJ150" s="51" t="n">
        <f aca="false">CI150*(1+(CI33-CH33)/CH33)</f>
        <v>15166.8732125943</v>
      </c>
      <c r="CK150" s="51" t="n">
        <f aca="false">CJ150*(1+(CJ33-CI33)/CI33)</f>
        <v>15166.8732125943</v>
      </c>
      <c r="CL150" s="51" t="n">
        <f aca="false">CK150*(1+(CK33-CJ33)/CJ33)</f>
        <v>15273.8389130275</v>
      </c>
      <c r="CM150" s="51" t="n">
        <f aca="false">CL150*(1+(CL33-CK33)/CK33)</f>
        <v>15435.0174346182</v>
      </c>
      <c r="CN150" s="51" t="n">
        <f aca="false">CM150*(1+(CM33-CL33)/CL33)</f>
        <v>15435.0174346182</v>
      </c>
      <c r="CO150" s="51" t="n">
        <f aca="false">CN150*(1+(CN33-CM33)/CM33)</f>
        <v>15435.0174346182</v>
      </c>
      <c r="CP150" s="51" t="n">
        <f aca="false">CO150*(1+(CO33-CN33)/CN33)</f>
        <v>15435.0174346182</v>
      </c>
      <c r="CQ150" s="51" t="n">
        <f aca="false">CP150*(1+(CP33-CO33)/CO33)</f>
        <v>15435.0174346182</v>
      </c>
      <c r="CR150" s="51" t="n">
        <f aca="false">CQ150*(1+(CQ33-CP33)/CP33)</f>
        <v>15435.0174346182</v>
      </c>
      <c r="CS150" s="51" t="n">
        <f aca="false">CR150*(1+(CR33-CQ33)/CQ33)</f>
        <v>15435.0174346182</v>
      </c>
      <c r="CT150" s="51" t="n">
        <f aca="false">CS150*(1+(CS33-CR33)/CR33)</f>
        <v>15435.0174346182</v>
      </c>
      <c r="CU150" s="51" t="n">
        <f aca="false">CT150*(1+(CT33-CS33)/CS33)</f>
        <v>15435.0174346182</v>
      </c>
      <c r="CV150" s="51" t="n">
        <f aca="false">CU150*(1+(CU33-CT33)/CT33)</f>
        <v>15435.0174346182</v>
      </c>
      <c r="CW150" s="51" t="n">
        <f aca="false">CV150*(1+(CV33-CU33)/CU33)</f>
        <v>15435.0174346182</v>
      </c>
      <c r="CX150" s="51" t="n">
        <f aca="false">CW150*(1+(CW33-CV33)/CV33)</f>
        <v>15435.0174346182</v>
      </c>
      <c r="CY150" s="51" t="n">
        <f aca="false">CX150*(1+(CX33-CW33)/CW33)</f>
        <v>15435.0174346182</v>
      </c>
      <c r="CZ150" s="51" t="n">
        <f aca="false">CY150*(1+(CY33-CX33)/CX33)</f>
        <v>15435.0174346182</v>
      </c>
      <c r="DA150" s="51" t="n">
        <f aca="false">CZ150*(1+(CZ33-CY33)/CY33)</f>
        <v>15435.0174346182</v>
      </c>
      <c r="DB150" s="51" t="n">
        <f aca="false">DA150*(1+(DA33-CZ33)/CZ33)</f>
        <v>15435.0174346182</v>
      </c>
      <c r="DC150" s="51" t="n">
        <f aca="false">DB150*(1+(DB33-DA33)/DA33)</f>
        <v>15435.0174346182</v>
      </c>
      <c r="DD150" s="51" t="n">
        <f aca="false">DC150*(1+(DC33-DB33)/DB33)</f>
        <v>15435.0174346182</v>
      </c>
      <c r="DE150" s="51" t="n">
        <f aca="false">DD150*(1+(DD33-DC33)/DC33)</f>
        <v>15435.0174346182</v>
      </c>
      <c r="DF150" s="51" t="n">
        <f aca="false">DE150*(1+(DE33-DD33)/DD33)</f>
        <v>15435.0174346182</v>
      </c>
      <c r="DG150" s="51" t="n">
        <f aca="false">DF150*(1+(DF33-DE33)/DE33)</f>
        <v>15435.0174346182</v>
      </c>
      <c r="DH150" s="51" t="n">
        <f aca="false">DG150*(1+(DG33-DF33)/DF33)</f>
        <v>15435.0174346182</v>
      </c>
      <c r="DI150" s="51" t="n">
        <f aca="false">DH150*(1+(DH33-DG33)/DG33)</f>
        <v>15435.0174346182</v>
      </c>
      <c r="DJ150" s="51" t="n">
        <f aca="false">DI150*(1+(DI33-DH33)/DH33)</f>
        <v>15435.0174346182</v>
      </c>
      <c r="DK150" s="51" t="n">
        <f aca="false">DJ150*(1+(DJ33-DI33)/DI33)</f>
        <v>15435.0174346182</v>
      </c>
      <c r="DL150" s="51" t="n">
        <f aca="false">DK150*(1+(DK33-DJ33)/DJ33)</f>
        <v>15435.0174346182</v>
      </c>
      <c r="DM150" s="51" t="n">
        <f aca="false">DL150*(1+(DL33-DK33)/DK33)</f>
        <v>15435.0174346182</v>
      </c>
      <c r="DN150" s="51" t="n">
        <f aca="false">DM150*(1+(DM33-DL33)/DL33)</f>
        <v>15435.0174346182</v>
      </c>
      <c r="DO150" s="51" t="n">
        <f aca="false">DN150*(1+(DN33-DM33)/DM33)</f>
        <v>15435.0174346182</v>
      </c>
      <c r="DP150" s="51" t="n">
        <f aca="false">DO150*(1+(DO33-DN33)/DN33)</f>
        <v>15435.0174346182</v>
      </c>
      <c r="DQ150" s="51" t="n">
        <f aca="false">DP150*(1+(DP33-DO33)/DO33)</f>
        <v>15435.0174346182</v>
      </c>
      <c r="DR150" s="51" t="n">
        <f aca="false">DQ150*(1+(DQ33-DP33)/DP33)</f>
        <v>15435.0174346182</v>
      </c>
      <c r="DS150" s="51" t="n">
        <f aca="false">DR150*(1+(DR33-DQ33)/DQ33)</f>
        <v>15435.0174346182</v>
      </c>
      <c r="DT150" s="51" t="n">
        <f aca="false">DS150*(1+(DS33-DR33)/DR33)</f>
        <v>15435.0174346182</v>
      </c>
      <c r="DU150" s="51" t="n">
        <f aca="false">DT150*(1+(DT33-DS33)/DS33)</f>
        <v>15435.0174346182</v>
      </c>
      <c r="DV150" s="51" t="n">
        <f aca="false">DU150*(1+(DU33-DT33)/DT33)</f>
        <v>15435.0174346182</v>
      </c>
      <c r="DW150" s="51" t="n">
        <f aca="false">DV150*(1+(DV33-DU33)/DU33)</f>
        <v>15435.0174346182</v>
      </c>
      <c r="DX150" s="51" t="n">
        <f aca="false">DW150*(1+(DW33-DV33)/DV33)</f>
        <v>15435.0174346182</v>
      </c>
      <c r="DY150" s="51" t="n">
        <f aca="false">DX150*(1+(DX33-DW33)/DW33)</f>
        <v>15435.0174346182</v>
      </c>
      <c r="DZ150" s="51" t="n">
        <f aca="false">DY150*(1+(DY33-DX33)/DX33)</f>
        <v>15435.0174346182</v>
      </c>
      <c r="EA150" s="51" t="n">
        <f aca="false">DZ150*(1+(DZ33-DY33)/DY33)</f>
        <v>15435.0174346182</v>
      </c>
      <c r="EB150" s="51" t="n">
        <f aca="false">EA150*(1+(EA33-DZ33)/DZ33)</f>
        <v>15435.0174346182</v>
      </c>
      <c r="EC150" s="51" t="n">
        <f aca="false">EB150*(1+(EB33-EA33)/EA33)</f>
        <v>15435.0174346182</v>
      </c>
      <c r="ED150" s="51" t="n">
        <f aca="false">EC150*(1+(EC33-EB33)/EB33)</f>
        <v>15435.0174346182</v>
      </c>
      <c r="EE150" s="51" t="n">
        <f aca="false">ED150*(1+(ED33-EC33)/EC33)</f>
        <v>15435.0174346182</v>
      </c>
      <c r="EF150" s="51" t="n">
        <f aca="false">EE150*(1+(EE33-ED33)/ED33)</f>
        <v>15435.0174346182</v>
      </c>
      <c r="EG150" s="51" t="n">
        <f aca="false">EF150*(1+(EF33-EE33)/EE33)</f>
        <v>15435.0174346182</v>
      </c>
      <c r="EH150" s="51" t="n">
        <f aca="false">EG150*(1+(EG33-EF33)/EF33)</f>
        <v>15435.0174346182</v>
      </c>
      <c r="EI150" s="51" t="n">
        <f aca="false">EH150*(1+(EH33-EG33)/EG33)</f>
        <v>15435.0174346182</v>
      </c>
      <c r="EJ150" s="51" t="n">
        <f aca="false">EI150*(1+(EI33-EH33)/EH33)</f>
        <v>15435.0174346182</v>
      </c>
      <c r="EK150" s="51" t="n">
        <f aca="false">EJ150*(1+(EJ33-EI33)/EI33)</f>
        <v>15435.0174346182</v>
      </c>
      <c r="EL150" s="51" t="n">
        <f aca="false">EK150*(1+(EK33-EJ33)/EJ33)</f>
        <v>15435.0174346182</v>
      </c>
      <c r="EM150" s="51" t="n">
        <f aca="false">EL150*(1+(EL33-EK33)/EK33)</f>
        <v>15435.0174346182</v>
      </c>
      <c r="EN150" s="51" t="n">
        <f aca="false">EM150*(1+(EM33-EL33)/EL33)</f>
        <v>15435.0174346182</v>
      </c>
      <c r="EO150" s="51" t="n">
        <f aca="false">EN150*(1+(EN33-EM33)/EM33)</f>
        <v>15435.0174346182</v>
      </c>
      <c r="EP150" s="51" t="n">
        <f aca="false">EO150*(1+(EO33-EN33)/EN33)</f>
        <v>15435.0174346182</v>
      </c>
      <c r="EQ150" s="51" t="n">
        <f aca="false">EP150*(1+(EP33-EO33)/EO33)</f>
        <v>15435.0174346182</v>
      </c>
      <c r="ER150" s="51" t="n">
        <f aca="false">EQ150*(1+(EQ33-EP33)/EP33)</f>
        <v>15435.0174346182</v>
      </c>
      <c r="ES150" s="51" t="n">
        <f aca="false">ER150*(1+(ER33-EQ33)/EQ33)</f>
        <v>15435.0174346182</v>
      </c>
      <c r="ET150" s="51" t="n">
        <f aca="false">ES150*(1+(ES33-ER33)/ER33)</f>
        <v>15435.0174346182</v>
      </c>
      <c r="EU150" s="51" t="n">
        <f aca="false">ET150*(1+(ET33-ES33)/ES33)</f>
        <v>15435.0174346182</v>
      </c>
      <c r="EV150" s="51" t="n">
        <f aca="false">EU150*(1+(EU33-ET33)/ET33)</f>
        <v>15435.0174346182</v>
      </c>
    </row>
    <row r="151" customFormat="false" ht="12.8" hidden="false" customHeight="false" outlineLevel="0" collapsed="false">
      <c r="A151" s="162" t="s">
        <v>297</v>
      </c>
      <c r="B151" s="162" t="n">
        <v>0</v>
      </c>
      <c r="C151" s="162" t="n">
        <v>0</v>
      </c>
      <c r="D151" s="162" t="n">
        <v>0</v>
      </c>
      <c r="E151" s="162" t="n">
        <v>0</v>
      </c>
      <c r="F151" s="162" t="n">
        <v>0</v>
      </c>
      <c r="G151" s="162" t="n">
        <v>0</v>
      </c>
      <c r="H151" s="162" t="n">
        <v>0</v>
      </c>
      <c r="I151" s="162" t="n">
        <v>0</v>
      </c>
      <c r="J151" s="162" t="n">
        <v>0</v>
      </c>
      <c r="K151" s="162" t="n">
        <v>0</v>
      </c>
      <c r="L151" s="162" t="n">
        <v>0</v>
      </c>
      <c r="M151" s="162" t="n">
        <v>0</v>
      </c>
      <c r="N151" s="162" t="n">
        <v>0</v>
      </c>
      <c r="O151" s="162" t="n">
        <v>0</v>
      </c>
      <c r="P151" s="162" t="n">
        <v>0</v>
      </c>
      <c r="Q151" s="162" t="n">
        <v>0</v>
      </c>
      <c r="R151" s="162" t="n">
        <v>0</v>
      </c>
      <c r="S151" s="162" t="n">
        <v>0</v>
      </c>
      <c r="T151" s="162" t="n">
        <v>0</v>
      </c>
      <c r="U151" s="162" t="n">
        <v>0</v>
      </c>
      <c r="V151" s="162" t="n">
        <v>0</v>
      </c>
      <c r="W151" s="162" t="n">
        <v>0</v>
      </c>
      <c r="X151" s="163" t="n">
        <v>0</v>
      </c>
      <c r="Y151" s="162" t="n">
        <v>0</v>
      </c>
      <c r="Z151" s="162" t="n">
        <v>0</v>
      </c>
      <c r="AA151" s="162" t="n">
        <v>0</v>
      </c>
      <c r="AB151" s="162" t="n">
        <v>0</v>
      </c>
      <c r="AC151" s="162" t="n">
        <v>0</v>
      </c>
      <c r="AD151" s="162" t="n">
        <v>0</v>
      </c>
      <c r="AE151" s="162" t="n">
        <v>0</v>
      </c>
      <c r="AF151" s="162" t="n">
        <v>0</v>
      </c>
      <c r="AG151" s="162" t="n">
        <v>0</v>
      </c>
      <c r="AH151" s="162" t="n">
        <v>0</v>
      </c>
      <c r="AI151" s="162" t="n">
        <v>0</v>
      </c>
      <c r="AJ151" s="162" t="n">
        <v>0</v>
      </c>
      <c r="AK151" s="162" t="n">
        <v>0</v>
      </c>
      <c r="AL151" s="162" t="n">
        <v>0</v>
      </c>
      <c r="AM151" s="162" t="n">
        <v>0</v>
      </c>
      <c r="AN151" s="162" t="n">
        <v>0</v>
      </c>
      <c r="AO151" s="162" t="n">
        <v>0</v>
      </c>
      <c r="AP151" s="162" t="n">
        <v>0</v>
      </c>
      <c r="AQ151" s="162" t="n">
        <v>0</v>
      </c>
      <c r="AR151" s="147"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48" t="n">
        <f aca="false">BH151*(1+(BH33-BG33)/BG33)</f>
        <v>31718.9160579993</v>
      </c>
      <c r="BJ151" s="51" t="n">
        <f aca="false">BI151*(1+(BI33-BH33)/BH33)</f>
        <v>31242.1591836658</v>
      </c>
      <c r="BK151" s="51" t="n">
        <f aca="false">BJ151*(1+(BJ33-BI33)/BI33)</f>
        <v>29717.061489005</v>
      </c>
      <c r="BL151" s="51" t="n">
        <f aca="false">BK151*(1+(BK33-BJ33)/BJ33)</f>
        <v>27372.2123066445</v>
      </c>
      <c r="BM151" s="149" t="n">
        <f aca="false">BL151*(1+(BL33-BK33)/BK33)</f>
        <v>26938.3573444084</v>
      </c>
      <c r="BN151" s="51" t="n">
        <f aca="false">BM151*(1+(BM33-BL33)/BL33)</f>
        <v>26992.0290286679</v>
      </c>
      <c r="BO151" s="51" t="n">
        <f aca="false">BN151*(1+(BN33-BM33)/BM33)</f>
        <v>27391.1560434545</v>
      </c>
      <c r="BP151" s="51" t="n">
        <f aca="false">BO151*(1+(BO33-BN33)/BN33)</f>
        <v>26735.6685956852</v>
      </c>
      <c r="BQ151" s="51" t="n">
        <f aca="false">BP151*(1+(BP33-BO33)/BO33)</f>
        <v>25964.4248923768</v>
      </c>
      <c r="BR151" s="51" t="n">
        <f aca="false">BQ151*(1+(BQ33-BP33)/BP33)</f>
        <v>26173.1393294318</v>
      </c>
      <c r="BS151" s="51" t="n">
        <f aca="false">BR151*(1+(BR33-BQ33)/BQ33)</f>
        <v>26867.3273304939</v>
      </c>
      <c r="BT151" s="51" t="n">
        <f aca="false">BS151*(1+(BS33-BR33)/BR33)</f>
        <v>27388.8976680245</v>
      </c>
      <c r="BU151" s="51" t="n">
        <f aca="false">BT151*(1+(BT33-BS33)/BS33)</f>
        <v>27627.0347486403</v>
      </c>
      <c r="BV151" s="51" t="n">
        <f aca="false">BU151*(1+(BU33-BT33)/BT33)</f>
        <v>27776.3239792009</v>
      </c>
      <c r="BW151" s="51" t="n">
        <f aca="false">BV151*(1+(BV33-BU33)/BU33)</f>
        <v>27939.7336348944</v>
      </c>
      <c r="BX151" s="51" t="n">
        <f aca="false">BW151*(1+(BW33-BV33)/BV33)</f>
        <v>28158.5881140583</v>
      </c>
      <c r="BY151" s="51" t="n">
        <f aca="false">BX151*(1+(BX33-BW33)/BW33)</f>
        <v>28525.3115419718</v>
      </c>
      <c r="BZ151" s="51" t="n">
        <f aca="false">BY151*(1+(BY33-BX33)/BX33)</f>
        <v>28215.1972944659</v>
      </c>
      <c r="CA151" s="51" t="n">
        <f aca="false">BZ151*(1+(BZ33-BY33)/BY33)</f>
        <v>28200.046349123</v>
      </c>
      <c r="CB151" s="51" t="n">
        <f aca="false">CA151*(1+(CA33-BZ33)/BZ33)</f>
        <v>28714.4938021602</v>
      </c>
      <c r="CC151" s="51" t="n">
        <f aca="false">CB151*(1+(CB33-CA33)/CA33)</f>
        <v>29233.208211174</v>
      </c>
      <c r="CD151" s="51" t="n">
        <f aca="false">CC151*(1+(CC33-CB33)/CB33)</f>
        <v>29547.8792147555</v>
      </c>
      <c r="CE151" s="51" t="n">
        <f aca="false">CD151*(1+(CD33-CC33)/CC33)</f>
        <v>29547.8792147555</v>
      </c>
      <c r="CF151" s="51" t="n">
        <f aca="false">CE151*(1+(CE33-CD33)/CD33)</f>
        <v>29547.8792147555</v>
      </c>
      <c r="CG151" s="51" t="n">
        <f aca="false">CF151*(1+(CF33-CE33)/CE33)</f>
        <v>29547.8792147555</v>
      </c>
      <c r="CH151" s="51" t="n">
        <f aca="false">CG151*(1+(CG33-CF33)/CF33)</f>
        <v>29758.3494970991</v>
      </c>
      <c r="CI151" s="51" t="n">
        <f aca="false">CH151*(1+(CH33-CG33)/CG33)</f>
        <v>30075.5173338536</v>
      </c>
      <c r="CJ151" s="51" t="n">
        <f aca="false">CI151*(1+(CI33-CH33)/CH33)</f>
        <v>30075.5173338536</v>
      </c>
      <c r="CK151" s="51" t="n">
        <f aca="false">CJ151*(1+(CJ33-CI33)/CI33)</f>
        <v>30075.5173338536</v>
      </c>
      <c r="CL151" s="51" t="n">
        <f aca="false">CK151*(1+(CK33-CJ33)/CJ33)</f>
        <v>30287.6275514583</v>
      </c>
      <c r="CM151" s="51" t="n">
        <f aca="false">CL151*(1+(CL33-CK33)/CK33)</f>
        <v>30607.2403913625</v>
      </c>
      <c r="CN151" s="51" t="n">
        <f aca="false">CM151*(1+(CM33-CL33)/CL33)</f>
        <v>30607.2403913625</v>
      </c>
      <c r="CO151" s="51" t="n">
        <f aca="false">CN151*(1+(CN33-CM33)/CM33)</f>
        <v>30607.2403913625</v>
      </c>
      <c r="CP151" s="51" t="n">
        <f aca="false">CO151*(1+(CO33-CN33)/CN33)</f>
        <v>30607.2403913625</v>
      </c>
      <c r="CQ151" s="51" t="n">
        <f aca="false">CP151*(1+(CP33-CO33)/CO33)</f>
        <v>30607.2403913625</v>
      </c>
      <c r="CR151" s="51" t="n">
        <f aca="false">CQ151*(1+(CQ33-CP33)/CP33)</f>
        <v>30607.2403913625</v>
      </c>
      <c r="CS151" s="51" t="n">
        <f aca="false">CR151*(1+(CR33-CQ33)/CQ33)</f>
        <v>30607.2403913625</v>
      </c>
      <c r="CT151" s="51" t="n">
        <f aca="false">CS151*(1+(CS33-CR33)/CR33)</f>
        <v>30607.2403913625</v>
      </c>
      <c r="CU151" s="51" t="n">
        <f aca="false">CT151*(1+(CT33-CS33)/CS33)</f>
        <v>30607.2403913625</v>
      </c>
      <c r="CV151" s="51" t="n">
        <f aca="false">CU151*(1+(CU33-CT33)/CT33)</f>
        <v>30607.2403913625</v>
      </c>
      <c r="CW151" s="51" t="n">
        <f aca="false">CV151*(1+(CV33-CU33)/CU33)</f>
        <v>30607.2403913625</v>
      </c>
      <c r="CX151" s="51" t="n">
        <f aca="false">CW151*(1+(CW33-CV33)/CV33)</f>
        <v>30607.2403913625</v>
      </c>
      <c r="CY151" s="51" t="n">
        <f aca="false">CX151*(1+(CX33-CW33)/CW33)</f>
        <v>30607.2403913625</v>
      </c>
      <c r="CZ151" s="51" t="n">
        <f aca="false">CY151*(1+(CY33-CX33)/CX33)</f>
        <v>30607.2403913625</v>
      </c>
      <c r="DA151" s="51" t="n">
        <f aca="false">CZ151*(1+(CZ33-CY33)/CY33)</f>
        <v>30607.2403913625</v>
      </c>
      <c r="DB151" s="51" t="n">
        <f aca="false">DA151*(1+(DA33-CZ33)/CZ33)</f>
        <v>30607.2403913625</v>
      </c>
      <c r="DC151" s="51" t="n">
        <f aca="false">DB151*(1+(DB33-DA33)/DA33)</f>
        <v>30607.2403913625</v>
      </c>
      <c r="DD151" s="51" t="n">
        <f aca="false">DC151*(1+(DC33-DB33)/DB33)</f>
        <v>30607.2403913625</v>
      </c>
      <c r="DE151" s="51" t="n">
        <f aca="false">DD151*(1+(DD33-DC33)/DC33)</f>
        <v>30607.2403913625</v>
      </c>
      <c r="DF151" s="51" t="n">
        <f aca="false">DE151*(1+(DE33-DD33)/DD33)</f>
        <v>30607.2403913625</v>
      </c>
      <c r="DG151" s="51" t="n">
        <f aca="false">DF151*(1+(DF33-DE33)/DE33)</f>
        <v>30607.2403913625</v>
      </c>
      <c r="DH151" s="51" t="n">
        <f aca="false">DG151*(1+(DG33-DF33)/DF33)</f>
        <v>30607.2403913625</v>
      </c>
      <c r="DI151" s="51" t="n">
        <f aca="false">DH151*(1+(DH33-DG33)/DG33)</f>
        <v>30607.2403913625</v>
      </c>
      <c r="DJ151" s="51" t="n">
        <f aca="false">DI151*(1+(DI33-DH33)/DH33)</f>
        <v>30607.2403913625</v>
      </c>
      <c r="DK151" s="51" t="n">
        <f aca="false">DJ151*(1+(DJ33-DI33)/DI33)</f>
        <v>30607.2403913625</v>
      </c>
      <c r="DL151" s="51" t="n">
        <f aca="false">DK151*(1+(DK33-DJ33)/DJ33)</f>
        <v>30607.2403913625</v>
      </c>
      <c r="DM151" s="51" t="n">
        <f aca="false">DL151*(1+(DL33-DK33)/DK33)</f>
        <v>30607.2403913625</v>
      </c>
      <c r="DN151" s="51" t="n">
        <f aca="false">DM151*(1+(DM33-DL33)/DL33)</f>
        <v>30607.2403913625</v>
      </c>
      <c r="DO151" s="51" t="n">
        <f aca="false">DN151*(1+(DN33-DM33)/DM33)</f>
        <v>30607.2403913625</v>
      </c>
      <c r="DP151" s="51" t="n">
        <f aca="false">DO151*(1+(DO33-DN33)/DN33)</f>
        <v>30607.2403913625</v>
      </c>
      <c r="DQ151" s="51" t="n">
        <f aca="false">DP151*(1+(DP33-DO33)/DO33)</f>
        <v>30607.2403913625</v>
      </c>
      <c r="DR151" s="51" t="n">
        <f aca="false">DQ151*(1+(DQ33-DP33)/DP33)</f>
        <v>30607.2403913625</v>
      </c>
      <c r="DS151" s="51" t="n">
        <f aca="false">DR151*(1+(DR33-DQ33)/DQ33)</f>
        <v>30607.2403913625</v>
      </c>
      <c r="DT151" s="51" t="n">
        <f aca="false">DS151*(1+(DS33-DR33)/DR33)</f>
        <v>30607.2403913625</v>
      </c>
      <c r="DU151" s="51" t="n">
        <f aca="false">DT151*(1+(DT33-DS33)/DS33)</f>
        <v>30607.2403913625</v>
      </c>
      <c r="DV151" s="51" t="n">
        <f aca="false">DU151*(1+(DU33-DT33)/DT33)</f>
        <v>30607.2403913625</v>
      </c>
      <c r="DW151" s="51" t="n">
        <f aca="false">DV151*(1+(DV33-DU33)/DU33)</f>
        <v>30607.2403913625</v>
      </c>
      <c r="DX151" s="51" t="n">
        <f aca="false">DW151*(1+(DW33-DV33)/DV33)</f>
        <v>30607.2403913625</v>
      </c>
      <c r="DY151" s="51" t="n">
        <f aca="false">DX151*(1+(DX33-DW33)/DW33)</f>
        <v>30607.2403913625</v>
      </c>
      <c r="DZ151" s="51" t="n">
        <f aca="false">DY151*(1+(DY33-DX33)/DX33)</f>
        <v>30607.2403913625</v>
      </c>
      <c r="EA151" s="51" t="n">
        <f aca="false">DZ151*(1+(DZ33-DY33)/DY33)</f>
        <v>30607.2403913625</v>
      </c>
      <c r="EB151" s="51" t="n">
        <f aca="false">EA151*(1+(EA33-DZ33)/DZ33)</f>
        <v>30607.2403913625</v>
      </c>
      <c r="EC151" s="51" t="n">
        <f aca="false">EB151*(1+(EB33-EA33)/EA33)</f>
        <v>30607.2403913625</v>
      </c>
      <c r="ED151" s="51" t="n">
        <f aca="false">EC151*(1+(EC33-EB33)/EB33)</f>
        <v>30607.2403913625</v>
      </c>
      <c r="EE151" s="51" t="n">
        <f aca="false">ED151*(1+(ED33-EC33)/EC33)</f>
        <v>30607.2403913625</v>
      </c>
      <c r="EF151" s="51" t="n">
        <f aca="false">EE151*(1+(EE33-ED33)/ED33)</f>
        <v>30607.2403913625</v>
      </c>
      <c r="EG151" s="51" t="n">
        <f aca="false">EF151*(1+(EF33-EE33)/EE33)</f>
        <v>30607.2403913625</v>
      </c>
      <c r="EH151" s="51" t="n">
        <f aca="false">EG151*(1+(EG33-EF33)/EF33)</f>
        <v>30607.2403913625</v>
      </c>
      <c r="EI151" s="51" t="n">
        <f aca="false">EH151*(1+(EH33-EG33)/EG33)</f>
        <v>30607.2403913625</v>
      </c>
      <c r="EJ151" s="51" t="n">
        <f aca="false">EI151*(1+(EI33-EH33)/EH33)</f>
        <v>30607.2403913625</v>
      </c>
      <c r="EK151" s="51" t="n">
        <f aca="false">EJ151*(1+(EJ33-EI33)/EI33)</f>
        <v>30607.2403913625</v>
      </c>
      <c r="EL151" s="51" t="n">
        <f aca="false">EK151*(1+(EK33-EJ33)/EJ33)</f>
        <v>30607.2403913625</v>
      </c>
      <c r="EM151" s="51" t="n">
        <f aca="false">EL151*(1+(EL33-EK33)/EK33)</f>
        <v>30607.2403913625</v>
      </c>
      <c r="EN151" s="51" t="n">
        <f aca="false">EM151*(1+(EM33-EL33)/EL33)</f>
        <v>30607.2403913625</v>
      </c>
      <c r="EO151" s="51" t="n">
        <f aca="false">EN151*(1+(EN33-EM33)/EM33)</f>
        <v>30607.2403913625</v>
      </c>
      <c r="EP151" s="51" t="n">
        <f aca="false">EO151*(1+(EO33-EN33)/EN33)</f>
        <v>30607.2403913625</v>
      </c>
      <c r="EQ151" s="51" t="n">
        <f aca="false">EP151*(1+(EP33-EO33)/EO33)</f>
        <v>30607.2403913625</v>
      </c>
      <c r="ER151" s="51" t="n">
        <f aca="false">EQ151*(1+(EQ33-EP33)/EP33)</f>
        <v>30607.2403913625</v>
      </c>
      <c r="ES151" s="51" t="n">
        <f aca="false">ER151*(1+(ER33-EQ33)/EQ33)</f>
        <v>30607.2403913625</v>
      </c>
      <c r="ET151" s="51" t="n">
        <f aca="false">ES151*(1+(ES33-ER33)/ER33)</f>
        <v>30607.2403913625</v>
      </c>
      <c r="EU151" s="51" t="n">
        <f aca="false">ET151*(1+(ET33-ES33)/ES33)</f>
        <v>30607.2403913625</v>
      </c>
      <c r="EV151" s="51" t="n">
        <f aca="false">EU151*(1+(EU33-ET33)/ET33)</f>
        <v>30607.2403913625</v>
      </c>
    </row>
    <row r="152" customFormat="false" ht="12.8" hidden="false" customHeight="false" outlineLevel="0" collapsed="false">
      <c r="A152" s="162" t="s">
        <v>298</v>
      </c>
      <c r="B152" s="162" t="n">
        <v>0</v>
      </c>
      <c r="C152" s="162" t="n">
        <v>0</v>
      </c>
      <c r="D152" s="162" t="n">
        <v>0</v>
      </c>
      <c r="E152" s="162" t="n">
        <v>0</v>
      </c>
      <c r="F152" s="162" t="n">
        <v>0</v>
      </c>
      <c r="G152" s="162" t="n">
        <v>0</v>
      </c>
      <c r="H152" s="162" t="n">
        <v>0</v>
      </c>
      <c r="I152" s="162" t="n">
        <v>0</v>
      </c>
      <c r="J152" s="162" t="n">
        <v>0</v>
      </c>
      <c r="K152" s="162" t="n">
        <v>0</v>
      </c>
      <c r="L152" s="162" t="n">
        <v>0</v>
      </c>
      <c r="M152" s="162" t="n">
        <v>0</v>
      </c>
      <c r="N152" s="162" t="n">
        <v>0</v>
      </c>
      <c r="O152" s="162" t="n">
        <v>0</v>
      </c>
      <c r="P152" s="162" t="n">
        <v>0</v>
      </c>
      <c r="Q152" s="162" t="n">
        <v>0</v>
      </c>
      <c r="R152" s="162" t="n">
        <v>0</v>
      </c>
      <c r="S152" s="162" t="n">
        <v>0</v>
      </c>
      <c r="T152" s="162" t="n">
        <v>0</v>
      </c>
      <c r="U152" s="162" t="n">
        <v>0</v>
      </c>
      <c r="V152" s="162" t="n">
        <v>0</v>
      </c>
      <c r="W152" s="162" t="n">
        <v>0</v>
      </c>
      <c r="X152" s="163" t="n">
        <v>0</v>
      </c>
      <c r="Y152" s="162" t="n">
        <v>0</v>
      </c>
      <c r="Z152" s="162" t="n">
        <v>0</v>
      </c>
      <c r="AA152" s="162" t="n">
        <v>0</v>
      </c>
      <c r="AB152" s="162" t="n">
        <v>0</v>
      </c>
      <c r="AC152" s="162" t="n">
        <v>0</v>
      </c>
      <c r="AD152" s="162" t="n">
        <v>0</v>
      </c>
      <c r="AE152" s="162" t="n">
        <v>0</v>
      </c>
      <c r="AF152" s="162" t="n">
        <v>0</v>
      </c>
      <c r="AG152" s="162" t="n">
        <v>0</v>
      </c>
      <c r="AH152" s="162" t="n">
        <v>0</v>
      </c>
      <c r="AI152" s="162" t="n">
        <v>0</v>
      </c>
      <c r="AJ152" s="162" t="n">
        <v>0</v>
      </c>
      <c r="AK152" s="162" t="n">
        <v>0</v>
      </c>
      <c r="AL152" s="162" t="n">
        <v>0</v>
      </c>
      <c r="AM152" s="162" t="n">
        <v>0</v>
      </c>
      <c r="AN152" s="162" t="n">
        <v>0</v>
      </c>
      <c r="AO152" s="162" t="n">
        <v>0</v>
      </c>
      <c r="AP152" s="162" t="n">
        <v>0</v>
      </c>
      <c r="AQ152" s="162" t="n">
        <v>0</v>
      </c>
      <c r="AR152" s="147"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48" t="n">
        <f aca="false">BH152*(1+(BH33-BG33)/BG33)</f>
        <v>15859.4580289996</v>
      </c>
      <c r="BJ152" s="51" t="n">
        <f aca="false">BI152*(1+(BI33-BH33)/BH33)</f>
        <v>15621.0795918329</v>
      </c>
      <c r="BK152" s="51" t="n">
        <f aca="false">BJ152*(1+(BJ33-BI33)/BI33)</f>
        <v>14858.5307445024</v>
      </c>
      <c r="BL152" s="51" t="n">
        <f aca="false">BK152*(1+(BK33-BJ33)/BJ33)</f>
        <v>13686.1061533222</v>
      </c>
      <c r="BM152" s="149" t="n">
        <f aca="false">BL152*(1+(BL33-BK33)/BK33)</f>
        <v>13469.1786722042</v>
      </c>
      <c r="BN152" s="51" t="n">
        <f aca="false">BM152*(1+(BM33-BL33)/BL33)</f>
        <v>13496.0145143339</v>
      </c>
      <c r="BO152" s="51" t="n">
        <f aca="false">BN152*(1+(BN33-BM33)/BM33)</f>
        <v>13695.5780217272</v>
      </c>
      <c r="BP152" s="51" t="n">
        <f aca="false">BO152*(1+(BO33-BN33)/BN33)</f>
        <v>13367.8342978425</v>
      </c>
      <c r="BQ152" s="51" t="n">
        <f aca="false">BP152*(1+(BP33-BO33)/BO33)</f>
        <v>12982.2124461883</v>
      </c>
      <c r="BR152" s="51" t="n">
        <f aca="false">BQ152*(1+(BQ33-BP33)/BP33)</f>
        <v>13086.5696647159</v>
      </c>
      <c r="BS152" s="51" t="n">
        <f aca="false">BR152*(1+(BR33-BQ33)/BQ33)</f>
        <v>13433.6636652469</v>
      </c>
      <c r="BT152" s="51" t="n">
        <f aca="false">BS152*(1+(BS33-BR33)/BR33)</f>
        <v>13694.4488340122</v>
      </c>
      <c r="BU152" s="51" t="n">
        <f aca="false">BT152*(1+(BT33-BS33)/BS33)</f>
        <v>13813.5173743201</v>
      </c>
      <c r="BV152" s="51" t="n">
        <f aca="false">BU152*(1+(BU33-BT33)/BT33)</f>
        <v>13888.1619896004</v>
      </c>
      <c r="BW152" s="51" t="n">
        <f aca="false">BV152*(1+(BV33-BU33)/BU33)</f>
        <v>13969.8668174472</v>
      </c>
      <c r="BX152" s="51" t="n">
        <f aca="false">BW152*(1+(BW33-BV33)/BV33)</f>
        <v>14079.2940570291</v>
      </c>
      <c r="BY152" s="51" t="n">
        <f aca="false">BX152*(1+(BX33-BW33)/BW33)</f>
        <v>14262.6557709859</v>
      </c>
      <c r="BZ152" s="51" t="n">
        <f aca="false">BY152*(1+(BY33-BX33)/BX33)</f>
        <v>14107.5986472329</v>
      </c>
      <c r="CA152" s="51" t="n">
        <f aca="false">BZ152*(1+(BZ33-BY33)/BY33)</f>
        <v>14100.0231745615</v>
      </c>
      <c r="CB152" s="51" t="n">
        <f aca="false">CA152*(1+(CA33-BZ33)/BZ33)</f>
        <v>14357.2469010801</v>
      </c>
      <c r="CC152" s="51" t="n">
        <f aca="false">CB152*(1+(CB33-CA33)/CA33)</f>
        <v>14616.604105587</v>
      </c>
      <c r="CD152" s="51" t="n">
        <f aca="false">CC152*(1+(CC33-CB33)/CB33)</f>
        <v>14773.9396073777</v>
      </c>
      <c r="CE152" s="51" t="n">
        <f aca="false">CD152*(1+(CD33-CC33)/CC33)</f>
        <v>14773.9396073777</v>
      </c>
      <c r="CF152" s="51" t="n">
        <f aca="false">CE152*(1+(CE33-CD33)/CD33)</f>
        <v>14773.9396073777</v>
      </c>
      <c r="CG152" s="51" t="n">
        <f aca="false">CF152*(1+(CF33-CE33)/CE33)</f>
        <v>14773.9396073777</v>
      </c>
      <c r="CH152" s="51" t="n">
        <f aca="false">CG152*(1+(CG33-CF33)/CF33)</f>
        <v>14879.1747485495</v>
      </c>
      <c r="CI152" s="51" t="n">
        <f aca="false">CH152*(1+(CH33-CG33)/CG33)</f>
        <v>15037.7586669267</v>
      </c>
      <c r="CJ152" s="51" t="n">
        <f aca="false">CI152*(1+(CI33-CH33)/CH33)</f>
        <v>15037.7586669267</v>
      </c>
      <c r="CK152" s="51" t="n">
        <f aca="false">CJ152*(1+(CJ33-CI33)/CI33)</f>
        <v>15037.7586669267</v>
      </c>
      <c r="CL152" s="51" t="n">
        <f aca="false">CK152*(1+(CK33-CJ33)/CJ33)</f>
        <v>15143.8137757291</v>
      </c>
      <c r="CM152" s="51" t="n">
        <f aca="false">CL152*(1+(CL33-CK33)/CK33)</f>
        <v>15303.6201956812</v>
      </c>
      <c r="CN152" s="51" t="n">
        <f aca="false">CM152*(1+(CM33-CL33)/CL33)</f>
        <v>15303.6201956812</v>
      </c>
      <c r="CO152" s="51" t="n">
        <f aca="false">CN152*(1+(CN33-CM33)/CM33)</f>
        <v>15303.6201956812</v>
      </c>
      <c r="CP152" s="51" t="n">
        <f aca="false">CO152*(1+(CO33-CN33)/CN33)</f>
        <v>15303.6201956812</v>
      </c>
      <c r="CQ152" s="51" t="n">
        <f aca="false">CP152*(1+(CP33-CO33)/CO33)</f>
        <v>15303.6201956812</v>
      </c>
      <c r="CR152" s="51" t="n">
        <f aca="false">CQ152*(1+(CQ33-CP33)/CP33)</f>
        <v>15303.6201956812</v>
      </c>
      <c r="CS152" s="51" t="n">
        <f aca="false">CR152*(1+(CR33-CQ33)/CQ33)</f>
        <v>15303.6201956812</v>
      </c>
      <c r="CT152" s="51" t="n">
        <f aca="false">CS152*(1+(CS33-CR33)/CR33)</f>
        <v>15303.6201956812</v>
      </c>
      <c r="CU152" s="51" t="n">
        <f aca="false">CT152*(1+(CT33-CS33)/CS33)</f>
        <v>15303.6201956812</v>
      </c>
      <c r="CV152" s="51" t="n">
        <f aca="false">CU152*(1+(CU33-CT33)/CT33)</f>
        <v>15303.6201956812</v>
      </c>
      <c r="CW152" s="51" t="n">
        <f aca="false">CV152*(1+(CV33-CU33)/CU33)</f>
        <v>15303.6201956812</v>
      </c>
      <c r="CX152" s="51" t="n">
        <f aca="false">CW152*(1+(CW33-CV33)/CV33)</f>
        <v>15303.6201956812</v>
      </c>
      <c r="CY152" s="51" t="n">
        <f aca="false">CX152*(1+(CX33-CW33)/CW33)</f>
        <v>15303.6201956812</v>
      </c>
      <c r="CZ152" s="51" t="n">
        <f aca="false">CY152*(1+(CY33-CX33)/CX33)</f>
        <v>15303.6201956812</v>
      </c>
      <c r="DA152" s="51" t="n">
        <f aca="false">CZ152*(1+(CZ33-CY33)/CY33)</f>
        <v>15303.6201956812</v>
      </c>
      <c r="DB152" s="51" t="n">
        <f aca="false">DA152*(1+(DA33-CZ33)/CZ33)</f>
        <v>15303.6201956812</v>
      </c>
      <c r="DC152" s="51" t="n">
        <f aca="false">DB152*(1+(DB33-DA33)/DA33)</f>
        <v>15303.6201956812</v>
      </c>
      <c r="DD152" s="51" t="n">
        <f aca="false">DC152*(1+(DC33-DB33)/DB33)</f>
        <v>15303.6201956812</v>
      </c>
      <c r="DE152" s="51" t="n">
        <f aca="false">DD152*(1+(DD33-DC33)/DC33)</f>
        <v>15303.6201956812</v>
      </c>
      <c r="DF152" s="51" t="n">
        <f aca="false">DE152*(1+(DE33-DD33)/DD33)</f>
        <v>15303.6201956812</v>
      </c>
      <c r="DG152" s="51" t="n">
        <f aca="false">DF152*(1+(DF33-DE33)/DE33)</f>
        <v>15303.6201956812</v>
      </c>
      <c r="DH152" s="51" t="n">
        <f aca="false">DG152*(1+(DG33-DF33)/DF33)</f>
        <v>15303.6201956812</v>
      </c>
      <c r="DI152" s="51" t="n">
        <f aca="false">DH152*(1+(DH33-DG33)/DG33)</f>
        <v>15303.6201956812</v>
      </c>
      <c r="DJ152" s="51" t="n">
        <f aca="false">DI152*(1+(DI33-DH33)/DH33)</f>
        <v>15303.6201956812</v>
      </c>
      <c r="DK152" s="51" t="n">
        <f aca="false">DJ152*(1+(DJ33-DI33)/DI33)</f>
        <v>15303.6201956812</v>
      </c>
      <c r="DL152" s="51" t="n">
        <f aca="false">DK152*(1+(DK33-DJ33)/DJ33)</f>
        <v>15303.6201956812</v>
      </c>
      <c r="DM152" s="51" t="n">
        <f aca="false">DL152*(1+(DL33-DK33)/DK33)</f>
        <v>15303.6201956812</v>
      </c>
      <c r="DN152" s="51" t="n">
        <f aca="false">DM152*(1+(DM33-DL33)/DL33)</f>
        <v>15303.6201956812</v>
      </c>
      <c r="DO152" s="51" t="n">
        <f aca="false">DN152*(1+(DN33-DM33)/DM33)</f>
        <v>15303.6201956812</v>
      </c>
      <c r="DP152" s="51" t="n">
        <f aca="false">DO152*(1+(DO33-DN33)/DN33)</f>
        <v>15303.6201956812</v>
      </c>
      <c r="DQ152" s="51" t="n">
        <f aca="false">DP152*(1+(DP33-DO33)/DO33)</f>
        <v>15303.6201956812</v>
      </c>
      <c r="DR152" s="51" t="n">
        <f aca="false">DQ152*(1+(DQ33-DP33)/DP33)</f>
        <v>15303.6201956812</v>
      </c>
      <c r="DS152" s="51" t="n">
        <f aca="false">DR152*(1+(DR33-DQ33)/DQ33)</f>
        <v>15303.6201956812</v>
      </c>
      <c r="DT152" s="51" t="n">
        <f aca="false">DS152*(1+(DS33-DR33)/DR33)</f>
        <v>15303.6201956812</v>
      </c>
      <c r="DU152" s="51" t="n">
        <f aca="false">DT152*(1+(DT33-DS33)/DS33)</f>
        <v>15303.6201956812</v>
      </c>
      <c r="DV152" s="51" t="n">
        <f aca="false">DU152*(1+(DU33-DT33)/DT33)</f>
        <v>15303.6201956812</v>
      </c>
      <c r="DW152" s="51" t="n">
        <f aca="false">DV152*(1+(DV33-DU33)/DU33)</f>
        <v>15303.6201956812</v>
      </c>
      <c r="DX152" s="51" t="n">
        <f aca="false">DW152*(1+(DW33-DV33)/DV33)</f>
        <v>15303.6201956812</v>
      </c>
      <c r="DY152" s="51" t="n">
        <f aca="false">DX152*(1+(DX33-DW33)/DW33)</f>
        <v>15303.6201956812</v>
      </c>
      <c r="DZ152" s="51" t="n">
        <f aca="false">DY152*(1+(DY33-DX33)/DX33)</f>
        <v>15303.6201956812</v>
      </c>
      <c r="EA152" s="51" t="n">
        <f aca="false">DZ152*(1+(DZ33-DY33)/DY33)</f>
        <v>15303.6201956812</v>
      </c>
      <c r="EB152" s="51" t="n">
        <f aca="false">EA152*(1+(EA33-DZ33)/DZ33)</f>
        <v>15303.6201956812</v>
      </c>
      <c r="EC152" s="51" t="n">
        <f aca="false">EB152*(1+(EB33-EA33)/EA33)</f>
        <v>15303.6201956812</v>
      </c>
      <c r="ED152" s="51" t="n">
        <f aca="false">EC152*(1+(EC33-EB33)/EB33)</f>
        <v>15303.6201956812</v>
      </c>
      <c r="EE152" s="51" t="n">
        <f aca="false">ED152*(1+(ED33-EC33)/EC33)</f>
        <v>15303.6201956812</v>
      </c>
      <c r="EF152" s="51" t="n">
        <f aca="false">EE152*(1+(EE33-ED33)/ED33)</f>
        <v>15303.6201956812</v>
      </c>
      <c r="EG152" s="51" t="n">
        <f aca="false">EF152*(1+(EF33-EE33)/EE33)</f>
        <v>15303.6201956812</v>
      </c>
      <c r="EH152" s="51" t="n">
        <f aca="false">EG152*(1+(EG33-EF33)/EF33)</f>
        <v>15303.6201956812</v>
      </c>
      <c r="EI152" s="51" t="n">
        <f aca="false">EH152*(1+(EH33-EG33)/EG33)</f>
        <v>15303.6201956812</v>
      </c>
      <c r="EJ152" s="51" t="n">
        <f aca="false">EI152*(1+(EI33-EH33)/EH33)</f>
        <v>15303.6201956812</v>
      </c>
      <c r="EK152" s="51" t="n">
        <f aca="false">EJ152*(1+(EJ33-EI33)/EI33)</f>
        <v>15303.6201956812</v>
      </c>
      <c r="EL152" s="51" t="n">
        <f aca="false">EK152*(1+(EK33-EJ33)/EJ33)</f>
        <v>15303.6201956812</v>
      </c>
      <c r="EM152" s="51" t="n">
        <f aca="false">EL152*(1+(EL33-EK33)/EK33)</f>
        <v>15303.6201956812</v>
      </c>
      <c r="EN152" s="51" t="n">
        <f aca="false">EM152*(1+(EM33-EL33)/EL33)</f>
        <v>15303.6201956812</v>
      </c>
      <c r="EO152" s="51" t="n">
        <f aca="false">EN152*(1+(EN33-EM33)/EM33)</f>
        <v>15303.6201956812</v>
      </c>
      <c r="EP152" s="51" t="n">
        <f aca="false">EO152*(1+(EO33-EN33)/EN33)</f>
        <v>15303.6201956812</v>
      </c>
      <c r="EQ152" s="51" t="n">
        <f aca="false">EP152*(1+(EP33-EO33)/EO33)</f>
        <v>15303.6201956812</v>
      </c>
      <c r="ER152" s="51" t="n">
        <f aca="false">EQ152*(1+(EQ33-EP33)/EP33)</f>
        <v>15303.6201956812</v>
      </c>
      <c r="ES152" s="51" t="n">
        <f aca="false">ER152*(1+(ER33-EQ33)/EQ33)</f>
        <v>15303.6201956812</v>
      </c>
      <c r="ET152" s="51" t="n">
        <f aca="false">ES152*(1+(ES33-ER33)/ER33)</f>
        <v>15303.6201956812</v>
      </c>
      <c r="EU152" s="51" t="n">
        <f aca="false">ET152*(1+(ET33-ES33)/ES33)</f>
        <v>15303.6201956812</v>
      </c>
      <c r="EV152" s="51" t="n">
        <f aca="false">EU152*(1+(EU33-ET33)/ET33)</f>
        <v>15303.6201956812</v>
      </c>
    </row>
    <row r="153" customFormat="false" ht="12.8" hidden="false" customHeight="false" outlineLevel="0" collapsed="false">
      <c r="A153" s="162" t="s">
        <v>299</v>
      </c>
      <c r="B153" s="162" t="n">
        <v>0</v>
      </c>
      <c r="C153" s="162" t="n">
        <v>0</v>
      </c>
      <c r="D153" s="162" t="n">
        <v>0</v>
      </c>
      <c r="E153" s="162" t="n">
        <v>0</v>
      </c>
      <c r="F153" s="162" t="n">
        <v>0</v>
      </c>
      <c r="G153" s="162" t="n">
        <v>0</v>
      </c>
      <c r="H153" s="162" t="n">
        <v>0</v>
      </c>
      <c r="I153" s="162" t="n">
        <v>0</v>
      </c>
      <c r="J153" s="162" t="n">
        <v>0</v>
      </c>
      <c r="K153" s="162" t="n">
        <v>0</v>
      </c>
      <c r="L153" s="162" t="n">
        <v>0</v>
      </c>
      <c r="M153" s="162" t="n">
        <v>0</v>
      </c>
      <c r="N153" s="162" t="n">
        <v>0</v>
      </c>
      <c r="O153" s="162" t="n">
        <v>0</v>
      </c>
      <c r="P153" s="162" t="n">
        <v>0</v>
      </c>
      <c r="Q153" s="162" t="n">
        <v>0</v>
      </c>
      <c r="R153" s="162" t="n">
        <v>0</v>
      </c>
      <c r="S153" s="162" t="n">
        <v>0</v>
      </c>
      <c r="T153" s="162" t="n">
        <v>0</v>
      </c>
      <c r="U153" s="162" t="n">
        <v>0</v>
      </c>
      <c r="V153" s="162" t="n">
        <v>0</v>
      </c>
      <c r="W153" s="162" t="n">
        <v>0</v>
      </c>
      <c r="X153" s="163" t="n">
        <v>0</v>
      </c>
      <c r="Y153" s="162" t="n">
        <v>0</v>
      </c>
      <c r="Z153" s="162" t="n">
        <v>0</v>
      </c>
      <c r="AA153" s="162" t="n">
        <v>0</v>
      </c>
      <c r="AB153" s="162" t="n">
        <v>0</v>
      </c>
      <c r="AC153" s="162" t="n">
        <v>0</v>
      </c>
      <c r="AD153" s="162" t="n">
        <v>0</v>
      </c>
      <c r="AE153" s="162" t="n">
        <v>0</v>
      </c>
      <c r="AF153" s="162" t="n">
        <v>0</v>
      </c>
      <c r="AG153" s="162" t="n">
        <v>0</v>
      </c>
      <c r="AH153" s="162" t="n">
        <v>0</v>
      </c>
      <c r="AI153" s="162" t="n">
        <v>0</v>
      </c>
      <c r="AJ153" s="162" t="n">
        <v>0</v>
      </c>
      <c r="AK153" s="162" t="n">
        <v>0</v>
      </c>
      <c r="AL153" s="162" t="n">
        <v>0</v>
      </c>
      <c r="AM153" s="162" t="n">
        <v>0</v>
      </c>
      <c r="AN153" s="162" t="n">
        <v>0</v>
      </c>
      <c r="AO153" s="162" t="n">
        <v>0</v>
      </c>
      <c r="AP153" s="162" t="n">
        <v>0</v>
      </c>
      <c r="AQ153" s="162" t="n">
        <v>0</v>
      </c>
      <c r="AR153" s="147"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48" t="n">
        <f aca="false">BH153*(1+(BH33-BG33)/BG33)</f>
        <v>709.288879353696</v>
      </c>
      <c r="BJ153" s="51" t="n">
        <f aca="false">BI153*(1+(BI33-BH33)/BH33)</f>
        <v>698.627785245</v>
      </c>
      <c r="BK153" s="51" t="n">
        <f aca="false">BJ153*(1+(BJ33-BI33)/BI33)</f>
        <v>664.524008408083</v>
      </c>
      <c r="BL153" s="51" t="n">
        <f aca="false">BK153*(1+(BK33-BJ33)/BJ33)</f>
        <v>612.089194880133</v>
      </c>
      <c r="BM153" s="149" t="n">
        <f aca="false">BL153*(1+(BL33-BK33)/BK33)</f>
        <v>602.387460451258</v>
      </c>
      <c r="BN153" s="51" t="n">
        <f aca="false">BM153*(1+(BM33-BL33)/BL33)</f>
        <v>603.587650543248</v>
      </c>
      <c r="BO153" s="51" t="n">
        <f aca="false">BN153*(1+(BN33-BM33)/BM33)</f>
        <v>612.512809036058</v>
      </c>
      <c r="BP153" s="51" t="n">
        <f aca="false">BO153*(1+(BO33-BN33)/BN33)</f>
        <v>597.854995496384</v>
      </c>
      <c r="BQ153" s="51" t="n">
        <f aca="false">BP153*(1+(BP33-BO33)/BO33)</f>
        <v>580.60867531861</v>
      </c>
      <c r="BR153" s="51" t="n">
        <f aca="false">BQ153*(1+(BQ33-BP33)/BP33)</f>
        <v>585.275884907141</v>
      </c>
      <c r="BS153" s="51" t="n">
        <f aca="false">BR153*(1+(BR33-BQ33)/BQ33)</f>
        <v>600.799108602231</v>
      </c>
      <c r="BT153" s="51" t="n">
        <f aca="false">BS153*(1+(BS33-BR33)/BR33)</f>
        <v>612.462307922623</v>
      </c>
      <c r="BU153" s="51" t="n">
        <f aca="false">BT153*(1+(BT33-BS33)/BS33)</f>
        <v>617.78745783423</v>
      </c>
      <c r="BV153" s="51" t="n">
        <f aca="false">BU153*(1+(BU33-BT33)/BT33)</f>
        <v>621.125818793674</v>
      </c>
      <c r="BW153" s="51" t="n">
        <f aca="false">BV153*(1+(BV33-BU33)/BU33)</f>
        <v>624.779936461204</v>
      </c>
      <c r="BX153" s="51" t="n">
        <f aca="false">BW153*(1+(BW33-BV33)/BV33)</f>
        <v>629.673894627486</v>
      </c>
      <c r="BY153" s="51" t="n">
        <f aca="false">BX153*(1+(BX33-BW33)/BW33)</f>
        <v>637.874453837704</v>
      </c>
      <c r="BZ153" s="51" t="n">
        <f aca="false">BY153*(1+(BY33-BX33)/BX33)</f>
        <v>630.939772126547</v>
      </c>
      <c r="CA153" s="51" t="n">
        <f aca="false">BZ153*(1+(BZ33-BY33)/BY33)</f>
        <v>630.600971234873</v>
      </c>
      <c r="CB153" s="51" t="n">
        <f aca="false">CA153*(1+(CA33-BZ33)/BZ33)</f>
        <v>642.104890750405</v>
      </c>
      <c r="CC153" s="51" t="n">
        <f aca="false">CB153*(1+(CB33-CA33)/CA33)</f>
        <v>653.70422665461</v>
      </c>
      <c r="CD153" s="51" t="n">
        <f aca="false">CC153*(1+(CC33-CB33)/CB33)</f>
        <v>660.740805177257</v>
      </c>
      <c r="CE153" s="51" t="n">
        <f aca="false">CD153*(1+(CD33-CC33)/CC33)</f>
        <v>660.740805177257</v>
      </c>
      <c r="CF153" s="51" t="n">
        <f aca="false">CE153*(1+(CE33-CD33)/CD33)</f>
        <v>660.740805177257</v>
      </c>
      <c r="CG153" s="51" t="n">
        <f aca="false">CF153*(1+(CF33-CE33)/CE33)</f>
        <v>660.740805177257</v>
      </c>
      <c r="CH153" s="51" t="n">
        <f aca="false">CG153*(1+(CG33-CF33)/CF33)</f>
        <v>665.447278451055</v>
      </c>
      <c r="CI153" s="51" t="n">
        <f aca="false">CH153*(1+(CH33-CG33)/CG33)</f>
        <v>672.539690407605</v>
      </c>
      <c r="CJ153" s="51" t="n">
        <f aca="false">CI153*(1+(CI33-CH33)/CH33)</f>
        <v>672.539690407605</v>
      </c>
      <c r="CK153" s="51" t="n">
        <f aca="false">CJ153*(1+(CJ33-CI33)/CI33)</f>
        <v>672.539690407605</v>
      </c>
      <c r="CL153" s="51" t="n">
        <f aca="false">CK153*(1+(CK33-CJ33)/CJ33)</f>
        <v>677.282835421428</v>
      </c>
      <c r="CM153" s="51" t="n">
        <f aca="false">CL153*(1+(CL33-CK33)/CK33)</f>
        <v>684.42992180446</v>
      </c>
      <c r="CN153" s="51" t="n">
        <f aca="false">CM153*(1+(CM33-CL33)/CL33)</f>
        <v>684.42992180446</v>
      </c>
      <c r="CO153" s="51" t="n">
        <f aca="false">CN153*(1+(CN33-CM33)/CM33)</f>
        <v>684.42992180446</v>
      </c>
      <c r="CP153" s="51" t="n">
        <f aca="false">CO153*(1+(CO33-CN33)/CN33)</f>
        <v>684.42992180446</v>
      </c>
      <c r="CQ153" s="51" t="n">
        <f aca="false">CP153*(1+(CP33-CO33)/CO33)</f>
        <v>684.42992180446</v>
      </c>
      <c r="CR153" s="51" t="n">
        <f aca="false">CQ153*(1+(CQ33-CP33)/CP33)</f>
        <v>684.42992180446</v>
      </c>
      <c r="CS153" s="51" t="n">
        <f aca="false">CR153*(1+(CR33-CQ33)/CQ33)</f>
        <v>684.42992180446</v>
      </c>
      <c r="CT153" s="51" t="n">
        <f aca="false">CS153*(1+(CS33-CR33)/CR33)</f>
        <v>684.42992180446</v>
      </c>
      <c r="CU153" s="51" t="n">
        <f aca="false">CT153*(1+(CT33-CS33)/CS33)</f>
        <v>684.42992180446</v>
      </c>
      <c r="CV153" s="51" t="n">
        <f aca="false">CU153*(1+(CU33-CT33)/CT33)</f>
        <v>684.42992180446</v>
      </c>
      <c r="CW153" s="51" t="n">
        <f aca="false">CV153*(1+(CV33-CU33)/CU33)</f>
        <v>684.42992180446</v>
      </c>
      <c r="CX153" s="51" t="n">
        <f aca="false">CW153*(1+(CW33-CV33)/CV33)</f>
        <v>684.42992180446</v>
      </c>
      <c r="CY153" s="51" t="n">
        <f aca="false">CX153*(1+(CX33-CW33)/CW33)</f>
        <v>684.42992180446</v>
      </c>
      <c r="CZ153" s="51" t="n">
        <f aca="false">CY153*(1+(CY33-CX33)/CX33)</f>
        <v>684.42992180446</v>
      </c>
      <c r="DA153" s="51" t="n">
        <f aca="false">CZ153*(1+(CZ33-CY33)/CY33)</f>
        <v>684.42992180446</v>
      </c>
      <c r="DB153" s="51" t="n">
        <f aca="false">DA153*(1+(DA33-CZ33)/CZ33)</f>
        <v>684.42992180446</v>
      </c>
      <c r="DC153" s="51" t="n">
        <f aca="false">DB153*(1+(DB33-DA33)/DA33)</f>
        <v>684.42992180446</v>
      </c>
      <c r="DD153" s="51" t="n">
        <f aca="false">DC153*(1+(DC33-DB33)/DB33)</f>
        <v>684.42992180446</v>
      </c>
      <c r="DE153" s="51" t="n">
        <f aca="false">DD153*(1+(DD33-DC33)/DC33)</f>
        <v>684.42992180446</v>
      </c>
      <c r="DF153" s="51" t="n">
        <f aca="false">DE153*(1+(DE33-DD33)/DD33)</f>
        <v>684.42992180446</v>
      </c>
      <c r="DG153" s="51" t="n">
        <f aca="false">DF153*(1+(DF33-DE33)/DE33)</f>
        <v>684.42992180446</v>
      </c>
      <c r="DH153" s="51" t="n">
        <f aca="false">DG153*(1+(DG33-DF33)/DF33)</f>
        <v>684.42992180446</v>
      </c>
      <c r="DI153" s="51" t="n">
        <f aca="false">DH153*(1+(DH33-DG33)/DG33)</f>
        <v>684.42992180446</v>
      </c>
      <c r="DJ153" s="51" t="n">
        <f aca="false">DI153*(1+(DI33-DH33)/DH33)</f>
        <v>684.42992180446</v>
      </c>
      <c r="DK153" s="51" t="n">
        <f aca="false">DJ153*(1+(DJ33-DI33)/DI33)</f>
        <v>684.42992180446</v>
      </c>
      <c r="DL153" s="51" t="n">
        <f aca="false">DK153*(1+(DK33-DJ33)/DJ33)</f>
        <v>684.42992180446</v>
      </c>
      <c r="DM153" s="51" t="n">
        <f aca="false">DL153*(1+(DL33-DK33)/DK33)</f>
        <v>684.42992180446</v>
      </c>
      <c r="DN153" s="51" t="n">
        <f aca="false">DM153*(1+(DM33-DL33)/DL33)</f>
        <v>684.42992180446</v>
      </c>
      <c r="DO153" s="51" t="n">
        <f aca="false">DN153*(1+(DN33-DM33)/DM33)</f>
        <v>684.42992180446</v>
      </c>
      <c r="DP153" s="51" t="n">
        <f aca="false">DO153*(1+(DO33-DN33)/DN33)</f>
        <v>684.42992180446</v>
      </c>
      <c r="DQ153" s="51" t="n">
        <f aca="false">DP153*(1+(DP33-DO33)/DO33)</f>
        <v>684.42992180446</v>
      </c>
      <c r="DR153" s="51" t="n">
        <f aca="false">DQ153*(1+(DQ33-DP33)/DP33)</f>
        <v>684.42992180446</v>
      </c>
      <c r="DS153" s="51" t="n">
        <f aca="false">DR153*(1+(DR33-DQ33)/DQ33)</f>
        <v>684.42992180446</v>
      </c>
      <c r="DT153" s="51" t="n">
        <f aca="false">DS153*(1+(DS33-DR33)/DR33)</f>
        <v>684.42992180446</v>
      </c>
      <c r="DU153" s="51" t="n">
        <f aca="false">DT153*(1+(DT33-DS33)/DS33)</f>
        <v>684.42992180446</v>
      </c>
      <c r="DV153" s="51" t="n">
        <f aca="false">DU153*(1+(DU33-DT33)/DT33)</f>
        <v>684.42992180446</v>
      </c>
      <c r="DW153" s="51" t="n">
        <f aca="false">DV153*(1+(DV33-DU33)/DU33)</f>
        <v>684.42992180446</v>
      </c>
      <c r="DX153" s="51" t="n">
        <f aca="false">DW153*(1+(DW33-DV33)/DV33)</f>
        <v>684.42992180446</v>
      </c>
      <c r="DY153" s="51" t="n">
        <f aca="false">DX153*(1+(DX33-DW33)/DW33)</f>
        <v>684.42992180446</v>
      </c>
      <c r="DZ153" s="51" t="n">
        <f aca="false">DY153*(1+(DY33-DX33)/DX33)</f>
        <v>684.42992180446</v>
      </c>
      <c r="EA153" s="51" t="n">
        <f aca="false">DZ153*(1+(DZ33-DY33)/DY33)</f>
        <v>684.42992180446</v>
      </c>
      <c r="EB153" s="51" t="n">
        <f aca="false">EA153*(1+(EA33-DZ33)/DZ33)</f>
        <v>684.42992180446</v>
      </c>
      <c r="EC153" s="51" t="n">
        <f aca="false">EB153*(1+(EB33-EA33)/EA33)</f>
        <v>684.42992180446</v>
      </c>
      <c r="ED153" s="51" t="n">
        <f aca="false">EC153*(1+(EC33-EB33)/EB33)</f>
        <v>684.42992180446</v>
      </c>
      <c r="EE153" s="51" t="n">
        <f aca="false">ED153*(1+(ED33-EC33)/EC33)</f>
        <v>684.42992180446</v>
      </c>
      <c r="EF153" s="51" t="n">
        <f aca="false">EE153*(1+(EE33-ED33)/ED33)</f>
        <v>684.42992180446</v>
      </c>
      <c r="EG153" s="51" t="n">
        <f aca="false">EF153*(1+(EF33-EE33)/EE33)</f>
        <v>684.42992180446</v>
      </c>
      <c r="EH153" s="51" t="n">
        <f aca="false">EG153*(1+(EG33-EF33)/EF33)</f>
        <v>684.42992180446</v>
      </c>
      <c r="EI153" s="51" t="n">
        <f aca="false">EH153*(1+(EH33-EG33)/EG33)</f>
        <v>684.42992180446</v>
      </c>
      <c r="EJ153" s="51" t="n">
        <f aca="false">EI153*(1+(EI33-EH33)/EH33)</f>
        <v>684.42992180446</v>
      </c>
      <c r="EK153" s="51" t="n">
        <f aca="false">EJ153*(1+(EJ33-EI33)/EI33)</f>
        <v>684.42992180446</v>
      </c>
      <c r="EL153" s="51" t="n">
        <f aca="false">EK153*(1+(EK33-EJ33)/EJ33)</f>
        <v>684.42992180446</v>
      </c>
      <c r="EM153" s="51" t="n">
        <f aca="false">EL153*(1+(EL33-EK33)/EK33)</f>
        <v>684.42992180446</v>
      </c>
      <c r="EN153" s="51" t="n">
        <f aca="false">EM153*(1+(EM33-EL33)/EL33)</f>
        <v>684.42992180446</v>
      </c>
      <c r="EO153" s="51" t="n">
        <f aca="false">EN153*(1+(EN33-EM33)/EM33)</f>
        <v>684.42992180446</v>
      </c>
      <c r="EP153" s="51" t="n">
        <f aca="false">EO153*(1+(EO33-EN33)/EN33)</f>
        <v>684.42992180446</v>
      </c>
      <c r="EQ153" s="51" t="n">
        <f aca="false">EP153*(1+(EP33-EO33)/EO33)</f>
        <v>684.42992180446</v>
      </c>
      <c r="ER153" s="51" t="n">
        <f aca="false">EQ153*(1+(EQ33-EP33)/EP33)</f>
        <v>684.42992180446</v>
      </c>
      <c r="ES153" s="51" t="n">
        <f aca="false">ER153*(1+(ER33-EQ33)/EQ33)</f>
        <v>684.42992180446</v>
      </c>
      <c r="ET153" s="51" t="n">
        <f aca="false">ES153*(1+(ES33-ER33)/ER33)</f>
        <v>684.42992180446</v>
      </c>
      <c r="EU153" s="51" t="n">
        <f aca="false">ET153*(1+(ET33-ES33)/ES33)</f>
        <v>684.42992180446</v>
      </c>
      <c r="EV153" s="51" t="n">
        <f aca="false">EU153*(1+(EU33-ET33)/ET33)</f>
        <v>684.42992180446</v>
      </c>
    </row>
    <row r="154" customFormat="false" ht="12.8" hidden="false" customHeight="false" outlineLevel="0" collapsed="false">
      <c r="A154" s="162" t="s">
        <v>300</v>
      </c>
      <c r="B154" s="162" t="n">
        <v>0</v>
      </c>
      <c r="C154" s="162" t="n">
        <v>0</v>
      </c>
      <c r="D154" s="162" t="n">
        <v>0</v>
      </c>
      <c r="E154" s="162" t="n">
        <v>0</v>
      </c>
      <c r="F154" s="162" t="n">
        <v>0</v>
      </c>
      <c r="G154" s="162" t="n">
        <v>0</v>
      </c>
      <c r="H154" s="162" t="n">
        <v>0</v>
      </c>
      <c r="I154" s="162" t="n">
        <v>0</v>
      </c>
      <c r="J154" s="162" t="n">
        <v>0</v>
      </c>
      <c r="K154" s="162" t="n">
        <v>0</v>
      </c>
      <c r="L154" s="162" t="n">
        <v>0</v>
      </c>
      <c r="M154" s="162" t="n">
        <v>0</v>
      </c>
      <c r="N154" s="162" t="n">
        <v>0</v>
      </c>
      <c r="O154" s="162" t="n">
        <v>0</v>
      </c>
      <c r="P154" s="162" t="n">
        <v>0</v>
      </c>
      <c r="Q154" s="162" t="n">
        <v>0</v>
      </c>
      <c r="R154" s="162" t="n">
        <v>0</v>
      </c>
      <c r="S154" s="162" t="n">
        <v>0</v>
      </c>
      <c r="T154" s="162" t="n">
        <v>0</v>
      </c>
      <c r="U154" s="162" t="n">
        <v>0</v>
      </c>
      <c r="V154" s="162" t="n">
        <v>0</v>
      </c>
      <c r="W154" s="162" t="n">
        <v>0</v>
      </c>
      <c r="X154" s="163" t="n">
        <v>0</v>
      </c>
      <c r="Y154" s="162" t="n">
        <v>0</v>
      </c>
      <c r="Z154" s="162" t="n">
        <v>0</v>
      </c>
      <c r="AA154" s="162" t="n">
        <v>0</v>
      </c>
      <c r="AB154" s="162" t="n">
        <v>0</v>
      </c>
      <c r="AC154" s="162" t="n">
        <v>0</v>
      </c>
      <c r="AD154" s="162" t="n">
        <v>0</v>
      </c>
      <c r="AE154" s="162" t="n">
        <v>0</v>
      </c>
      <c r="AF154" s="162" t="n">
        <v>0</v>
      </c>
      <c r="AG154" s="162" t="n">
        <v>0</v>
      </c>
      <c r="AH154" s="162" t="n">
        <v>0</v>
      </c>
      <c r="AI154" s="162" t="n">
        <v>0</v>
      </c>
      <c r="AJ154" s="162" t="n">
        <v>0</v>
      </c>
      <c r="AK154" s="162" t="n">
        <v>0</v>
      </c>
      <c r="AL154" s="162" t="n">
        <v>0</v>
      </c>
      <c r="AM154" s="162" t="n">
        <v>0</v>
      </c>
      <c r="AN154" s="162" t="n">
        <v>0</v>
      </c>
      <c r="AO154" s="162" t="n">
        <v>0</v>
      </c>
      <c r="AP154" s="162" t="n">
        <v>0</v>
      </c>
      <c r="AQ154" s="162" t="n">
        <v>0</v>
      </c>
      <c r="AR154" s="147"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48" t="n">
        <f aca="false">BH154*(1+(BH33-BG33)/BG33)</f>
        <v>1062.64056894667</v>
      </c>
      <c r="BJ154" s="51" t="n">
        <f aca="false">BI154*(1+(BI33-BH33)/BH33)</f>
        <v>1046.66835869633</v>
      </c>
      <c r="BK154" s="51" t="n">
        <f aca="false">BJ154*(1+(BJ33-BI33)/BI33)</f>
        <v>995.574850992909</v>
      </c>
      <c r="BL154" s="51" t="n">
        <f aca="false">BK154*(1+(BK33-BJ33)/BJ33)</f>
        <v>917.018198404863</v>
      </c>
      <c r="BM154" s="149" t="n">
        <f aca="false">BL154*(1+(BL33-BK33)/BK33)</f>
        <v>902.483279145078</v>
      </c>
      <c r="BN154" s="51" t="n">
        <f aca="false">BM154*(1+(BM33-BL33)/BL33)</f>
        <v>904.28137681631</v>
      </c>
      <c r="BO154" s="51" t="n">
        <f aca="false">BN154*(1+(BN33-BM33)/BM33)</f>
        <v>917.652847559487</v>
      </c>
      <c r="BP154" s="51" t="n">
        <f aca="false">BO154*(1+(BO33-BN33)/BN33)</f>
        <v>895.692842584496</v>
      </c>
      <c r="BQ154" s="51" t="n">
        <f aca="false">BP154*(1+(BP33-BO33)/BO33)</f>
        <v>869.854795465181</v>
      </c>
      <c r="BR154" s="51" t="n">
        <f aca="false">BQ154*(1+(BQ33-BP33)/BP33)</f>
        <v>876.847103390647</v>
      </c>
      <c r="BS154" s="51" t="n">
        <f aca="false">BR154*(1+(BR33-BQ33)/BQ33)</f>
        <v>900.103646302003</v>
      </c>
      <c r="BT154" s="51" t="n">
        <f aca="false">BS154*(1+(BS33-BR33)/BR33)</f>
        <v>917.577187932676</v>
      </c>
      <c r="BU154" s="51" t="n">
        <f aca="false">BT154*(1+(BT33-BS33)/BS33)</f>
        <v>925.555207180564</v>
      </c>
      <c r="BV154" s="51" t="n">
        <f aca="false">BU154*(1+(BU33-BT33)/BT33)</f>
        <v>930.556664122234</v>
      </c>
      <c r="BW154" s="51" t="n">
        <f aca="false">BV154*(1+(BV33-BU33)/BU33)</f>
        <v>936.031180627779</v>
      </c>
      <c r="BX154" s="51" t="n">
        <f aca="false">BW154*(1+(BW33-BV33)/BV33)</f>
        <v>943.363198147859</v>
      </c>
      <c r="BY154" s="51" t="n">
        <f aca="false">BX154*(1+(BX33-BW33)/BW33)</f>
        <v>955.649090621977</v>
      </c>
      <c r="BZ154" s="51" t="n">
        <f aca="false">BY154*(1+(BY33-BX33)/BX33)</f>
        <v>945.259707207813</v>
      </c>
      <c r="CA154" s="51" t="n">
        <f aca="false">BZ154*(1+(BZ33-BY33)/BY33)</f>
        <v>944.752123368891</v>
      </c>
      <c r="CB154" s="51" t="n">
        <f aca="false">CA154*(1+(CA33-BZ33)/BZ33)</f>
        <v>961.987035595683</v>
      </c>
      <c r="CC154" s="51" t="n">
        <f aca="false">CB154*(1+(CB33-CA33)/CA33)</f>
        <v>979.364898499553</v>
      </c>
      <c r="CD154" s="51" t="n">
        <f aca="false">CC154*(1+(CC33-CB33)/CB33)</f>
        <v>989.906941413798</v>
      </c>
      <c r="CE154" s="51" t="n">
        <f aca="false">CD154*(1+(CD33-CC33)/CC33)</f>
        <v>989.906941413798</v>
      </c>
      <c r="CF154" s="51" t="n">
        <f aca="false">CE154*(1+(CE33-CD33)/CD33)</f>
        <v>989.906941413798</v>
      </c>
      <c r="CG154" s="51" t="n">
        <f aca="false">CF154*(1+(CF33-CE33)/CE33)</f>
        <v>989.906941413798</v>
      </c>
      <c r="CH154" s="51" t="n">
        <f aca="false">CG154*(1+(CG33-CF33)/CF33)</f>
        <v>996.958073305162</v>
      </c>
      <c r="CI154" s="51" t="n">
        <f aca="false">CH154*(1+(CH33-CG33)/CG33)</f>
        <v>1007.58376460823</v>
      </c>
      <c r="CJ154" s="51" t="n">
        <f aca="false">CI154*(1+(CI33-CH33)/CH33)</f>
        <v>1007.58376460823</v>
      </c>
      <c r="CK154" s="51" t="n">
        <f aca="false">CJ154*(1+(CJ33-CI33)/CI33)</f>
        <v>1007.58376460823</v>
      </c>
      <c r="CL154" s="51" t="n">
        <f aca="false">CK154*(1+(CK33-CJ33)/CJ33)</f>
        <v>1014.68983727171</v>
      </c>
      <c r="CM154" s="51" t="n">
        <f aca="false">CL154*(1+(CL33-CK33)/CK33)</f>
        <v>1025.39744056488</v>
      </c>
      <c r="CN154" s="51" t="n">
        <f aca="false">CM154*(1+(CM33-CL33)/CL33)</f>
        <v>1025.39744056488</v>
      </c>
      <c r="CO154" s="51" t="n">
        <f aca="false">CN154*(1+(CN33-CM33)/CM33)</f>
        <v>1025.39744056488</v>
      </c>
      <c r="CP154" s="51" t="n">
        <f aca="false">CO154*(1+(CO33-CN33)/CN33)</f>
        <v>1025.39744056488</v>
      </c>
      <c r="CQ154" s="51" t="n">
        <f aca="false">CP154*(1+(CP33-CO33)/CO33)</f>
        <v>1025.39744056488</v>
      </c>
      <c r="CR154" s="51" t="n">
        <f aca="false">CQ154*(1+(CQ33-CP33)/CP33)</f>
        <v>1025.39744056488</v>
      </c>
      <c r="CS154" s="51" t="n">
        <f aca="false">CR154*(1+(CR33-CQ33)/CQ33)</f>
        <v>1025.39744056488</v>
      </c>
      <c r="CT154" s="51" t="n">
        <f aca="false">CS154*(1+(CS33-CR33)/CR33)</f>
        <v>1025.39744056488</v>
      </c>
      <c r="CU154" s="51" t="n">
        <f aca="false">CT154*(1+(CT33-CS33)/CS33)</f>
        <v>1025.39744056488</v>
      </c>
      <c r="CV154" s="51" t="n">
        <f aca="false">CU154*(1+(CU33-CT33)/CT33)</f>
        <v>1025.39744056488</v>
      </c>
      <c r="CW154" s="51" t="n">
        <f aca="false">CV154*(1+(CV33-CU33)/CU33)</f>
        <v>1025.39744056488</v>
      </c>
      <c r="CX154" s="51" t="n">
        <f aca="false">CW154*(1+(CW33-CV33)/CV33)</f>
        <v>1025.39744056488</v>
      </c>
      <c r="CY154" s="51" t="n">
        <f aca="false">CX154*(1+(CX33-CW33)/CW33)</f>
        <v>1025.39744056488</v>
      </c>
      <c r="CZ154" s="51" t="n">
        <f aca="false">CY154*(1+(CY33-CX33)/CX33)</f>
        <v>1025.39744056488</v>
      </c>
      <c r="DA154" s="51" t="n">
        <f aca="false">CZ154*(1+(CZ33-CY33)/CY33)</f>
        <v>1025.39744056488</v>
      </c>
      <c r="DB154" s="51" t="n">
        <f aca="false">DA154*(1+(DA33-CZ33)/CZ33)</f>
        <v>1025.39744056488</v>
      </c>
      <c r="DC154" s="51" t="n">
        <f aca="false">DB154*(1+(DB33-DA33)/DA33)</f>
        <v>1025.39744056488</v>
      </c>
      <c r="DD154" s="51" t="n">
        <f aca="false">DC154*(1+(DC33-DB33)/DB33)</f>
        <v>1025.39744056488</v>
      </c>
      <c r="DE154" s="51" t="n">
        <f aca="false">DD154*(1+(DD33-DC33)/DC33)</f>
        <v>1025.39744056488</v>
      </c>
      <c r="DF154" s="51" t="n">
        <f aca="false">DE154*(1+(DE33-DD33)/DD33)</f>
        <v>1025.39744056488</v>
      </c>
      <c r="DG154" s="51" t="n">
        <f aca="false">DF154*(1+(DF33-DE33)/DE33)</f>
        <v>1025.39744056488</v>
      </c>
      <c r="DH154" s="51" t="n">
        <f aca="false">DG154*(1+(DG33-DF33)/DF33)</f>
        <v>1025.39744056488</v>
      </c>
      <c r="DI154" s="51" t="n">
        <f aca="false">DH154*(1+(DH33-DG33)/DG33)</f>
        <v>1025.39744056488</v>
      </c>
      <c r="DJ154" s="51" t="n">
        <f aca="false">DI154*(1+(DI33-DH33)/DH33)</f>
        <v>1025.39744056488</v>
      </c>
      <c r="DK154" s="51" t="n">
        <f aca="false">DJ154*(1+(DJ33-DI33)/DI33)</f>
        <v>1025.39744056488</v>
      </c>
      <c r="DL154" s="51" t="n">
        <f aca="false">DK154*(1+(DK33-DJ33)/DJ33)</f>
        <v>1025.39744056488</v>
      </c>
      <c r="DM154" s="51" t="n">
        <f aca="false">DL154*(1+(DL33-DK33)/DK33)</f>
        <v>1025.39744056488</v>
      </c>
      <c r="DN154" s="51" t="n">
        <f aca="false">DM154*(1+(DM33-DL33)/DL33)</f>
        <v>1025.39744056488</v>
      </c>
      <c r="DO154" s="51" t="n">
        <f aca="false">DN154*(1+(DN33-DM33)/DM33)</f>
        <v>1025.39744056488</v>
      </c>
      <c r="DP154" s="51" t="n">
        <f aca="false">DO154*(1+(DO33-DN33)/DN33)</f>
        <v>1025.39744056488</v>
      </c>
      <c r="DQ154" s="51" t="n">
        <f aca="false">DP154*(1+(DP33-DO33)/DO33)</f>
        <v>1025.39744056488</v>
      </c>
      <c r="DR154" s="51" t="n">
        <f aca="false">DQ154*(1+(DQ33-DP33)/DP33)</f>
        <v>1025.39744056488</v>
      </c>
      <c r="DS154" s="51" t="n">
        <f aca="false">DR154*(1+(DR33-DQ33)/DQ33)</f>
        <v>1025.39744056488</v>
      </c>
      <c r="DT154" s="51" t="n">
        <f aca="false">DS154*(1+(DS33-DR33)/DR33)</f>
        <v>1025.39744056488</v>
      </c>
      <c r="DU154" s="51" t="n">
        <f aca="false">DT154*(1+(DT33-DS33)/DS33)</f>
        <v>1025.39744056488</v>
      </c>
      <c r="DV154" s="51" t="n">
        <f aca="false">DU154*(1+(DU33-DT33)/DT33)</f>
        <v>1025.39744056488</v>
      </c>
      <c r="DW154" s="51" t="n">
        <f aca="false">DV154*(1+(DV33-DU33)/DU33)</f>
        <v>1025.39744056488</v>
      </c>
      <c r="DX154" s="51" t="n">
        <f aca="false">DW154*(1+(DW33-DV33)/DV33)</f>
        <v>1025.39744056488</v>
      </c>
      <c r="DY154" s="51" t="n">
        <f aca="false">DX154*(1+(DX33-DW33)/DW33)</f>
        <v>1025.39744056488</v>
      </c>
      <c r="DZ154" s="51" t="n">
        <f aca="false">DY154*(1+(DY33-DX33)/DX33)</f>
        <v>1025.39744056488</v>
      </c>
      <c r="EA154" s="51" t="n">
        <f aca="false">DZ154*(1+(DZ33-DY33)/DY33)</f>
        <v>1025.39744056488</v>
      </c>
      <c r="EB154" s="51" t="n">
        <f aca="false">EA154*(1+(EA33-DZ33)/DZ33)</f>
        <v>1025.39744056488</v>
      </c>
      <c r="EC154" s="51" t="n">
        <f aca="false">EB154*(1+(EB33-EA33)/EA33)</f>
        <v>1025.39744056488</v>
      </c>
      <c r="ED154" s="51" t="n">
        <f aca="false">EC154*(1+(EC33-EB33)/EB33)</f>
        <v>1025.39744056488</v>
      </c>
      <c r="EE154" s="51" t="n">
        <f aca="false">ED154*(1+(ED33-EC33)/EC33)</f>
        <v>1025.39744056488</v>
      </c>
      <c r="EF154" s="51" t="n">
        <f aca="false">EE154*(1+(EE33-ED33)/ED33)</f>
        <v>1025.39744056488</v>
      </c>
      <c r="EG154" s="51" t="n">
        <f aca="false">EF154*(1+(EF33-EE33)/EE33)</f>
        <v>1025.39744056488</v>
      </c>
      <c r="EH154" s="51" t="n">
        <f aca="false">EG154*(1+(EG33-EF33)/EF33)</f>
        <v>1025.39744056488</v>
      </c>
      <c r="EI154" s="51" t="n">
        <f aca="false">EH154*(1+(EH33-EG33)/EG33)</f>
        <v>1025.39744056488</v>
      </c>
      <c r="EJ154" s="51" t="n">
        <f aca="false">EI154*(1+(EI33-EH33)/EH33)</f>
        <v>1025.39744056488</v>
      </c>
      <c r="EK154" s="51" t="n">
        <f aca="false">EJ154*(1+(EJ33-EI33)/EI33)</f>
        <v>1025.39744056488</v>
      </c>
      <c r="EL154" s="51" t="n">
        <f aca="false">EK154*(1+(EK33-EJ33)/EJ33)</f>
        <v>1025.39744056488</v>
      </c>
      <c r="EM154" s="51" t="n">
        <f aca="false">EL154*(1+(EL33-EK33)/EK33)</f>
        <v>1025.39744056488</v>
      </c>
      <c r="EN154" s="51" t="n">
        <f aca="false">EM154*(1+(EM33-EL33)/EL33)</f>
        <v>1025.39744056488</v>
      </c>
      <c r="EO154" s="51" t="n">
        <f aca="false">EN154*(1+(EN33-EM33)/EM33)</f>
        <v>1025.39744056488</v>
      </c>
      <c r="EP154" s="51" t="n">
        <f aca="false">EO154*(1+(EO33-EN33)/EN33)</f>
        <v>1025.39744056488</v>
      </c>
      <c r="EQ154" s="51" t="n">
        <f aca="false">EP154*(1+(EP33-EO33)/EO33)</f>
        <v>1025.39744056488</v>
      </c>
      <c r="ER154" s="51" t="n">
        <f aca="false">EQ154*(1+(EQ33-EP33)/EP33)</f>
        <v>1025.39744056488</v>
      </c>
      <c r="ES154" s="51" t="n">
        <f aca="false">ER154*(1+(ER33-EQ33)/EQ33)</f>
        <v>1025.39744056488</v>
      </c>
      <c r="ET154" s="51" t="n">
        <f aca="false">ES154*(1+(ES33-ER33)/ER33)</f>
        <v>1025.39744056488</v>
      </c>
      <c r="EU154" s="51" t="n">
        <f aca="false">ET154*(1+(ET33-ES33)/ES33)</f>
        <v>1025.39744056488</v>
      </c>
      <c r="EV154" s="51" t="n">
        <f aca="false">EU154*(1+(EU33-ET33)/ET33)</f>
        <v>1025.39744056488</v>
      </c>
    </row>
    <row r="155" customFormat="false" ht="12.8" hidden="false" customHeight="false" outlineLevel="0" collapsed="false">
      <c r="A155" s="162" t="s">
        <v>301</v>
      </c>
      <c r="B155" s="162" t="n">
        <v>0</v>
      </c>
      <c r="C155" s="162" t="n">
        <v>0</v>
      </c>
      <c r="D155" s="162" t="n">
        <v>0</v>
      </c>
      <c r="E155" s="162" t="n">
        <v>0</v>
      </c>
      <c r="F155" s="162" t="n">
        <v>0</v>
      </c>
      <c r="G155" s="162" t="n">
        <v>0</v>
      </c>
      <c r="H155" s="162" t="n">
        <v>0</v>
      </c>
      <c r="I155" s="162" t="n">
        <v>0</v>
      </c>
      <c r="J155" s="162" t="n">
        <v>0</v>
      </c>
      <c r="K155" s="162" t="n">
        <v>0</v>
      </c>
      <c r="L155" s="162" t="n">
        <v>0</v>
      </c>
      <c r="M155" s="162" t="n">
        <v>0</v>
      </c>
      <c r="N155" s="162" t="n">
        <v>0</v>
      </c>
      <c r="O155" s="162" t="n">
        <v>0</v>
      </c>
      <c r="P155" s="162" t="n">
        <v>0</v>
      </c>
      <c r="Q155" s="162" t="n">
        <v>0</v>
      </c>
      <c r="R155" s="162" t="n">
        <v>0</v>
      </c>
      <c r="S155" s="162" t="n">
        <v>0</v>
      </c>
      <c r="T155" s="162" t="n">
        <v>0</v>
      </c>
      <c r="U155" s="162" t="n">
        <v>0</v>
      </c>
      <c r="V155" s="162" t="n">
        <v>0</v>
      </c>
      <c r="W155" s="162" t="n">
        <v>0</v>
      </c>
      <c r="X155" s="163" t="n">
        <v>0</v>
      </c>
      <c r="Y155" s="162" t="n">
        <v>0</v>
      </c>
      <c r="Z155" s="162" t="n">
        <v>0</v>
      </c>
      <c r="AA155" s="162" t="n">
        <v>0</v>
      </c>
      <c r="AB155" s="162" t="n">
        <v>0</v>
      </c>
      <c r="AC155" s="162" t="n">
        <v>0</v>
      </c>
      <c r="AD155" s="162" t="n">
        <v>0</v>
      </c>
      <c r="AE155" s="162" t="n">
        <v>0</v>
      </c>
      <c r="AF155" s="162" t="n">
        <v>0</v>
      </c>
      <c r="AG155" s="162" t="n">
        <v>0</v>
      </c>
      <c r="AH155" s="162" t="n">
        <v>0</v>
      </c>
      <c r="AI155" s="162" t="n">
        <v>0</v>
      </c>
      <c r="AJ155" s="162" t="n">
        <v>0</v>
      </c>
      <c r="AK155" s="162" t="n">
        <v>0</v>
      </c>
      <c r="AL155" s="162" t="n">
        <v>0</v>
      </c>
      <c r="AM155" s="162" t="n">
        <v>0</v>
      </c>
      <c r="AN155" s="162" t="n">
        <v>0</v>
      </c>
      <c r="AO155" s="162" t="n">
        <v>0</v>
      </c>
      <c r="AP155" s="162" t="n">
        <v>0</v>
      </c>
      <c r="AQ155" s="162" t="n">
        <v>0</v>
      </c>
      <c r="AR155" s="147"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48" t="n">
        <f aca="false">BH155*(1+(BH33-BG33)/BG33)</f>
        <v>608.454372811311</v>
      </c>
      <c r="BJ155" s="51" t="n">
        <f aca="false">BI155*(1+(BI33-BH33)/BH33)</f>
        <v>599.308889894252</v>
      </c>
      <c r="BK155" s="51" t="n">
        <f aca="false">BJ155*(1+(BJ33-BI33)/BI33)</f>
        <v>570.053402109485</v>
      </c>
      <c r="BL155" s="51" t="n">
        <f aca="false">BK155*(1+(BK33-BJ33)/BJ33)</f>
        <v>525.07286948405</v>
      </c>
      <c r="BM155" s="149" t="n">
        <f aca="false">BL155*(1+(BL33-BK33)/BK33)</f>
        <v>516.750360970337</v>
      </c>
      <c r="BN155" s="51" t="n">
        <f aca="false">BM155*(1+(BM33-BL33)/BL33)</f>
        <v>517.779928655568</v>
      </c>
      <c r="BO155" s="51" t="n">
        <f aca="false">BN155*(1+(BN33-BM33)/BM33)</f>
        <v>525.436261457419</v>
      </c>
      <c r="BP155" s="51" t="n">
        <f aca="false">BO155*(1+(BO33-BN33)/BN33)</f>
        <v>512.862244010263</v>
      </c>
      <c r="BQ155" s="51" t="n">
        <f aca="false">BP155*(1+(BP33-BO33)/BO33)</f>
        <v>498.067709325562</v>
      </c>
      <c r="BR155" s="51" t="n">
        <f aca="false">BQ155*(1+(BQ33-BP33)/BP33)</f>
        <v>502.071415242333</v>
      </c>
      <c r="BS155" s="51" t="n">
        <f aca="false">BR155*(1+(BR33-BQ33)/BQ33)</f>
        <v>515.38781369766</v>
      </c>
      <c r="BT155" s="51" t="n">
        <f aca="false">BS155*(1+(BS33-BR33)/BR33)</f>
        <v>525.39293972463</v>
      </c>
      <c r="BU155" s="51" t="n">
        <f aca="false">BT155*(1+(BT33-BS33)/BS33)</f>
        <v>529.961051313445</v>
      </c>
      <c r="BV155" s="51" t="n">
        <f aca="false">BU155*(1+(BU33-BT33)/BT33)</f>
        <v>532.824821468205</v>
      </c>
      <c r="BW155" s="51" t="n">
        <f aca="false">BV155*(1+(BV33-BU33)/BU33)</f>
        <v>535.959459467325</v>
      </c>
      <c r="BX155" s="51" t="n">
        <f aca="false">BW155*(1+(BW33-BV33)/BV33)</f>
        <v>540.157678744841</v>
      </c>
      <c r="BY155" s="51" t="n">
        <f aca="false">BX155*(1+(BX33-BW33)/BW33)</f>
        <v>547.192423340726</v>
      </c>
      <c r="BZ155" s="51" t="n">
        <f aca="false">BY155*(1+(BY33-BX33)/BX33)</f>
        <v>541.243595530183</v>
      </c>
      <c r="CA155" s="51" t="n">
        <f aca="false">BZ155*(1+(BZ33-BY33)/BY33)</f>
        <v>540.952959528335</v>
      </c>
      <c r="CB155" s="51" t="n">
        <f aca="false">CA155*(1+(CA33-BZ33)/BZ33)</f>
        <v>550.821449416506</v>
      </c>
      <c r="CC155" s="51" t="n">
        <f aca="false">CB155*(1+(CB33-CA33)/CA33)</f>
        <v>560.771791030563</v>
      </c>
      <c r="CD155" s="51" t="n">
        <f aca="false">CC155*(1+(CC33-CB33)/CB33)</f>
        <v>566.808029714632</v>
      </c>
      <c r="CE155" s="51" t="n">
        <f aca="false">CD155*(1+(CD33-CC33)/CC33)</f>
        <v>566.808029714632</v>
      </c>
      <c r="CF155" s="51" t="n">
        <f aca="false">CE155*(1+(CE33-CD33)/CD33)</f>
        <v>566.808029714632</v>
      </c>
      <c r="CG155" s="51" t="n">
        <f aca="false">CF155*(1+(CF33-CE33)/CE33)</f>
        <v>566.808029714632</v>
      </c>
      <c r="CH155" s="51" t="n">
        <f aca="false">CG155*(1+(CG33-CF33)/CF33)</f>
        <v>570.84541748049</v>
      </c>
      <c r="CI155" s="51" t="n">
        <f aca="false">CH155*(1+(CH33-CG33)/CG33)</f>
        <v>576.929552160107</v>
      </c>
      <c r="CJ155" s="51" t="n">
        <f aca="false">CI155*(1+(CI33-CH33)/CH33)</f>
        <v>576.929552160107</v>
      </c>
      <c r="CK155" s="51" t="n">
        <f aca="false">CJ155*(1+(CJ33-CI33)/CI33)</f>
        <v>576.929552160107</v>
      </c>
      <c r="CL155" s="51" t="n">
        <f aca="false">CK155*(1+(CK33-CJ33)/CJ33)</f>
        <v>580.998398308052</v>
      </c>
      <c r="CM155" s="51" t="n">
        <f aca="false">CL155*(1+(CL33-CK33)/CK33)</f>
        <v>587.129434743558</v>
      </c>
      <c r="CN155" s="51" t="n">
        <f aca="false">CM155*(1+(CM33-CL33)/CL33)</f>
        <v>587.129434743558</v>
      </c>
      <c r="CO155" s="51" t="n">
        <f aca="false">CN155*(1+(CN33-CM33)/CM33)</f>
        <v>587.129434743558</v>
      </c>
      <c r="CP155" s="51" t="n">
        <f aca="false">CO155*(1+(CO33-CN33)/CN33)</f>
        <v>587.129434743558</v>
      </c>
      <c r="CQ155" s="51" t="n">
        <f aca="false">CP155*(1+(CP33-CO33)/CO33)</f>
        <v>587.129434743558</v>
      </c>
      <c r="CR155" s="51" t="n">
        <f aca="false">CQ155*(1+(CQ33-CP33)/CP33)</f>
        <v>587.129434743558</v>
      </c>
      <c r="CS155" s="51" t="n">
        <f aca="false">CR155*(1+(CR33-CQ33)/CQ33)</f>
        <v>587.129434743558</v>
      </c>
      <c r="CT155" s="51" t="n">
        <f aca="false">CS155*(1+(CS33-CR33)/CR33)</f>
        <v>587.129434743558</v>
      </c>
      <c r="CU155" s="51" t="n">
        <f aca="false">CT155*(1+(CT33-CS33)/CS33)</f>
        <v>587.129434743558</v>
      </c>
      <c r="CV155" s="51" t="n">
        <f aca="false">CU155*(1+(CU33-CT33)/CT33)</f>
        <v>587.129434743558</v>
      </c>
      <c r="CW155" s="51" t="n">
        <f aca="false">CV155*(1+(CV33-CU33)/CU33)</f>
        <v>587.129434743558</v>
      </c>
      <c r="CX155" s="51" t="n">
        <f aca="false">CW155*(1+(CW33-CV33)/CV33)</f>
        <v>587.129434743558</v>
      </c>
      <c r="CY155" s="51" t="n">
        <f aca="false">CX155*(1+(CX33-CW33)/CW33)</f>
        <v>587.129434743558</v>
      </c>
      <c r="CZ155" s="51" t="n">
        <f aca="false">CY155*(1+(CY33-CX33)/CX33)</f>
        <v>587.129434743558</v>
      </c>
      <c r="DA155" s="51" t="n">
        <f aca="false">CZ155*(1+(CZ33-CY33)/CY33)</f>
        <v>587.129434743558</v>
      </c>
      <c r="DB155" s="51" t="n">
        <f aca="false">DA155*(1+(DA33-CZ33)/CZ33)</f>
        <v>587.129434743558</v>
      </c>
      <c r="DC155" s="51" t="n">
        <f aca="false">DB155*(1+(DB33-DA33)/DA33)</f>
        <v>587.129434743558</v>
      </c>
      <c r="DD155" s="51" t="n">
        <f aca="false">DC155*(1+(DC33-DB33)/DB33)</f>
        <v>587.129434743558</v>
      </c>
      <c r="DE155" s="51" t="n">
        <f aca="false">DD155*(1+(DD33-DC33)/DC33)</f>
        <v>587.129434743558</v>
      </c>
      <c r="DF155" s="51" t="n">
        <f aca="false">DE155*(1+(DE33-DD33)/DD33)</f>
        <v>587.129434743558</v>
      </c>
      <c r="DG155" s="51" t="n">
        <f aca="false">DF155*(1+(DF33-DE33)/DE33)</f>
        <v>587.129434743558</v>
      </c>
      <c r="DH155" s="51" t="n">
        <f aca="false">DG155*(1+(DG33-DF33)/DF33)</f>
        <v>587.129434743558</v>
      </c>
      <c r="DI155" s="51" t="n">
        <f aca="false">DH155*(1+(DH33-DG33)/DG33)</f>
        <v>587.129434743558</v>
      </c>
      <c r="DJ155" s="51" t="n">
        <f aca="false">DI155*(1+(DI33-DH33)/DH33)</f>
        <v>587.129434743558</v>
      </c>
      <c r="DK155" s="51" t="n">
        <f aca="false">DJ155*(1+(DJ33-DI33)/DI33)</f>
        <v>587.129434743558</v>
      </c>
      <c r="DL155" s="51" t="n">
        <f aca="false">DK155*(1+(DK33-DJ33)/DJ33)</f>
        <v>587.129434743558</v>
      </c>
      <c r="DM155" s="51" t="n">
        <f aca="false">DL155*(1+(DL33-DK33)/DK33)</f>
        <v>587.129434743558</v>
      </c>
      <c r="DN155" s="51" t="n">
        <f aca="false">DM155*(1+(DM33-DL33)/DL33)</f>
        <v>587.129434743558</v>
      </c>
      <c r="DO155" s="51" t="n">
        <f aca="false">DN155*(1+(DN33-DM33)/DM33)</f>
        <v>587.129434743558</v>
      </c>
      <c r="DP155" s="51" t="n">
        <f aca="false">DO155*(1+(DO33-DN33)/DN33)</f>
        <v>587.129434743558</v>
      </c>
      <c r="DQ155" s="51" t="n">
        <f aca="false">DP155*(1+(DP33-DO33)/DO33)</f>
        <v>587.129434743558</v>
      </c>
      <c r="DR155" s="51" t="n">
        <f aca="false">DQ155*(1+(DQ33-DP33)/DP33)</f>
        <v>587.129434743558</v>
      </c>
      <c r="DS155" s="51" t="n">
        <f aca="false">DR155*(1+(DR33-DQ33)/DQ33)</f>
        <v>587.129434743558</v>
      </c>
      <c r="DT155" s="51" t="n">
        <f aca="false">DS155*(1+(DS33-DR33)/DR33)</f>
        <v>587.129434743558</v>
      </c>
      <c r="DU155" s="51" t="n">
        <f aca="false">DT155*(1+(DT33-DS33)/DS33)</f>
        <v>587.129434743558</v>
      </c>
      <c r="DV155" s="51" t="n">
        <f aca="false">DU155*(1+(DU33-DT33)/DT33)</f>
        <v>587.129434743558</v>
      </c>
      <c r="DW155" s="51" t="n">
        <f aca="false">DV155*(1+(DV33-DU33)/DU33)</f>
        <v>587.129434743558</v>
      </c>
      <c r="DX155" s="51" t="n">
        <f aca="false">DW155*(1+(DW33-DV33)/DV33)</f>
        <v>587.129434743558</v>
      </c>
      <c r="DY155" s="51" t="n">
        <f aca="false">DX155*(1+(DX33-DW33)/DW33)</f>
        <v>587.129434743558</v>
      </c>
      <c r="DZ155" s="51" t="n">
        <f aca="false">DY155*(1+(DY33-DX33)/DX33)</f>
        <v>587.129434743558</v>
      </c>
      <c r="EA155" s="51" t="n">
        <f aca="false">DZ155*(1+(DZ33-DY33)/DY33)</f>
        <v>587.129434743558</v>
      </c>
      <c r="EB155" s="51" t="n">
        <f aca="false">EA155*(1+(EA33-DZ33)/DZ33)</f>
        <v>587.129434743558</v>
      </c>
      <c r="EC155" s="51" t="n">
        <f aca="false">EB155*(1+(EB33-EA33)/EA33)</f>
        <v>587.129434743558</v>
      </c>
      <c r="ED155" s="51" t="n">
        <f aca="false">EC155*(1+(EC33-EB33)/EB33)</f>
        <v>587.129434743558</v>
      </c>
      <c r="EE155" s="51" t="n">
        <f aca="false">ED155*(1+(ED33-EC33)/EC33)</f>
        <v>587.129434743558</v>
      </c>
      <c r="EF155" s="51" t="n">
        <f aca="false">EE155*(1+(EE33-ED33)/ED33)</f>
        <v>587.129434743558</v>
      </c>
      <c r="EG155" s="51" t="n">
        <f aca="false">EF155*(1+(EF33-EE33)/EE33)</f>
        <v>587.129434743558</v>
      </c>
      <c r="EH155" s="51" t="n">
        <f aca="false">EG155*(1+(EG33-EF33)/EF33)</f>
        <v>587.129434743558</v>
      </c>
      <c r="EI155" s="51" t="n">
        <f aca="false">EH155*(1+(EH33-EG33)/EG33)</f>
        <v>587.129434743558</v>
      </c>
      <c r="EJ155" s="51" t="n">
        <f aca="false">EI155*(1+(EI33-EH33)/EH33)</f>
        <v>587.129434743558</v>
      </c>
      <c r="EK155" s="51" t="n">
        <f aca="false">EJ155*(1+(EJ33-EI33)/EI33)</f>
        <v>587.129434743558</v>
      </c>
      <c r="EL155" s="51" t="n">
        <f aca="false">EK155*(1+(EK33-EJ33)/EJ33)</f>
        <v>587.129434743558</v>
      </c>
      <c r="EM155" s="51" t="n">
        <f aca="false">EL155*(1+(EL33-EK33)/EK33)</f>
        <v>587.129434743558</v>
      </c>
      <c r="EN155" s="51" t="n">
        <f aca="false">EM155*(1+(EM33-EL33)/EL33)</f>
        <v>587.129434743558</v>
      </c>
      <c r="EO155" s="51" t="n">
        <f aca="false">EN155*(1+(EN33-EM33)/EM33)</f>
        <v>587.129434743558</v>
      </c>
      <c r="EP155" s="51" t="n">
        <f aca="false">EO155*(1+(EO33-EN33)/EN33)</f>
        <v>587.129434743558</v>
      </c>
      <c r="EQ155" s="51" t="n">
        <f aca="false">EP155*(1+(EP33-EO33)/EO33)</f>
        <v>587.129434743558</v>
      </c>
      <c r="ER155" s="51" t="n">
        <f aca="false">EQ155*(1+(EQ33-EP33)/EP33)</f>
        <v>587.129434743558</v>
      </c>
      <c r="ES155" s="51" t="n">
        <f aca="false">ER155*(1+(ER33-EQ33)/EQ33)</f>
        <v>587.129434743558</v>
      </c>
      <c r="ET155" s="51" t="n">
        <f aca="false">ES155*(1+(ES33-ER33)/ER33)</f>
        <v>587.129434743558</v>
      </c>
      <c r="EU155" s="51" t="n">
        <f aca="false">ET155*(1+(ET33-ES33)/ES33)</f>
        <v>587.129434743558</v>
      </c>
      <c r="EV155" s="51" t="n">
        <f aca="false">EU155*(1+(EU33-ET33)/ET33)</f>
        <v>587.129434743558</v>
      </c>
    </row>
    <row r="156" customFormat="false" ht="12.8" hidden="false" customHeight="false" outlineLevel="0" collapsed="false">
      <c r="A156" s="162" t="s">
        <v>302</v>
      </c>
      <c r="B156" s="162" t="n">
        <v>0</v>
      </c>
      <c r="C156" s="162" t="n">
        <v>0</v>
      </c>
      <c r="D156" s="162" t="n">
        <v>0</v>
      </c>
      <c r="E156" s="162" t="n">
        <v>0</v>
      </c>
      <c r="F156" s="162" t="n">
        <v>0</v>
      </c>
      <c r="G156" s="162" t="n">
        <v>0</v>
      </c>
      <c r="H156" s="162" t="n">
        <v>0</v>
      </c>
      <c r="I156" s="162" t="n">
        <v>0</v>
      </c>
      <c r="J156" s="162" t="n">
        <v>0</v>
      </c>
      <c r="K156" s="162" t="n">
        <v>0</v>
      </c>
      <c r="L156" s="162" t="n">
        <v>0</v>
      </c>
      <c r="M156" s="162" t="n">
        <v>0</v>
      </c>
      <c r="N156" s="162" t="n">
        <v>0</v>
      </c>
      <c r="O156" s="162" t="n">
        <v>0</v>
      </c>
      <c r="P156" s="162" t="n">
        <v>0</v>
      </c>
      <c r="Q156" s="162" t="n">
        <v>0</v>
      </c>
      <c r="R156" s="162" t="n">
        <v>0</v>
      </c>
      <c r="S156" s="162" t="n">
        <v>0</v>
      </c>
      <c r="T156" s="162" t="n">
        <v>0</v>
      </c>
      <c r="U156" s="162" t="n">
        <v>0</v>
      </c>
      <c r="V156" s="162" t="n">
        <v>0</v>
      </c>
      <c r="W156" s="162" t="n">
        <v>0</v>
      </c>
      <c r="X156" s="163" t="n">
        <v>0</v>
      </c>
      <c r="Y156" s="162" t="n">
        <v>0</v>
      </c>
      <c r="Z156" s="162" t="n">
        <v>0</v>
      </c>
      <c r="AA156" s="162" t="n">
        <v>0</v>
      </c>
      <c r="AB156" s="162" t="n">
        <v>0</v>
      </c>
      <c r="AC156" s="162" t="n">
        <v>0</v>
      </c>
      <c r="AD156" s="162" t="n">
        <v>0</v>
      </c>
      <c r="AE156" s="162" t="n">
        <v>0</v>
      </c>
      <c r="AF156" s="162" t="n">
        <v>0</v>
      </c>
      <c r="AG156" s="162" t="n">
        <v>0</v>
      </c>
      <c r="AH156" s="162" t="n">
        <v>0</v>
      </c>
      <c r="AI156" s="162" t="n">
        <v>0</v>
      </c>
      <c r="AJ156" s="162" t="n">
        <v>0</v>
      </c>
      <c r="AK156" s="162" t="n">
        <v>0</v>
      </c>
      <c r="AL156" s="162" t="n">
        <v>0</v>
      </c>
      <c r="AM156" s="162" t="n">
        <v>0</v>
      </c>
      <c r="AN156" s="162" t="n">
        <v>0</v>
      </c>
      <c r="AO156" s="162" t="n">
        <v>0</v>
      </c>
      <c r="AP156" s="162" t="n">
        <v>0</v>
      </c>
      <c r="AQ156" s="162" t="n">
        <v>0</v>
      </c>
      <c r="AR156" s="147"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48" t="n">
        <f aca="false">BH156*(1+(BH33-BG33)/BG33)</f>
        <v>409.370859894296</v>
      </c>
      <c r="BJ156" s="51" t="n">
        <f aca="false">BI156*(1+(BI33-BH33)/BH33)</f>
        <v>403.217737535085</v>
      </c>
      <c r="BK156" s="51" t="n">
        <f aca="false">BJ156*(1+(BJ33-BI33)/BI33)</f>
        <v>383.534512750716</v>
      </c>
      <c r="BL156" s="51" t="n">
        <f aca="false">BK156*(1+(BK33-BJ33)/BJ33)</f>
        <v>353.271406522555</v>
      </c>
      <c r="BM156" s="149" t="n">
        <f aca="false">BL156*(1+(BL33-BK33)/BK33)</f>
        <v>347.671985072111</v>
      </c>
      <c r="BN156" s="51" t="n">
        <f aca="false">BM156*(1+(BM33-BL33)/BL33)</f>
        <v>348.36468287733</v>
      </c>
      <c r="BO156" s="51" t="n">
        <f aca="false">BN156*(1+(BN33-BM33)/BM33)</f>
        <v>353.51589828934</v>
      </c>
      <c r="BP156" s="51" t="n">
        <f aca="false">BO156*(1+(BO33-BN33)/BN33)</f>
        <v>345.056042358179</v>
      </c>
      <c r="BQ156" s="51" t="n">
        <f aca="false">BP156*(1+(BP33-BO33)/BO33)</f>
        <v>335.102212364932</v>
      </c>
      <c r="BR156" s="51" t="n">
        <f aca="false">BQ156*(1+(BQ33-BP33)/BP33)</f>
        <v>337.795923852845</v>
      </c>
      <c r="BS156" s="51" t="n">
        <f aca="false">BR156*(1+(BR33-BQ33)/BQ33)</f>
        <v>346.755257091202</v>
      </c>
      <c r="BT156" s="51" t="n">
        <f aca="false">BS156*(1+(BS33-BR33)/BR33)</f>
        <v>353.48675123116</v>
      </c>
      <c r="BU156" s="51" t="n">
        <f aca="false">BT156*(1+(BT33-BS33)/BS33)</f>
        <v>356.560197413437</v>
      </c>
      <c r="BV156" s="51" t="n">
        <f aca="false">BU156*(1+(BU33-BT33)/BT33)</f>
        <v>358.486954953821</v>
      </c>
      <c r="BW156" s="51" t="n">
        <f aca="false">BV156*(1+(BV33-BU33)/BU33)</f>
        <v>360.59595360762</v>
      </c>
      <c r="BX156" s="51" t="n">
        <f aca="false">BW156*(1+(BW33-BV33)/BV33)</f>
        <v>363.420534566288</v>
      </c>
      <c r="BY156" s="51" t="n">
        <f aca="false">BX156*(1+(BX33-BW33)/BW33)</f>
        <v>368.153542615928</v>
      </c>
      <c r="BZ156" s="51" t="n">
        <f aca="false">BY156*(1+(BY33-BX33)/BX33)</f>
        <v>364.151144301469</v>
      </c>
      <c r="CA156" s="51" t="n">
        <f aca="false">BZ156*(1+(BZ33-BY33)/BY33)</f>
        <v>363.955603082095</v>
      </c>
      <c r="CB156" s="51" t="n">
        <f aca="false">CA156*(1+(CA33-BZ33)/BZ33)</f>
        <v>370.595167808556</v>
      </c>
      <c r="CC156" s="51" t="n">
        <f aca="false">CB156*(1+(CB33-CA33)/CA33)</f>
        <v>377.289802747192</v>
      </c>
      <c r="CD156" s="51" t="n">
        <f aca="false">CC156*(1+(CC33-CB33)/CB33)</f>
        <v>381.351011493555</v>
      </c>
      <c r="CE156" s="51" t="n">
        <f aca="false">CD156*(1+(CD33-CC33)/CC33)</f>
        <v>381.351011493555</v>
      </c>
      <c r="CF156" s="51" t="n">
        <f aca="false">CE156*(1+(CE33-CD33)/CD33)</f>
        <v>381.351011493555</v>
      </c>
      <c r="CG156" s="51" t="n">
        <f aca="false">CF156*(1+(CF33-CE33)/CE33)</f>
        <v>381.351011493555</v>
      </c>
      <c r="CH156" s="51" t="n">
        <f aca="false">CG156*(1+(CG33-CF33)/CF33)</f>
        <v>384.067384282199</v>
      </c>
      <c r="CI156" s="51" t="n">
        <f aca="false">CH156*(1+(CH33-CG33)/CG33)</f>
        <v>388.16081767146</v>
      </c>
      <c r="CJ156" s="51" t="n">
        <f aca="false">CI156*(1+(CI33-CH33)/CH33)</f>
        <v>388.16081767146</v>
      </c>
      <c r="CK156" s="51" t="n">
        <f aca="false">CJ156*(1+(CJ33-CI33)/CI33)</f>
        <v>388.16081767146</v>
      </c>
      <c r="CL156" s="51" t="n">
        <f aca="false">CK156*(1+(CK33-CJ33)/CJ33)</f>
        <v>390.898355802159</v>
      </c>
      <c r="CM156" s="51" t="n">
        <f aca="false">CL156*(1+(CL33-CK33)/CK33)</f>
        <v>395.023344905368</v>
      </c>
      <c r="CN156" s="51" t="n">
        <f aca="false">CM156*(1+(CM33-CL33)/CL33)</f>
        <v>395.023344905368</v>
      </c>
      <c r="CO156" s="51" t="n">
        <f aca="false">CN156*(1+(CN33-CM33)/CM33)</f>
        <v>395.023344905368</v>
      </c>
      <c r="CP156" s="51" t="n">
        <f aca="false">CO156*(1+(CO33-CN33)/CN33)</f>
        <v>395.023344905368</v>
      </c>
      <c r="CQ156" s="51" t="n">
        <f aca="false">CP156*(1+(CP33-CO33)/CO33)</f>
        <v>395.023344905368</v>
      </c>
      <c r="CR156" s="51" t="n">
        <f aca="false">CQ156*(1+(CQ33-CP33)/CP33)</f>
        <v>395.023344905368</v>
      </c>
      <c r="CS156" s="51" t="n">
        <f aca="false">CR156*(1+(CR33-CQ33)/CQ33)</f>
        <v>395.023344905368</v>
      </c>
      <c r="CT156" s="51" t="n">
        <f aca="false">CS156*(1+(CS33-CR33)/CR33)</f>
        <v>395.023344905368</v>
      </c>
      <c r="CU156" s="51" t="n">
        <f aca="false">CT156*(1+(CT33-CS33)/CS33)</f>
        <v>395.023344905368</v>
      </c>
      <c r="CV156" s="51" t="n">
        <f aca="false">CU156*(1+(CU33-CT33)/CT33)</f>
        <v>395.023344905368</v>
      </c>
      <c r="CW156" s="51" t="n">
        <f aca="false">CV156*(1+(CV33-CU33)/CU33)</f>
        <v>395.023344905368</v>
      </c>
      <c r="CX156" s="51" t="n">
        <f aca="false">CW156*(1+(CW33-CV33)/CV33)</f>
        <v>395.023344905368</v>
      </c>
      <c r="CY156" s="51" t="n">
        <f aca="false">CX156*(1+(CX33-CW33)/CW33)</f>
        <v>395.023344905368</v>
      </c>
      <c r="CZ156" s="51" t="n">
        <f aca="false">CY156*(1+(CY33-CX33)/CX33)</f>
        <v>395.023344905368</v>
      </c>
      <c r="DA156" s="51" t="n">
        <f aca="false">CZ156*(1+(CZ33-CY33)/CY33)</f>
        <v>395.023344905368</v>
      </c>
      <c r="DB156" s="51" t="n">
        <f aca="false">DA156*(1+(DA33-CZ33)/CZ33)</f>
        <v>395.023344905368</v>
      </c>
      <c r="DC156" s="51" t="n">
        <f aca="false">DB156*(1+(DB33-DA33)/DA33)</f>
        <v>395.023344905368</v>
      </c>
      <c r="DD156" s="51" t="n">
        <f aca="false">DC156*(1+(DC33-DB33)/DB33)</f>
        <v>395.023344905368</v>
      </c>
      <c r="DE156" s="51" t="n">
        <f aca="false">DD156*(1+(DD33-DC33)/DC33)</f>
        <v>395.023344905368</v>
      </c>
      <c r="DF156" s="51" t="n">
        <f aca="false">DE156*(1+(DE33-DD33)/DD33)</f>
        <v>395.023344905368</v>
      </c>
      <c r="DG156" s="51" t="n">
        <f aca="false">DF156*(1+(DF33-DE33)/DE33)</f>
        <v>395.023344905368</v>
      </c>
      <c r="DH156" s="51" t="n">
        <f aca="false">DG156*(1+(DG33-DF33)/DF33)</f>
        <v>395.023344905368</v>
      </c>
      <c r="DI156" s="51" t="n">
        <f aca="false">DH156*(1+(DH33-DG33)/DG33)</f>
        <v>395.023344905368</v>
      </c>
      <c r="DJ156" s="51" t="n">
        <f aca="false">DI156*(1+(DI33-DH33)/DH33)</f>
        <v>395.023344905368</v>
      </c>
      <c r="DK156" s="51" t="n">
        <f aca="false">DJ156*(1+(DJ33-DI33)/DI33)</f>
        <v>395.023344905368</v>
      </c>
      <c r="DL156" s="51" t="n">
        <f aca="false">DK156*(1+(DK33-DJ33)/DJ33)</f>
        <v>395.023344905368</v>
      </c>
      <c r="DM156" s="51" t="n">
        <f aca="false">DL156*(1+(DL33-DK33)/DK33)</f>
        <v>395.023344905368</v>
      </c>
      <c r="DN156" s="51" t="n">
        <f aca="false">DM156*(1+(DM33-DL33)/DL33)</f>
        <v>395.023344905368</v>
      </c>
      <c r="DO156" s="51" t="n">
        <f aca="false">DN156*(1+(DN33-DM33)/DM33)</f>
        <v>395.023344905368</v>
      </c>
      <c r="DP156" s="51" t="n">
        <f aca="false">DO156*(1+(DO33-DN33)/DN33)</f>
        <v>395.023344905368</v>
      </c>
      <c r="DQ156" s="51" t="n">
        <f aca="false">DP156*(1+(DP33-DO33)/DO33)</f>
        <v>395.023344905368</v>
      </c>
      <c r="DR156" s="51" t="n">
        <f aca="false">DQ156*(1+(DQ33-DP33)/DP33)</f>
        <v>395.023344905368</v>
      </c>
      <c r="DS156" s="51" t="n">
        <f aca="false">DR156*(1+(DR33-DQ33)/DQ33)</f>
        <v>395.023344905368</v>
      </c>
      <c r="DT156" s="51" t="n">
        <f aca="false">DS156*(1+(DS33-DR33)/DR33)</f>
        <v>395.023344905368</v>
      </c>
      <c r="DU156" s="51" t="n">
        <f aca="false">DT156*(1+(DT33-DS33)/DS33)</f>
        <v>395.023344905368</v>
      </c>
      <c r="DV156" s="51" t="n">
        <f aca="false">DU156*(1+(DU33-DT33)/DT33)</f>
        <v>395.023344905368</v>
      </c>
      <c r="DW156" s="51" t="n">
        <f aca="false">DV156*(1+(DV33-DU33)/DU33)</f>
        <v>395.023344905368</v>
      </c>
      <c r="DX156" s="51" t="n">
        <f aca="false">DW156*(1+(DW33-DV33)/DV33)</f>
        <v>395.023344905368</v>
      </c>
      <c r="DY156" s="51" t="n">
        <f aca="false">DX156*(1+(DX33-DW33)/DW33)</f>
        <v>395.023344905368</v>
      </c>
      <c r="DZ156" s="51" t="n">
        <f aca="false">DY156*(1+(DY33-DX33)/DX33)</f>
        <v>395.023344905368</v>
      </c>
      <c r="EA156" s="51" t="n">
        <f aca="false">DZ156*(1+(DZ33-DY33)/DY33)</f>
        <v>395.023344905368</v>
      </c>
      <c r="EB156" s="51" t="n">
        <f aca="false">EA156*(1+(EA33-DZ33)/DZ33)</f>
        <v>395.023344905368</v>
      </c>
      <c r="EC156" s="51" t="n">
        <f aca="false">EB156*(1+(EB33-EA33)/EA33)</f>
        <v>395.023344905368</v>
      </c>
      <c r="ED156" s="51" t="n">
        <f aca="false">EC156*(1+(EC33-EB33)/EB33)</f>
        <v>395.023344905368</v>
      </c>
      <c r="EE156" s="51" t="n">
        <f aca="false">ED156*(1+(ED33-EC33)/EC33)</f>
        <v>395.023344905368</v>
      </c>
      <c r="EF156" s="51" t="n">
        <f aca="false">EE156*(1+(EE33-ED33)/ED33)</f>
        <v>395.023344905368</v>
      </c>
      <c r="EG156" s="51" t="n">
        <f aca="false">EF156*(1+(EF33-EE33)/EE33)</f>
        <v>395.023344905368</v>
      </c>
      <c r="EH156" s="51" t="n">
        <f aca="false">EG156*(1+(EG33-EF33)/EF33)</f>
        <v>395.023344905368</v>
      </c>
      <c r="EI156" s="51" t="n">
        <f aca="false">EH156*(1+(EH33-EG33)/EG33)</f>
        <v>395.023344905368</v>
      </c>
      <c r="EJ156" s="51" t="n">
        <f aca="false">EI156*(1+(EI33-EH33)/EH33)</f>
        <v>395.023344905368</v>
      </c>
      <c r="EK156" s="51" t="n">
        <f aca="false">EJ156*(1+(EJ33-EI33)/EI33)</f>
        <v>395.023344905368</v>
      </c>
      <c r="EL156" s="51" t="n">
        <f aca="false">EK156*(1+(EK33-EJ33)/EJ33)</f>
        <v>395.023344905368</v>
      </c>
      <c r="EM156" s="51" t="n">
        <f aca="false">EL156*(1+(EL33-EK33)/EK33)</f>
        <v>395.023344905368</v>
      </c>
      <c r="EN156" s="51" t="n">
        <f aca="false">EM156*(1+(EM33-EL33)/EL33)</f>
        <v>395.023344905368</v>
      </c>
      <c r="EO156" s="51" t="n">
        <f aca="false">EN156*(1+(EN33-EM33)/EM33)</f>
        <v>395.023344905368</v>
      </c>
      <c r="EP156" s="51" t="n">
        <f aca="false">EO156*(1+(EO33-EN33)/EN33)</f>
        <v>395.023344905368</v>
      </c>
      <c r="EQ156" s="51" t="n">
        <f aca="false">EP156*(1+(EP33-EO33)/EO33)</f>
        <v>395.023344905368</v>
      </c>
      <c r="ER156" s="51" t="n">
        <f aca="false">EQ156*(1+(EQ33-EP33)/EP33)</f>
        <v>395.023344905368</v>
      </c>
      <c r="ES156" s="51" t="n">
        <f aca="false">ER156*(1+(ER33-EQ33)/EQ33)</f>
        <v>395.023344905368</v>
      </c>
      <c r="ET156" s="51" t="n">
        <f aca="false">ES156*(1+(ES33-ER33)/ER33)</f>
        <v>395.023344905368</v>
      </c>
      <c r="EU156" s="51" t="n">
        <f aca="false">ET156*(1+(ET33-ES33)/ES33)</f>
        <v>395.023344905368</v>
      </c>
      <c r="EV156" s="51" t="n">
        <f aca="false">EU156*(1+(EU33-ET33)/ET33)</f>
        <v>395.023344905368</v>
      </c>
    </row>
    <row r="157" customFormat="false" ht="12.8" hidden="false" customHeight="false" outlineLevel="0" collapsed="false">
      <c r="A157" s="162" t="s">
        <v>303</v>
      </c>
      <c r="B157" s="162" t="n">
        <v>0</v>
      </c>
      <c r="C157" s="162" t="n">
        <v>0</v>
      </c>
      <c r="D157" s="162" t="n">
        <v>0</v>
      </c>
      <c r="E157" s="162" t="n">
        <v>0</v>
      </c>
      <c r="F157" s="162" t="n">
        <v>0</v>
      </c>
      <c r="G157" s="162" t="n">
        <v>0</v>
      </c>
      <c r="H157" s="162" t="n">
        <v>0</v>
      </c>
      <c r="I157" s="162" t="n">
        <v>0</v>
      </c>
      <c r="J157" s="162" t="n">
        <v>0</v>
      </c>
      <c r="K157" s="162" t="n">
        <v>0</v>
      </c>
      <c r="L157" s="162" t="n">
        <v>0</v>
      </c>
      <c r="M157" s="162" t="n">
        <v>0</v>
      </c>
      <c r="N157" s="162" t="n">
        <v>0</v>
      </c>
      <c r="O157" s="162" t="n">
        <v>0</v>
      </c>
      <c r="P157" s="162" t="n">
        <v>0</v>
      </c>
      <c r="Q157" s="162" t="n">
        <v>0</v>
      </c>
      <c r="R157" s="162" t="n">
        <v>0</v>
      </c>
      <c r="S157" s="162" t="n">
        <v>0</v>
      </c>
      <c r="T157" s="162" t="n">
        <v>0</v>
      </c>
      <c r="U157" s="162" t="n">
        <v>0</v>
      </c>
      <c r="V157" s="162" t="n">
        <v>0</v>
      </c>
      <c r="W157" s="162" t="n">
        <v>0</v>
      </c>
      <c r="X157" s="163" t="n">
        <v>0</v>
      </c>
      <c r="Y157" s="162" t="n">
        <v>0</v>
      </c>
      <c r="Z157" s="162" t="n">
        <v>0</v>
      </c>
      <c r="AA157" s="162" t="n">
        <v>0</v>
      </c>
      <c r="AB157" s="162" t="n">
        <v>0</v>
      </c>
      <c r="AC157" s="162" t="n">
        <v>0</v>
      </c>
      <c r="AD157" s="162" t="n">
        <v>0</v>
      </c>
      <c r="AE157" s="162" t="n">
        <v>0</v>
      </c>
      <c r="AF157" s="162" t="n">
        <v>0</v>
      </c>
      <c r="AG157" s="162" t="n">
        <v>0</v>
      </c>
      <c r="AH157" s="162" t="n">
        <v>0</v>
      </c>
      <c r="AI157" s="162" t="n">
        <v>0</v>
      </c>
      <c r="AJ157" s="162" t="n">
        <v>0</v>
      </c>
      <c r="AK157" s="162" t="n">
        <v>0</v>
      </c>
      <c r="AL157" s="162" t="n">
        <v>0</v>
      </c>
      <c r="AM157" s="162" t="n">
        <v>0</v>
      </c>
      <c r="AN157" s="162" t="n">
        <v>0</v>
      </c>
      <c r="AO157" s="162" t="n">
        <v>0</v>
      </c>
      <c r="AP157" s="162" t="n">
        <v>0</v>
      </c>
      <c r="AQ157" s="162" t="n">
        <v>0</v>
      </c>
      <c r="AR157" s="147"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48" t="n">
        <f aca="false">BH157*(1+(BH33-BG33)/BG33)</f>
        <v>246.484349325829</v>
      </c>
      <c r="BJ157" s="51" t="n">
        <f aca="false">BI157*(1+(BI33-BH33)/BH33)</f>
        <v>242.779521968493</v>
      </c>
      <c r="BK157" s="51" t="n">
        <f aca="false">BJ157*(1+(BJ33-BI33)/BI33)</f>
        <v>230.928148729905</v>
      </c>
      <c r="BL157" s="51" t="n">
        <f aca="false">BK157*(1+(BK33-BJ33)/BJ33)</f>
        <v>212.706573190423</v>
      </c>
      <c r="BM157" s="149" t="n">
        <f aca="false">BL157*(1+(BL33-BK33)/BK33)</f>
        <v>209.335132064471</v>
      </c>
      <c r="BN157" s="51" t="n">
        <f aca="false">BM157*(1+(BM33-BL33)/BL33)</f>
        <v>209.752209058772</v>
      </c>
      <c r="BO157" s="51" t="n">
        <f aca="false">BN157*(1+(BN33-BM33)/BM33)</f>
        <v>212.853782970003</v>
      </c>
      <c r="BP157" s="51" t="n">
        <f aca="false">BO157*(1+(BO33-BN33)/BN33)</f>
        <v>207.760059188294</v>
      </c>
      <c r="BQ157" s="51" t="n">
        <f aca="false">BP157*(1+(BP33-BO33)/BO33)</f>
        <v>201.76680576078</v>
      </c>
      <c r="BR157" s="51" t="n">
        <f aca="false">BQ157*(1+(BQ33-BP33)/BP33)</f>
        <v>203.388703625082</v>
      </c>
      <c r="BS157" s="51" t="n">
        <f aca="false">BR157*(1+(BR33-BQ33)/BQ33)</f>
        <v>208.783165322282</v>
      </c>
      <c r="BT157" s="51" t="n">
        <f aca="false">BS157*(1+(BS33-BR33)/BR33)</f>
        <v>212.836233372868</v>
      </c>
      <c r="BU157" s="51" t="n">
        <f aca="false">BT157*(1+(BT33-BS33)/BS33)</f>
        <v>214.686771495249</v>
      </c>
      <c r="BV157" s="51" t="n">
        <f aca="false">BU157*(1+(BU33-BT33)/BT33)</f>
        <v>215.846882351143</v>
      </c>
      <c r="BW157" s="51" t="n">
        <f aca="false">BV157*(1+(BV33-BU33)/BU33)</f>
        <v>217.116721540588</v>
      </c>
      <c r="BX157" s="51" t="n">
        <f aca="false">BW157*(1+(BW33-BV33)/BV33)</f>
        <v>218.817416602018</v>
      </c>
      <c r="BY157" s="51" t="n">
        <f aca="false">BX157*(1+(BX33-BW33)/BW33)</f>
        <v>221.667185659275</v>
      </c>
      <c r="BZ157" s="51" t="n">
        <f aca="false">BY157*(1+(BY33-BX33)/BX33)</f>
        <v>219.257320568885</v>
      </c>
      <c r="CA157" s="51" t="n">
        <f aca="false">BZ157*(1+(BZ33-BY33)/BY33)</f>
        <v>219.139584171535</v>
      </c>
      <c r="CB157" s="51" t="n">
        <f aca="false">CA157*(1+(CA33-BZ33)/BZ33)</f>
        <v>223.137301038415</v>
      </c>
      <c r="CC157" s="51" t="n">
        <f aca="false">CB157*(1+(CB33-CA33)/CA33)</f>
        <v>227.168175969889</v>
      </c>
      <c r="CD157" s="51" t="n">
        <f aca="false">CC157*(1+(CC33-CB33)/CB33)</f>
        <v>229.613451130857</v>
      </c>
      <c r="CE157" s="51" t="n">
        <f aca="false">CD157*(1+(CD33-CC33)/CC33)</f>
        <v>229.613451130857</v>
      </c>
      <c r="CF157" s="51" t="n">
        <f aca="false">CE157*(1+(CE33-CD33)/CD33)</f>
        <v>229.613451130857</v>
      </c>
      <c r="CG157" s="51" t="n">
        <f aca="false">CF157*(1+(CF33-CE33)/CE33)</f>
        <v>229.613451130857</v>
      </c>
      <c r="CH157" s="51" t="n">
        <f aca="false">CG157*(1+(CG33-CF33)/CF33)</f>
        <v>231.248993483598</v>
      </c>
      <c r="CI157" s="51" t="n">
        <f aca="false">CH157*(1+(CH33-CG33)/CG33)</f>
        <v>233.713671271658</v>
      </c>
      <c r="CJ157" s="51" t="n">
        <f aca="false">CI157*(1+(CI33-CH33)/CH33)</f>
        <v>233.713671271658</v>
      </c>
      <c r="CK157" s="51" t="n">
        <f aca="false">CJ157*(1+(CJ33-CI33)/CI33)</f>
        <v>233.713671271658</v>
      </c>
      <c r="CL157" s="51" t="n">
        <f aca="false">CK157*(1+(CK33-CJ33)/CJ33)</f>
        <v>235.361957388248</v>
      </c>
      <c r="CM157" s="51" t="n">
        <f aca="false">CL157*(1+(CL33-CK33)/CK33)</f>
        <v>237.845635037759</v>
      </c>
      <c r="CN157" s="51" t="n">
        <f aca="false">CM157*(1+(CM33-CL33)/CL33)</f>
        <v>237.845635037759</v>
      </c>
      <c r="CO157" s="51" t="n">
        <f aca="false">CN157*(1+(CN33-CM33)/CM33)</f>
        <v>237.845635037759</v>
      </c>
      <c r="CP157" s="51" t="n">
        <f aca="false">CO157*(1+(CO33-CN33)/CN33)</f>
        <v>237.845635037759</v>
      </c>
      <c r="CQ157" s="51" t="n">
        <f aca="false">CP157*(1+(CP33-CO33)/CO33)</f>
        <v>237.845635037759</v>
      </c>
      <c r="CR157" s="51" t="n">
        <f aca="false">CQ157*(1+(CQ33-CP33)/CP33)</f>
        <v>237.845635037759</v>
      </c>
      <c r="CS157" s="51" t="n">
        <f aca="false">CR157*(1+(CR33-CQ33)/CQ33)</f>
        <v>237.845635037759</v>
      </c>
      <c r="CT157" s="51" t="n">
        <f aca="false">CS157*(1+(CS33-CR33)/CR33)</f>
        <v>237.845635037759</v>
      </c>
      <c r="CU157" s="51" t="n">
        <f aca="false">CT157*(1+(CT33-CS33)/CS33)</f>
        <v>237.845635037759</v>
      </c>
      <c r="CV157" s="51" t="n">
        <f aca="false">CU157*(1+(CU33-CT33)/CT33)</f>
        <v>237.845635037759</v>
      </c>
      <c r="CW157" s="51" t="n">
        <f aca="false">CV157*(1+(CV33-CU33)/CU33)</f>
        <v>237.845635037759</v>
      </c>
      <c r="CX157" s="51" t="n">
        <f aca="false">CW157*(1+(CW33-CV33)/CV33)</f>
        <v>237.845635037759</v>
      </c>
      <c r="CY157" s="51" t="n">
        <f aca="false">CX157*(1+(CX33-CW33)/CW33)</f>
        <v>237.845635037759</v>
      </c>
      <c r="CZ157" s="51" t="n">
        <f aca="false">CY157*(1+(CY33-CX33)/CX33)</f>
        <v>237.845635037759</v>
      </c>
      <c r="DA157" s="51" t="n">
        <f aca="false">CZ157*(1+(CZ33-CY33)/CY33)</f>
        <v>237.845635037759</v>
      </c>
      <c r="DB157" s="51" t="n">
        <f aca="false">DA157*(1+(DA33-CZ33)/CZ33)</f>
        <v>237.845635037759</v>
      </c>
      <c r="DC157" s="51" t="n">
        <f aca="false">DB157*(1+(DB33-DA33)/DA33)</f>
        <v>237.845635037759</v>
      </c>
      <c r="DD157" s="51" t="n">
        <f aca="false">DC157*(1+(DC33-DB33)/DB33)</f>
        <v>237.845635037759</v>
      </c>
      <c r="DE157" s="51" t="n">
        <f aca="false">DD157*(1+(DD33-DC33)/DC33)</f>
        <v>237.845635037759</v>
      </c>
      <c r="DF157" s="51" t="n">
        <f aca="false">DE157*(1+(DE33-DD33)/DD33)</f>
        <v>237.845635037759</v>
      </c>
      <c r="DG157" s="51" t="n">
        <f aca="false">DF157*(1+(DF33-DE33)/DE33)</f>
        <v>237.845635037759</v>
      </c>
      <c r="DH157" s="51" t="n">
        <f aca="false">DG157*(1+(DG33-DF33)/DF33)</f>
        <v>237.845635037759</v>
      </c>
      <c r="DI157" s="51" t="n">
        <f aca="false">DH157*(1+(DH33-DG33)/DG33)</f>
        <v>237.845635037759</v>
      </c>
      <c r="DJ157" s="51" t="n">
        <f aca="false">DI157*(1+(DI33-DH33)/DH33)</f>
        <v>237.845635037759</v>
      </c>
      <c r="DK157" s="51" t="n">
        <f aca="false">DJ157*(1+(DJ33-DI33)/DI33)</f>
        <v>237.845635037759</v>
      </c>
      <c r="DL157" s="51" t="n">
        <f aca="false">DK157*(1+(DK33-DJ33)/DJ33)</f>
        <v>237.845635037759</v>
      </c>
      <c r="DM157" s="51" t="n">
        <f aca="false">DL157*(1+(DL33-DK33)/DK33)</f>
        <v>237.845635037759</v>
      </c>
      <c r="DN157" s="51" t="n">
        <f aca="false">DM157*(1+(DM33-DL33)/DL33)</f>
        <v>237.845635037759</v>
      </c>
      <c r="DO157" s="51" t="n">
        <f aca="false">DN157*(1+(DN33-DM33)/DM33)</f>
        <v>237.845635037759</v>
      </c>
      <c r="DP157" s="51" t="n">
        <f aca="false">DO157*(1+(DO33-DN33)/DN33)</f>
        <v>237.845635037759</v>
      </c>
      <c r="DQ157" s="51" t="n">
        <f aca="false">DP157*(1+(DP33-DO33)/DO33)</f>
        <v>237.845635037759</v>
      </c>
      <c r="DR157" s="51" t="n">
        <f aca="false">DQ157*(1+(DQ33-DP33)/DP33)</f>
        <v>237.845635037759</v>
      </c>
      <c r="DS157" s="51" t="n">
        <f aca="false">DR157*(1+(DR33-DQ33)/DQ33)</f>
        <v>237.845635037759</v>
      </c>
      <c r="DT157" s="51" t="n">
        <f aca="false">DS157*(1+(DS33-DR33)/DR33)</f>
        <v>237.845635037759</v>
      </c>
      <c r="DU157" s="51" t="n">
        <f aca="false">DT157*(1+(DT33-DS33)/DS33)</f>
        <v>237.845635037759</v>
      </c>
      <c r="DV157" s="51" t="n">
        <f aca="false">DU157*(1+(DU33-DT33)/DT33)</f>
        <v>237.845635037759</v>
      </c>
      <c r="DW157" s="51" t="n">
        <f aca="false">DV157*(1+(DV33-DU33)/DU33)</f>
        <v>237.845635037759</v>
      </c>
      <c r="DX157" s="51" t="n">
        <f aca="false">DW157*(1+(DW33-DV33)/DV33)</f>
        <v>237.845635037759</v>
      </c>
      <c r="DY157" s="51" t="n">
        <f aca="false">DX157*(1+(DX33-DW33)/DW33)</f>
        <v>237.845635037759</v>
      </c>
      <c r="DZ157" s="51" t="n">
        <f aca="false">DY157*(1+(DY33-DX33)/DX33)</f>
        <v>237.845635037759</v>
      </c>
      <c r="EA157" s="51" t="n">
        <f aca="false">DZ157*(1+(DZ33-DY33)/DY33)</f>
        <v>237.845635037759</v>
      </c>
      <c r="EB157" s="51" t="n">
        <f aca="false">EA157*(1+(EA33-DZ33)/DZ33)</f>
        <v>237.845635037759</v>
      </c>
      <c r="EC157" s="51" t="n">
        <f aca="false">EB157*(1+(EB33-EA33)/EA33)</f>
        <v>237.845635037759</v>
      </c>
      <c r="ED157" s="51" t="n">
        <f aca="false">EC157*(1+(EC33-EB33)/EB33)</f>
        <v>237.845635037759</v>
      </c>
      <c r="EE157" s="51" t="n">
        <f aca="false">ED157*(1+(ED33-EC33)/EC33)</f>
        <v>237.845635037759</v>
      </c>
      <c r="EF157" s="51" t="n">
        <f aca="false">EE157*(1+(EE33-ED33)/ED33)</f>
        <v>237.845635037759</v>
      </c>
      <c r="EG157" s="51" t="n">
        <f aca="false">EF157*(1+(EF33-EE33)/EE33)</f>
        <v>237.845635037759</v>
      </c>
      <c r="EH157" s="51" t="n">
        <f aca="false">EG157*(1+(EG33-EF33)/EF33)</f>
        <v>237.845635037759</v>
      </c>
      <c r="EI157" s="51" t="n">
        <f aca="false">EH157*(1+(EH33-EG33)/EG33)</f>
        <v>237.845635037759</v>
      </c>
      <c r="EJ157" s="51" t="n">
        <f aca="false">EI157*(1+(EI33-EH33)/EH33)</f>
        <v>237.845635037759</v>
      </c>
      <c r="EK157" s="51" t="n">
        <f aca="false">EJ157*(1+(EJ33-EI33)/EI33)</f>
        <v>237.845635037759</v>
      </c>
      <c r="EL157" s="51" t="n">
        <f aca="false">EK157*(1+(EK33-EJ33)/EJ33)</f>
        <v>237.845635037759</v>
      </c>
      <c r="EM157" s="51" t="n">
        <f aca="false">EL157*(1+(EL33-EK33)/EK33)</f>
        <v>237.845635037759</v>
      </c>
      <c r="EN157" s="51" t="n">
        <f aca="false">EM157*(1+(EM33-EL33)/EL33)</f>
        <v>237.845635037759</v>
      </c>
      <c r="EO157" s="51" t="n">
        <f aca="false">EN157*(1+(EN33-EM33)/EM33)</f>
        <v>237.845635037759</v>
      </c>
      <c r="EP157" s="51" t="n">
        <f aca="false">EO157*(1+(EO33-EN33)/EN33)</f>
        <v>237.845635037759</v>
      </c>
      <c r="EQ157" s="51" t="n">
        <f aca="false">EP157*(1+(EP33-EO33)/EO33)</f>
        <v>237.845635037759</v>
      </c>
      <c r="ER157" s="51" t="n">
        <f aca="false">EQ157*(1+(EQ33-EP33)/EP33)</f>
        <v>237.845635037759</v>
      </c>
      <c r="ES157" s="51" t="n">
        <f aca="false">ER157*(1+(ER33-EQ33)/EQ33)</f>
        <v>237.845635037759</v>
      </c>
      <c r="ET157" s="51" t="n">
        <f aca="false">ES157*(1+(ES33-ER33)/ER33)</f>
        <v>237.845635037759</v>
      </c>
      <c r="EU157" s="51" t="n">
        <f aca="false">ET157*(1+(ET33-ES33)/ES33)</f>
        <v>237.845635037759</v>
      </c>
      <c r="EV157" s="51" t="n">
        <f aca="false">EU157*(1+(EU33-ET33)/ET33)</f>
        <v>237.845635037759</v>
      </c>
    </row>
    <row r="158" customFormat="false" ht="12.8" hidden="false" customHeight="false" outlineLevel="0" collapsed="false">
      <c r="A158" s="162" t="s">
        <v>304</v>
      </c>
      <c r="B158" s="162" t="n">
        <v>0</v>
      </c>
      <c r="C158" s="162" t="n">
        <v>0</v>
      </c>
      <c r="D158" s="162" t="n">
        <v>0</v>
      </c>
      <c r="E158" s="162" t="n">
        <v>0</v>
      </c>
      <c r="F158" s="162" t="n">
        <v>0</v>
      </c>
      <c r="G158" s="162" t="n">
        <v>0</v>
      </c>
      <c r="H158" s="162" t="n">
        <v>0</v>
      </c>
      <c r="I158" s="162" t="n">
        <v>0</v>
      </c>
      <c r="J158" s="162" t="n">
        <v>0</v>
      </c>
      <c r="K158" s="162" t="n">
        <v>0</v>
      </c>
      <c r="L158" s="162" t="n">
        <v>0</v>
      </c>
      <c r="M158" s="162" t="n">
        <v>0</v>
      </c>
      <c r="N158" s="162" t="n">
        <v>0</v>
      </c>
      <c r="O158" s="162" t="n">
        <v>0</v>
      </c>
      <c r="P158" s="162" t="n">
        <v>0</v>
      </c>
      <c r="Q158" s="162" t="n">
        <v>0</v>
      </c>
      <c r="R158" s="162" t="n">
        <v>0</v>
      </c>
      <c r="S158" s="162" t="n">
        <v>0</v>
      </c>
      <c r="T158" s="162" t="n">
        <v>0</v>
      </c>
      <c r="U158" s="162" t="n">
        <v>0</v>
      </c>
      <c r="V158" s="162" t="n">
        <v>0</v>
      </c>
      <c r="W158" s="162" t="n">
        <v>0</v>
      </c>
      <c r="X158" s="163" t="n">
        <v>0</v>
      </c>
      <c r="Y158" s="162" t="n">
        <v>0</v>
      </c>
      <c r="Z158" s="162" t="n">
        <v>0</v>
      </c>
      <c r="AA158" s="162" t="n">
        <v>0</v>
      </c>
      <c r="AB158" s="162" t="n">
        <v>0</v>
      </c>
      <c r="AC158" s="162" t="n">
        <v>0</v>
      </c>
      <c r="AD158" s="162" t="n">
        <v>0</v>
      </c>
      <c r="AE158" s="162" t="n">
        <v>0</v>
      </c>
      <c r="AF158" s="162" t="n">
        <v>0</v>
      </c>
      <c r="AG158" s="162" t="n">
        <v>0</v>
      </c>
      <c r="AH158" s="162" t="n">
        <v>0</v>
      </c>
      <c r="AI158" s="162" t="n">
        <v>0</v>
      </c>
      <c r="AJ158" s="162" t="n">
        <v>0</v>
      </c>
      <c r="AK158" s="162" t="n">
        <v>0</v>
      </c>
      <c r="AL158" s="162" t="n">
        <v>0</v>
      </c>
      <c r="AM158" s="162" t="n">
        <v>0</v>
      </c>
      <c r="AN158" s="162" t="n">
        <v>0</v>
      </c>
      <c r="AO158" s="162" t="n">
        <v>0</v>
      </c>
      <c r="AP158" s="162" t="n">
        <v>0</v>
      </c>
      <c r="AQ158" s="162" t="n">
        <v>0</v>
      </c>
      <c r="AR158" s="147"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48" t="n">
        <f aca="false">BH158*(1+(BH33-BG33)/BG33)</f>
        <v>126.258591525293</v>
      </c>
      <c r="BJ158" s="51" t="n">
        <f aca="false">BI158*(1+(BI33-BH33)/BH33)</f>
        <v>124.360839050294</v>
      </c>
      <c r="BK158" s="51" t="n">
        <f aca="false">BJ158*(1+(BJ33-BI33)/BI33)</f>
        <v>118.290118143115</v>
      </c>
      <c r="BL158" s="51" t="n">
        <f aca="false">BK158*(1+(BK33-BJ33)/BJ33)</f>
        <v>108.956339064325</v>
      </c>
      <c r="BM158" s="149" t="n">
        <f aca="false">BL158*(1+(BL33-BK33)/BK33)</f>
        <v>107.229359606451</v>
      </c>
      <c r="BN158" s="51" t="n">
        <f aca="false">BM158*(1+(BM33-BL33)/BL33)</f>
        <v>107.443002192692</v>
      </c>
      <c r="BO158" s="51" t="n">
        <f aca="false">BN158*(1+(BN33-BM33)/BM33)</f>
        <v>109.031745472397</v>
      </c>
      <c r="BP158" s="51" t="n">
        <f aca="false">BO158*(1+(BO33-BN33)/BN33)</f>
        <v>106.422547800997</v>
      </c>
      <c r="BQ158" s="51" t="n">
        <f aca="false">BP158*(1+(BP33-BO33)/BO33)</f>
        <v>103.352577076764</v>
      </c>
      <c r="BR158" s="51" t="n">
        <f aca="false">BQ158*(1+(BQ33-BP33)/BP33)</f>
        <v>104.183374409352</v>
      </c>
      <c r="BS158" s="51" t="n">
        <f aca="false">BR158*(1+(BR33-BQ33)/BQ33)</f>
        <v>106.946621397603</v>
      </c>
      <c r="BT158" s="51" t="n">
        <f aca="false">BS158*(1+(BS33-BR33)/BR33)</f>
        <v>109.022755906032</v>
      </c>
      <c r="BU158" s="51" t="n">
        <f aca="false">BT158*(1+(BT33-BS33)/BS33)</f>
        <v>109.970671412776</v>
      </c>
      <c r="BV158" s="51" t="n">
        <f aca="false">BU158*(1+(BU33-BT33)/BT33)</f>
        <v>110.564924001547</v>
      </c>
      <c r="BW158" s="51" t="n">
        <f aca="false">BV158*(1+(BV33-BU33)/BU33)</f>
        <v>111.215383586351</v>
      </c>
      <c r="BX158" s="51" t="n">
        <f aca="false">BW158*(1+(BW33-BV33)/BV33)</f>
        <v>112.086543818866</v>
      </c>
      <c r="BY158" s="51" t="n">
        <f aca="false">BX158*(1+(BX33-BW33)/BW33)</f>
        <v>113.54630314365</v>
      </c>
      <c r="BZ158" s="51" t="n">
        <f aca="false">BY158*(1+(BY33-BX33)/BX33)</f>
        <v>112.311879242454</v>
      </c>
      <c r="CA158" s="51" t="n">
        <f aca="false">BZ158*(1+(BZ33-BY33)/BY33)</f>
        <v>112.251570213741</v>
      </c>
      <c r="CB158" s="51" t="n">
        <f aca="false">CA158*(1+(CA33-BZ33)/BZ33)</f>
        <v>114.299351755692</v>
      </c>
      <c r="CC158" s="51" t="n">
        <f aca="false">CB158*(1+(CB33-CA33)/CA33)</f>
        <v>116.36411811045</v>
      </c>
      <c r="CD158" s="51" t="n">
        <f aca="false">CC158*(1+(CC33-CB33)/CB33)</f>
        <v>117.61668038696</v>
      </c>
      <c r="CE158" s="51" t="n">
        <f aca="false">CD158*(1+(CD33-CC33)/CC33)</f>
        <v>117.61668038696</v>
      </c>
      <c r="CF158" s="51" t="n">
        <f aca="false">CE158*(1+(CE33-CD33)/CD33)</f>
        <v>117.61668038696</v>
      </c>
      <c r="CG158" s="51" t="n">
        <f aca="false">CF158*(1+(CF33-CE33)/CE33)</f>
        <v>117.61668038696</v>
      </c>
      <c r="CH158" s="51" t="n">
        <f aca="false">CG158*(1+(CG33-CF33)/CF33)</f>
        <v>118.454466941774</v>
      </c>
      <c r="CI158" s="51" t="n">
        <f aca="false">CH158*(1+(CH33-CG33)/CG33)</f>
        <v>119.716967976567</v>
      </c>
      <c r="CJ158" s="51" t="n">
        <f aca="false">CI158*(1+(CI33-CH33)/CH33)</f>
        <v>119.716967976567</v>
      </c>
      <c r="CK158" s="51" t="n">
        <f aca="false">CJ158*(1+(CJ33-CI33)/CI33)</f>
        <v>119.716967976567</v>
      </c>
      <c r="CL158" s="51" t="n">
        <f aca="false">CK158*(1+(CK33-CJ33)/CJ33)</f>
        <v>120.561282368456</v>
      </c>
      <c r="CM158" s="51" t="n">
        <f aca="false">CL158*(1+(CL33-CK33)/CK33)</f>
        <v>121.833515849761</v>
      </c>
      <c r="CN158" s="51" t="n">
        <f aca="false">CM158*(1+(CM33-CL33)/CL33)</f>
        <v>121.833515849761</v>
      </c>
      <c r="CO158" s="51" t="n">
        <f aca="false">CN158*(1+(CN33-CM33)/CM33)</f>
        <v>121.833515849761</v>
      </c>
      <c r="CP158" s="51" t="n">
        <f aca="false">CO158*(1+(CO33-CN33)/CN33)</f>
        <v>121.833515849761</v>
      </c>
      <c r="CQ158" s="51" t="n">
        <f aca="false">CP158*(1+(CP33-CO33)/CO33)</f>
        <v>121.833515849761</v>
      </c>
      <c r="CR158" s="51" t="n">
        <f aca="false">CQ158*(1+(CQ33-CP33)/CP33)</f>
        <v>121.833515849761</v>
      </c>
      <c r="CS158" s="51" t="n">
        <f aca="false">CR158*(1+(CR33-CQ33)/CQ33)</f>
        <v>121.833515849761</v>
      </c>
      <c r="CT158" s="51" t="n">
        <f aca="false">CS158*(1+(CS33-CR33)/CR33)</f>
        <v>121.833515849761</v>
      </c>
      <c r="CU158" s="51" t="n">
        <f aca="false">CT158*(1+(CT33-CS33)/CS33)</f>
        <v>121.833515849761</v>
      </c>
      <c r="CV158" s="51" t="n">
        <f aca="false">CU158*(1+(CU33-CT33)/CT33)</f>
        <v>121.833515849761</v>
      </c>
      <c r="CW158" s="51" t="n">
        <f aca="false">CV158*(1+(CV33-CU33)/CU33)</f>
        <v>121.833515849761</v>
      </c>
      <c r="CX158" s="51" t="n">
        <f aca="false">CW158*(1+(CW33-CV33)/CV33)</f>
        <v>121.833515849761</v>
      </c>
      <c r="CY158" s="51" t="n">
        <f aca="false">CX158*(1+(CX33-CW33)/CW33)</f>
        <v>121.833515849761</v>
      </c>
      <c r="CZ158" s="51" t="n">
        <f aca="false">CY158*(1+(CY33-CX33)/CX33)</f>
        <v>121.833515849761</v>
      </c>
      <c r="DA158" s="51" t="n">
        <f aca="false">CZ158*(1+(CZ33-CY33)/CY33)</f>
        <v>121.833515849761</v>
      </c>
      <c r="DB158" s="51" t="n">
        <f aca="false">DA158*(1+(DA33-CZ33)/CZ33)</f>
        <v>121.833515849761</v>
      </c>
      <c r="DC158" s="51" t="n">
        <f aca="false">DB158*(1+(DB33-DA33)/DA33)</f>
        <v>121.833515849761</v>
      </c>
      <c r="DD158" s="51" t="n">
        <f aca="false">DC158*(1+(DC33-DB33)/DB33)</f>
        <v>121.833515849761</v>
      </c>
      <c r="DE158" s="51" t="n">
        <f aca="false">DD158*(1+(DD33-DC33)/DC33)</f>
        <v>121.833515849761</v>
      </c>
      <c r="DF158" s="51" t="n">
        <f aca="false">DE158*(1+(DE33-DD33)/DD33)</f>
        <v>121.833515849761</v>
      </c>
      <c r="DG158" s="51" t="n">
        <f aca="false">DF158*(1+(DF33-DE33)/DE33)</f>
        <v>121.833515849761</v>
      </c>
      <c r="DH158" s="51" t="n">
        <f aca="false">DG158*(1+(DG33-DF33)/DF33)</f>
        <v>121.833515849761</v>
      </c>
      <c r="DI158" s="51" t="n">
        <f aca="false">DH158*(1+(DH33-DG33)/DG33)</f>
        <v>121.833515849761</v>
      </c>
      <c r="DJ158" s="51" t="n">
        <f aca="false">DI158*(1+(DI33-DH33)/DH33)</f>
        <v>121.833515849761</v>
      </c>
      <c r="DK158" s="51" t="n">
        <f aca="false">DJ158*(1+(DJ33-DI33)/DI33)</f>
        <v>121.833515849761</v>
      </c>
      <c r="DL158" s="51" t="n">
        <f aca="false">DK158*(1+(DK33-DJ33)/DJ33)</f>
        <v>121.833515849761</v>
      </c>
      <c r="DM158" s="51" t="n">
        <f aca="false">DL158*(1+(DL33-DK33)/DK33)</f>
        <v>121.833515849761</v>
      </c>
      <c r="DN158" s="51" t="n">
        <f aca="false">DM158*(1+(DM33-DL33)/DL33)</f>
        <v>121.833515849761</v>
      </c>
      <c r="DO158" s="51" t="n">
        <f aca="false">DN158*(1+(DN33-DM33)/DM33)</f>
        <v>121.833515849761</v>
      </c>
      <c r="DP158" s="51" t="n">
        <f aca="false">DO158*(1+(DO33-DN33)/DN33)</f>
        <v>121.833515849761</v>
      </c>
      <c r="DQ158" s="51" t="n">
        <f aca="false">DP158*(1+(DP33-DO33)/DO33)</f>
        <v>121.833515849761</v>
      </c>
      <c r="DR158" s="51" t="n">
        <f aca="false">DQ158*(1+(DQ33-DP33)/DP33)</f>
        <v>121.833515849761</v>
      </c>
      <c r="DS158" s="51" t="n">
        <f aca="false">DR158*(1+(DR33-DQ33)/DQ33)</f>
        <v>121.833515849761</v>
      </c>
      <c r="DT158" s="51" t="n">
        <f aca="false">DS158*(1+(DS33-DR33)/DR33)</f>
        <v>121.833515849761</v>
      </c>
      <c r="DU158" s="51" t="n">
        <f aca="false">DT158*(1+(DT33-DS33)/DS33)</f>
        <v>121.833515849761</v>
      </c>
      <c r="DV158" s="51" t="n">
        <f aca="false">DU158*(1+(DU33-DT33)/DT33)</f>
        <v>121.833515849761</v>
      </c>
      <c r="DW158" s="51" t="n">
        <f aca="false">DV158*(1+(DV33-DU33)/DU33)</f>
        <v>121.833515849761</v>
      </c>
      <c r="DX158" s="51" t="n">
        <f aca="false">DW158*(1+(DW33-DV33)/DV33)</f>
        <v>121.833515849761</v>
      </c>
      <c r="DY158" s="51" t="n">
        <f aca="false">DX158*(1+(DX33-DW33)/DW33)</f>
        <v>121.833515849761</v>
      </c>
      <c r="DZ158" s="51" t="n">
        <f aca="false">DY158*(1+(DY33-DX33)/DX33)</f>
        <v>121.833515849761</v>
      </c>
      <c r="EA158" s="51" t="n">
        <f aca="false">DZ158*(1+(DZ33-DY33)/DY33)</f>
        <v>121.833515849761</v>
      </c>
      <c r="EB158" s="51" t="n">
        <f aca="false">EA158*(1+(EA33-DZ33)/DZ33)</f>
        <v>121.833515849761</v>
      </c>
      <c r="EC158" s="51" t="n">
        <f aca="false">EB158*(1+(EB33-EA33)/EA33)</f>
        <v>121.833515849761</v>
      </c>
      <c r="ED158" s="51" t="n">
        <f aca="false">EC158*(1+(EC33-EB33)/EB33)</f>
        <v>121.833515849761</v>
      </c>
      <c r="EE158" s="51" t="n">
        <f aca="false">ED158*(1+(ED33-EC33)/EC33)</f>
        <v>121.833515849761</v>
      </c>
      <c r="EF158" s="51" t="n">
        <f aca="false">EE158*(1+(EE33-ED33)/ED33)</f>
        <v>121.833515849761</v>
      </c>
      <c r="EG158" s="51" t="n">
        <f aca="false">EF158*(1+(EF33-EE33)/EE33)</f>
        <v>121.833515849761</v>
      </c>
      <c r="EH158" s="51" t="n">
        <f aca="false">EG158*(1+(EG33-EF33)/EF33)</f>
        <v>121.833515849761</v>
      </c>
      <c r="EI158" s="51" t="n">
        <f aca="false">EH158*(1+(EH33-EG33)/EG33)</f>
        <v>121.833515849761</v>
      </c>
      <c r="EJ158" s="51" t="n">
        <f aca="false">EI158*(1+(EI33-EH33)/EH33)</f>
        <v>121.833515849761</v>
      </c>
      <c r="EK158" s="51" t="n">
        <f aca="false">EJ158*(1+(EJ33-EI33)/EI33)</f>
        <v>121.833515849761</v>
      </c>
      <c r="EL158" s="51" t="n">
        <f aca="false">EK158*(1+(EK33-EJ33)/EJ33)</f>
        <v>121.833515849761</v>
      </c>
      <c r="EM158" s="51" t="n">
        <f aca="false">EL158*(1+(EL33-EK33)/EK33)</f>
        <v>121.833515849761</v>
      </c>
      <c r="EN158" s="51" t="n">
        <f aca="false">EM158*(1+(EM33-EL33)/EL33)</f>
        <v>121.833515849761</v>
      </c>
      <c r="EO158" s="51" t="n">
        <f aca="false">EN158*(1+(EN33-EM33)/EM33)</f>
        <v>121.833515849761</v>
      </c>
      <c r="EP158" s="51" t="n">
        <f aca="false">EO158*(1+(EO33-EN33)/EN33)</f>
        <v>121.833515849761</v>
      </c>
      <c r="EQ158" s="51" t="n">
        <f aca="false">EP158*(1+(EP33-EO33)/EO33)</f>
        <v>121.833515849761</v>
      </c>
      <c r="ER158" s="51" t="n">
        <f aca="false">EQ158*(1+(EQ33-EP33)/EP33)</f>
        <v>121.833515849761</v>
      </c>
      <c r="ES158" s="51" t="n">
        <f aca="false">ER158*(1+(ER33-EQ33)/EQ33)</f>
        <v>121.833515849761</v>
      </c>
      <c r="ET158" s="51" t="n">
        <f aca="false">ES158*(1+(ES33-ER33)/ER33)</f>
        <v>121.833515849761</v>
      </c>
      <c r="EU158" s="51" t="n">
        <f aca="false">ET158*(1+(ET33-ES33)/ES33)</f>
        <v>121.833515849761</v>
      </c>
      <c r="EV158" s="51" t="n">
        <f aca="false">EU158*(1+(EU33-ET33)/ET33)</f>
        <v>121.833515849761</v>
      </c>
    </row>
    <row r="159" customFormat="false" ht="12.8" hidden="false" customHeight="false" outlineLevel="0" collapsed="false">
      <c r="A159" s="162" t="s">
        <v>305</v>
      </c>
      <c r="B159" s="162" t="n">
        <v>0</v>
      </c>
      <c r="C159" s="162" t="n">
        <v>0</v>
      </c>
      <c r="D159" s="162" t="n">
        <v>0</v>
      </c>
      <c r="E159" s="162" t="n">
        <v>0</v>
      </c>
      <c r="F159" s="162" t="n">
        <v>0</v>
      </c>
      <c r="G159" s="162" t="n">
        <v>0</v>
      </c>
      <c r="H159" s="162" t="n">
        <v>0</v>
      </c>
      <c r="I159" s="162" t="n">
        <v>0</v>
      </c>
      <c r="J159" s="162" t="n">
        <v>0</v>
      </c>
      <c r="K159" s="162" t="n">
        <v>0</v>
      </c>
      <c r="L159" s="162" t="n">
        <v>0</v>
      </c>
      <c r="M159" s="162" t="n">
        <v>0</v>
      </c>
      <c r="N159" s="162" t="n">
        <v>0</v>
      </c>
      <c r="O159" s="162" t="n">
        <v>0</v>
      </c>
      <c r="P159" s="162" t="n">
        <v>0</v>
      </c>
      <c r="Q159" s="162" t="n">
        <v>0</v>
      </c>
      <c r="R159" s="162" t="n">
        <v>0</v>
      </c>
      <c r="S159" s="162" t="n">
        <v>0</v>
      </c>
      <c r="T159" s="162" t="n">
        <v>0</v>
      </c>
      <c r="U159" s="162" t="n">
        <v>0</v>
      </c>
      <c r="V159" s="162" t="n">
        <v>0</v>
      </c>
      <c r="W159" s="162" t="n">
        <v>0</v>
      </c>
      <c r="X159" s="163" t="n">
        <v>0</v>
      </c>
      <c r="Y159" s="162" t="n">
        <v>0</v>
      </c>
      <c r="Z159" s="162" t="n">
        <v>0</v>
      </c>
      <c r="AA159" s="162" t="n">
        <v>0</v>
      </c>
      <c r="AB159" s="162" t="n">
        <v>0</v>
      </c>
      <c r="AC159" s="162" t="n">
        <v>0</v>
      </c>
      <c r="AD159" s="162" t="n">
        <v>0</v>
      </c>
      <c r="AE159" s="162" t="n">
        <v>0</v>
      </c>
      <c r="AF159" s="162" t="n">
        <v>0</v>
      </c>
      <c r="AG159" s="162" t="n">
        <v>0</v>
      </c>
      <c r="AH159" s="162" t="n">
        <v>0</v>
      </c>
      <c r="AI159" s="162" t="n">
        <v>0</v>
      </c>
      <c r="AJ159" s="162" t="n">
        <v>0</v>
      </c>
      <c r="AK159" s="162" t="n">
        <v>0</v>
      </c>
      <c r="AL159" s="162" t="n">
        <v>0</v>
      </c>
      <c r="AM159" s="162" t="n">
        <v>0</v>
      </c>
      <c r="AN159" s="162" t="n">
        <v>0</v>
      </c>
      <c r="AO159" s="162" t="n">
        <v>0</v>
      </c>
      <c r="AP159" s="162" t="n">
        <v>0</v>
      </c>
      <c r="AQ159" s="162" t="n">
        <v>0</v>
      </c>
      <c r="AR159" s="147"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48" t="n">
        <f aca="false">BH159*(1+(BH33-BG33)/BG33)</f>
        <v>509.34353304743</v>
      </c>
      <c r="BJ159" s="51" t="n">
        <f aca="false">BI159*(1+(BI33-BH33)/BH33)</f>
        <v>501.68775343839</v>
      </c>
      <c r="BK159" s="51" t="n">
        <f aca="false">BJ159*(1+(BJ33-BI33)/BI33)</f>
        <v>477.197677969839</v>
      </c>
      <c r="BL159" s="51" t="n">
        <f aca="false">BK159*(1+(BK33-BJ33)/BJ33)</f>
        <v>439.544002641748</v>
      </c>
      <c r="BM159" s="149" t="n">
        <f aca="false">BL159*(1+(BL33-BK33)/BK33)</f>
        <v>432.577143531827</v>
      </c>
      <c r="BN159" s="51" t="n">
        <f aca="false">BM159*(1+(BM33-BL33)/BL33)</f>
        <v>433.439005432637</v>
      </c>
      <c r="BO159" s="51" t="n">
        <f aca="false">BN159*(1+(BN33-BM33)/BM33)</f>
        <v>439.84820187158</v>
      </c>
      <c r="BP159" s="51" t="n">
        <f aca="false">BO159*(1+(BO33-BN33)/BN33)</f>
        <v>429.322360070915</v>
      </c>
      <c r="BQ159" s="51" t="n">
        <f aca="false">BP159*(1+(BP33-BO33)/BO33)</f>
        <v>416.937700016158</v>
      </c>
      <c r="BR159" s="51" t="n">
        <f aca="false">BQ159*(1+(BQ33-BP33)/BP33)</f>
        <v>420.289244204277</v>
      </c>
      <c r="BS159" s="51" t="n">
        <f aca="false">BR159*(1+(BR33-BQ33)/BQ33)</f>
        <v>431.436540928212</v>
      </c>
      <c r="BT159" s="51" t="n">
        <f aca="false">BS159*(1+(BS33-BR33)/BR33)</f>
        <v>439.811936794982</v>
      </c>
      <c r="BU159" s="51" t="n">
        <f aca="false">BT159*(1+(BT33-BS33)/BS33)</f>
        <v>443.635950887035</v>
      </c>
      <c r="BV159" s="51" t="n">
        <f aca="false">BU159*(1+(BU33-BT33)/BT33)</f>
        <v>446.033242900439</v>
      </c>
      <c r="BW159" s="51" t="n">
        <f aca="false">BV159*(1+(BV33-BU33)/BU33)</f>
        <v>448.657281225482</v>
      </c>
      <c r="BX159" s="51" t="n">
        <f aca="false">BW159*(1+(BW33-BV33)/BV33)</f>
        <v>452.171654586688</v>
      </c>
      <c r="BY159" s="51" t="n">
        <f aca="false">BX159*(1+(BX33-BW33)/BW33)</f>
        <v>458.060513023187</v>
      </c>
      <c r="BZ159" s="51" t="n">
        <f aca="false">BY159*(1+(BY33-BX33)/BX33)</f>
        <v>453.080686909829</v>
      </c>
      <c r="CA159" s="51" t="n">
        <f aca="false">BZ159*(1+(BZ33-BY33)/BY33)</f>
        <v>452.837392466355</v>
      </c>
      <c r="CB159" s="51" t="n">
        <f aca="false">CA159*(1+(CA33-BZ33)/BZ33)</f>
        <v>461.098408789173</v>
      </c>
      <c r="CC159" s="51" t="n">
        <f aca="false">CB159*(1+(CB33-CA33)/CA33)</f>
        <v>469.427944049665</v>
      </c>
      <c r="CD159" s="51" t="n">
        <f aca="false">CC159*(1+(CC33-CB33)/CB33)</f>
        <v>474.480942721457</v>
      </c>
      <c r="CE159" s="51" t="n">
        <f aca="false">CD159*(1+(CD33-CC33)/CC33)</f>
        <v>474.480942721457</v>
      </c>
      <c r="CF159" s="51" t="n">
        <f aca="false">CE159*(1+(CE33-CD33)/CD33)</f>
        <v>474.480942721457</v>
      </c>
      <c r="CG159" s="51" t="n">
        <f aca="false">CF159*(1+(CF33-CE33)/CE33)</f>
        <v>474.480942721457</v>
      </c>
      <c r="CH159" s="51" t="n">
        <f aca="false">CG159*(1+(CG33-CF33)/CF33)</f>
        <v>477.860682338485</v>
      </c>
      <c r="CI159" s="51" t="n">
        <f aca="false">CH159*(1+(CH33-CG33)/CG33)</f>
        <v>482.953775250176</v>
      </c>
      <c r="CJ159" s="51" t="n">
        <f aca="false">CI159*(1+(CI33-CH33)/CH33)</f>
        <v>482.953775250176</v>
      </c>
      <c r="CK159" s="51" t="n">
        <f aca="false">CJ159*(1+(CJ33-CI33)/CI33)</f>
        <v>482.953775250176</v>
      </c>
      <c r="CL159" s="51" t="n">
        <f aca="false">CK159*(1+(CK33-CJ33)/CJ33)</f>
        <v>486.359849008583</v>
      </c>
      <c r="CM159" s="51" t="n">
        <f aca="false">CL159*(1+(CL33-CK33)/CK33)</f>
        <v>491.492203871733</v>
      </c>
      <c r="CN159" s="51" t="n">
        <f aca="false">CM159*(1+(CM33-CL33)/CL33)</f>
        <v>491.492203871733</v>
      </c>
      <c r="CO159" s="51" t="n">
        <f aca="false">CN159*(1+(CN33-CM33)/CM33)</f>
        <v>491.492203871733</v>
      </c>
      <c r="CP159" s="51" t="n">
        <f aca="false">CO159*(1+(CO33-CN33)/CN33)</f>
        <v>491.492203871733</v>
      </c>
      <c r="CQ159" s="51" t="n">
        <f aca="false">CP159*(1+(CP33-CO33)/CO33)</f>
        <v>491.492203871733</v>
      </c>
      <c r="CR159" s="51" t="n">
        <f aca="false">CQ159*(1+(CQ33-CP33)/CP33)</f>
        <v>491.492203871733</v>
      </c>
      <c r="CS159" s="51" t="n">
        <f aca="false">CR159*(1+(CR33-CQ33)/CQ33)</f>
        <v>491.492203871733</v>
      </c>
      <c r="CT159" s="51" t="n">
        <f aca="false">CS159*(1+(CS33-CR33)/CR33)</f>
        <v>491.492203871733</v>
      </c>
      <c r="CU159" s="51" t="n">
        <f aca="false">CT159*(1+(CT33-CS33)/CS33)</f>
        <v>491.492203871733</v>
      </c>
      <c r="CV159" s="51" t="n">
        <f aca="false">CU159*(1+(CU33-CT33)/CT33)</f>
        <v>491.492203871733</v>
      </c>
      <c r="CW159" s="51" t="n">
        <f aca="false">CV159*(1+(CV33-CU33)/CU33)</f>
        <v>491.492203871733</v>
      </c>
      <c r="CX159" s="51" t="n">
        <f aca="false">CW159*(1+(CW33-CV33)/CV33)</f>
        <v>491.492203871733</v>
      </c>
      <c r="CY159" s="51" t="n">
        <f aca="false">CX159*(1+(CX33-CW33)/CW33)</f>
        <v>491.492203871733</v>
      </c>
      <c r="CZ159" s="51" t="n">
        <f aca="false">CY159*(1+(CY33-CX33)/CX33)</f>
        <v>491.492203871733</v>
      </c>
      <c r="DA159" s="51" t="n">
        <f aca="false">CZ159*(1+(CZ33-CY33)/CY33)</f>
        <v>491.492203871733</v>
      </c>
      <c r="DB159" s="51" t="n">
        <f aca="false">DA159*(1+(DA33-CZ33)/CZ33)</f>
        <v>491.492203871733</v>
      </c>
      <c r="DC159" s="51" t="n">
        <f aca="false">DB159*(1+(DB33-DA33)/DA33)</f>
        <v>491.492203871733</v>
      </c>
      <c r="DD159" s="51" t="n">
        <f aca="false">DC159*(1+(DC33-DB33)/DB33)</f>
        <v>491.492203871733</v>
      </c>
      <c r="DE159" s="51" t="n">
        <f aca="false">DD159*(1+(DD33-DC33)/DC33)</f>
        <v>491.492203871733</v>
      </c>
      <c r="DF159" s="51" t="n">
        <f aca="false">DE159*(1+(DE33-DD33)/DD33)</f>
        <v>491.492203871733</v>
      </c>
      <c r="DG159" s="51" t="n">
        <f aca="false">DF159*(1+(DF33-DE33)/DE33)</f>
        <v>491.492203871733</v>
      </c>
      <c r="DH159" s="51" t="n">
        <f aca="false">DG159*(1+(DG33-DF33)/DF33)</f>
        <v>491.492203871733</v>
      </c>
      <c r="DI159" s="51" t="n">
        <f aca="false">DH159*(1+(DH33-DG33)/DG33)</f>
        <v>491.492203871733</v>
      </c>
      <c r="DJ159" s="51" t="n">
        <f aca="false">DI159*(1+(DI33-DH33)/DH33)</f>
        <v>491.492203871733</v>
      </c>
      <c r="DK159" s="51" t="n">
        <f aca="false">DJ159*(1+(DJ33-DI33)/DI33)</f>
        <v>491.492203871733</v>
      </c>
      <c r="DL159" s="51" t="n">
        <f aca="false">DK159*(1+(DK33-DJ33)/DJ33)</f>
        <v>491.492203871733</v>
      </c>
      <c r="DM159" s="51" t="n">
        <f aca="false">DL159*(1+(DL33-DK33)/DK33)</f>
        <v>491.492203871733</v>
      </c>
      <c r="DN159" s="51" t="n">
        <f aca="false">DM159*(1+(DM33-DL33)/DL33)</f>
        <v>491.492203871733</v>
      </c>
      <c r="DO159" s="51" t="n">
        <f aca="false">DN159*(1+(DN33-DM33)/DM33)</f>
        <v>491.492203871733</v>
      </c>
      <c r="DP159" s="51" t="n">
        <f aca="false">DO159*(1+(DO33-DN33)/DN33)</f>
        <v>491.492203871733</v>
      </c>
      <c r="DQ159" s="51" t="n">
        <f aca="false">DP159*(1+(DP33-DO33)/DO33)</f>
        <v>491.492203871733</v>
      </c>
      <c r="DR159" s="51" t="n">
        <f aca="false">DQ159*(1+(DQ33-DP33)/DP33)</f>
        <v>491.492203871733</v>
      </c>
      <c r="DS159" s="51" t="n">
        <f aca="false">DR159*(1+(DR33-DQ33)/DQ33)</f>
        <v>491.492203871733</v>
      </c>
      <c r="DT159" s="51" t="n">
        <f aca="false">DS159*(1+(DS33-DR33)/DR33)</f>
        <v>491.492203871733</v>
      </c>
      <c r="DU159" s="51" t="n">
        <f aca="false">DT159*(1+(DT33-DS33)/DS33)</f>
        <v>491.492203871733</v>
      </c>
      <c r="DV159" s="51" t="n">
        <f aca="false">DU159*(1+(DU33-DT33)/DT33)</f>
        <v>491.492203871733</v>
      </c>
      <c r="DW159" s="51" t="n">
        <f aca="false">DV159*(1+(DV33-DU33)/DU33)</f>
        <v>491.492203871733</v>
      </c>
      <c r="DX159" s="51" t="n">
        <f aca="false">DW159*(1+(DW33-DV33)/DV33)</f>
        <v>491.492203871733</v>
      </c>
      <c r="DY159" s="51" t="n">
        <f aca="false">DX159*(1+(DX33-DW33)/DW33)</f>
        <v>491.492203871733</v>
      </c>
      <c r="DZ159" s="51" t="n">
        <f aca="false">DY159*(1+(DY33-DX33)/DX33)</f>
        <v>491.492203871733</v>
      </c>
      <c r="EA159" s="51" t="n">
        <f aca="false">DZ159*(1+(DZ33-DY33)/DY33)</f>
        <v>491.492203871733</v>
      </c>
      <c r="EB159" s="51" t="n">
        <f aca="false">EA159*(1+(EA33-DZ33)/DZ33)</f>
        <v>491.492203871733</v>
      </c>
      <c r="EC159" s="51" t="n">
        <f aca="false">EB159*(1+(EB33-EA33)/EA33)</f>
        <v>491.492203871733</v>
      </c>
      <c r="ED159" s="51" t="n">
        <f aca="false">EC159*(1+(EC33-EB33)/EB33)</f>
        <v>491.492203871733</v>
      </c>
      <c r="EE159" s="51" t="n">
        <f aca="false">ED159*(1+(ED33-EC33)/EC33)</f>
        <v>491.492203871733</v>
      </c>
      <c r="EF159" s="51" t="n">
        <f aca="false">EE159*(1+(EE33-ED33)/ED33)</f>
        <v>491.492203871733</v>
      </c>
      <c r="EG159" s="51" t="n">
        <f aca="false">EF159*(1+(EF33-EE33)/EE33)</f>
        <v>491.492203871733</v>
      </c>
      <c r="EH159" s="51" t="n">
        <f aca="false">EG159*(1+(EG33-EF33)/EF33)</f>
        <v>491.492203871733</v>
      </c>
      <c r="EI159" s="51" t="n">
        <f aca="false">EH159*(1+(EH33-EG33)/EG33)</f>
        <v>491.492203871733</v>
      </c>
      <c r="EJ159" s="51" t="n">
        <f aca="false">EI159*(1+(EI33-EH33)/EH33)</f>
        <v>491.492203871733</v>
      </c>
      <c r="EK159" s="51" t="n">
        <f aca="false">EJ159*(1+(EJ33-EI33)/EI33)</f>
        <v>491.492203871733</v>
      </c>
      <c r="EL159" s="51" t="n">
        <f aca="false">EK159*(1+(EK33-EJ33)/EJ33)</f>
        <v>491.492203871733</v>
      </c>
      <c r="EM159" s="51" t="n">
        <f aca="false">EL159*(1+(EL33-EK33)/EK33)</f>
        <v>491.492203871733</v>
      </c>
      <c r="EN159" s="51" t="n">
        <f aca="false">EM159*(1+(EM33-EL33)/EL33)</f>
        <v>491.492203871733</v>
      </c>
      <c r="EO159" s="51" t="n">
        <f aca="false">EN159*(1+(EN33-EM33)/EM33)</f>
        <v>491.492203871733</v>
      </c>
      <c r="EP159" s="51" t="n">
        <f aca="false">EO159*(1+(EO33-EN33)/EN33)</f>
        <v>491.492203871733</v>
      </c>
      <c r="EQ159" s="51" t="n">
        <f aca="false">EP159*(1+(EP33-EO33)/EO33)</f>
        <v>491.492203871733</v>
      </c>
      <c r="ER159" s="51" t="n">
        <f aca="false">EQ159*(1+(EQ33-EP33)/EP33)</f>
        <v>491.492203871733</v>
      </c>
      <c r="ES159" s="51" t="n">
        <f aca="false">ER159*(1+(ER33-EQ33)/EQ33)</f>
        <v>491.492203871733</v>
      </c>
      <c r="ET159" s="51" t="n">
        <f aca="false">ES159*(1+(ES33-ER33)/ER33)</f>
        <v>491.492203871733</v>
      </c>
      <c r="EU159" s="51" t="n">
        <f aca="false">ET159*(1+(ET33-ES33)/ES33)</f>
        <v>491.492203871733</v>
      </c>
      <c r="EV159" s="51" t="n">
        <f aca="false">EU159*(1+(EU33-ET33)/ET33)</f>
        <v>491.492203871733</v>
      </c>
    </row>
    <row r="160" customFormat="false" ht="12.8" hidden="false" customHeight="false" outlineLevel="0" collapsed="false">
      <c r="A160" s="162" t="s">
        <v>306</v>
      </c>
      <c r="B160" s="162" t="n">
        <v>0</v>
      </c>
      <c r="C160" s="162" t="n">
        <v>0</v>
      </c>
      <c r="D160" s="162" t="n">
        <v>0</v>
      </c>
      <c r="E160" s="162" t="n">
        <v>0</v>
      </c>
      <c r="F160" s="162" t="n">
        <v>0</v>
      </c>
      <c r="G160" s="162" t="n">
        <v>0</v>
      </c>
      <c r="H160" s="162" t="n">
        <v>0</v>
      </c>
      <c r="I160" s="162" t="n">
        <v>0</v>
      </c>
      <c r="J160" s="162" t="n">
        <v>0</v>
      </c>
      <c r="K160" s="162" t="n">
        <v>0</v>
      </c>
      <c r="L160" s="162" t="n">
        <v>0</v>
      </c>
      <c r="M160" s="162" t="n">
        <v>0</v>
      </c>
      <c r="N160" s="162" t="n">
        <v>0</v>
      </c>
      <c r="O160" s="162" t="n">
        <v>0</v>
      </c>
      <c r="P160" s="162" t="n">
        <v>0</v>
      </c>
      <c r="Q160" s="162" t="n">
        <v>0</v>
      </c>
      <c r="R160" s="162" t="n">
        <v>0</v>
      </c>
      <c r="S160" s="162" t="n">
        <v>0</v>
      </c>
      <c r="T160" s="162" t="n">
        <v>0</v>
      </c>
      <c r="U160" s="162" t="n">
        <v>0</v>
      </c>
      <c r="V160" s="162" t="n">
        <v>0</v>
      </c>
      <c r="W160" s="162" t="n">
        <v>0</v>
      </c>
      <c r="X160" s="163" t="n">
        <v>0</v>
      </c>
      <c r="Y160" s="162" t="n">
        <v>0</v>
      </c>
      <c r="Z160" s="162" t="n">
        <v>0</v>
      </c>
      <c r="AA160" s="162" t="n">
        <v>0</v>
      </c>
      <c r="AB160" s="162" t="n">
        <v>0</v>
      </c>
      <c r="AC160" s="162" t="n">
        <v>0</v>
      </c>
      <c r="AD160" s="162" t="n">
        <v>0</v>
      </c>
      <c r="AE160" s="162" t="n">
        <v>0</v>
      </c>
      <c r="AF160" s="162" t="n">
        <v>0</v>
      </c>
      <c r="AG160" s="162" t="n">
        <v>0</v>
      </c>
      <c r="AH160" s="162" t="n">
        <v>0</v>
      </c>
      <c r="AI160" s="162" t="n">
        <v>0</v>
      </c>
      <c r="AJ160" s="162" t="n">
        <v>0</v>
      </c>
      <c r="AK160" s="162" t="n">
        <v>0</v>
      </c>
      <c r="AL160" s="162" t="n">
        <v>0</v>
      </c>
      <c r="AM160" s="162" t="n">
        <v>0</v>
      </c>
      <c r="AN160" s="162" t="n">
        <v>0</v>
      </c>
      <c r="AO160" s="162" t="n">
        <v>0</v>
      </c>
      <c r="AP160" s="162" t="n">
        <v>0</v>
      </c>
      <c r="AQ160" s="162" t="n">
        <v>0</v>
      </c>
      <c r="AR160" s="147"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48" t="n">
        <f aca="false">BH160*(1+(BH33-BG33)/BG33)</f>
        <v>146.080759478069</v>
      </c>
      <c r="BJ160" s="51" t="n">
        <f aca="false">BI160*(1+(BI33-BH33)/BH33)</f>
        <v>143.885066341467</v>
      </c>
      <c r="BK160" s="51" t="n">
        <f aca="false">BJ160*(1+(BJ33-BI33)/BI33)</f>
        <v>136.861262971045</v>
      </c>
      <c r="BL160" s="51" t="n">
        <f aca="false">BK160*(1+(BK33-BJ33)/BJ33)</f>
        <v>126.062112432785</v>
      </c>
      <c r="BM160" s="149" t="n">
        <f aca="false">BL160*(1+(BL33-BK33)/BK33)</f>
        <v>124.064003094153</v>
      </c>
      <c r="BN160" s="51" t="n">
        <f aca="false">BM160*(1+(BM33-BL33)/BL33)</f>
        <v>124.311186837278</v>
      </c>
      <c r="BO160" s="51" t="n">
        <f aca="false">BN160*(1+(BN33-BM33)/BM33)</f>
        <v>126.149357389564</v>
      </c>
      <c r="BP160" s="51" t="n">
        <f aca="false">BO160*(1+(BO33-BN33)/BN33)</f>
        <v>123.130524588866</v>
      </c>
      <c r="BQ160" s="51" t="n">
        <f aca="false">BP160*(1+(BP33-BO33)/BO33)</f>
        <v>119.578578938644</v>
      </c>
      <c r="BR160" s="51" t="n">
        <f aca="false">BQ160*(1+(BQ33-BP33)/BP33)</f>
        <v>120.539808616962</v>
      </c>
      <c r="BS160" s="51" t="n">
        <f aca="false">BR160*(1+(BR33-BQ33)/BQ33)</f>
        <v>123.736875951491</v>
      </c>
      <c r="BT160" s="51" t="n">
        <f aca="false">BS160*(1+(BS33-BR33)/BR33)</f>
        <v>126.138956491961</v>
      </c>
      <c r="BU160" s="51" t="n">
        <f aca="false">BT160*(1+(BT33-BS33)/BS33)</f>
        <v>127.235691498058</v>
      </c>
      <c r="BV160" s="51" t="n">
        <f aca="false">BU160*(1+(BU33-BT33)/BT33)</f>
        <v>127.9232397151</v>
      </c>
      <c r="BW160" s="51" t="n">
        <f aca="false">BV160*(1+(BV33-BU33)/BU33)</f>
        <v>128.675819234719</v>
      </c>
      <c r="BX160" s="51" t="n">
        <f aca="false">BW160*(1+(BW33-BV33)/BV33)</f>
        <v>129.683748650496</v>
      </c>
      <c r="BY160" s="51" t="n">
        <f aca="false">BX160*(1+(BX33-BW33)/BW33)</f>
        <v>131.372685207157</v>
      </c>
      <c r="BZ160" s="51" t="n">
        <f aca="false">BY160*(1+(BY33-BX33)/BX33)</f>
        <v>129.944460966524</v>
      </c>
      <c r="CA160" s="51" t="n">
        <f aca="false">BZ160*(1+(BZ33-BY33)/BY33)</f>
        <v>129.874683626136</v>
      </c>
      <c r="CB160" s="51" t="n">
        <f aca="false">CA160*(1+(CA33-BZ33)/BZ33)</f>
        <v>132.243959881158</v>
      </c>
      <c r="CC160" s="51" t="n">
        <f aca="false">CB160*(1+(CB33-CA33)/CA33)</f>
        <v>134.632887506629</v>
      </c>
      <c r="CD160" s="51" t="n">
        <f aca="false">CC160*(1+(CC33-CB33)/CB33)</f>
        <v>136.082097785595</v>
      </c>
      <c r="CE160" s="51" t="n">
        <f aca="false">CD160*(1+(CD33-CC33)/CC33)</f>
        <v>136.082097785595</v>
      </c>
      <c r="CF160" s="51" t="n">
        <f aca="false">CE160*(1+(CE33-CD33)/CD33)</f>
        <v>136.082097785595</v>
      </c>
      <c r="CG160" s="51" t="n">
        <f aca="false">CF160*(1+(CF33-CE33)/CE33)</f>
        <v>136.082097785595</v>
      </c>
      <c r="CH160" s="51" t="n">
        <f aca="false">CG160*(1+(CG33-CF33)/CF33)</f>
        <v>137.051413970174</v>
      </c>
      <c r="CI160" s="51" t="n">
        <f aca="false">CH160*(1+(CH33-CG33)/CG33)</f>
        <v>138.512123358552</v>
      </c>
      <c r="CJ160" s="51" t="n">
        <f aca="false">CI160*(1+(CI33-CH33)/CH33)</f>
        <v>138.512123358552</v>
      </c>
      <c r="CK160" s="51" t="n">
        <f aca="false">CJ160*(1+(CJ33-CI33)/CI33)</f>
        <v>138.512123358552</v>
      </c>
      <c r="CL160" s="51" t="n">
        <f aca="false">CK160*(1+(CK33-CJ33)/CJ33)</f>
        <v>139.488992228349</v>
      </c>
      <c r="CM160" s="51" t="n">
        <f aca="false">CL160*(1+(CL33-CK33)/CK33)</f>
        <v>140.960962024125</v>
      </c>
      <c r="CN160" s="51" t="n">
        <f aca="false">CM160*(1+(CM33-CL33)/CL33)</f>
        <v>140.960962024125</v>
      </c>
      <c r="CO160" s="51" t="n">
        <f aca="false">CN160*(1+(CN33-CM33)/CM33)</f>
        <v>140.960962024125</v>
      </c>
      <c r="CP160" s="51" t="n">
        <f aca="false">CO160*(1+(CO33-CN33)/CN33)</f>
        <v>140.960962024125</v>
      </c>
      <c r="CQ160" s="51" t="n">
        <f aca="false">CP160*(1+(CP33-CO33)/CO33)</f>
        <v>140.960962024125</v>
      </c>
      <c r="CR160" s="51" t="n">
        <f aca="false">CQ160*(1+(CQ33-CP33)/CP33)</f>
        <v>140.960962024125</v>
      </c>
      <c r="CS160" s="51" t="n">
        <f aca="false">CR160*(1+(CR33-CQ33)/CQ33)</f>
        <v>140.960962024125</v>
      </c>
      <c r="CT160" s="51" t="n">
        <f aca="false">CS160*(1+(CS33-CR33)/CR33)</f>
        <v>140.960962024125</v>
      </c>
      <c r="CU160" s="51" t="n">
        <f aca="false">CT160*(1+(CT33-CS33)/CS33)</f>
        <v>140.960962024125</v>
      </c>
      <c r="CV160" s="51" t="n">
        <f aca="false">CU160*(1+(CU33-CT33)/CT33)</f>
        <v>140.960962024125</v>
      </c>
      <c r="CW160" s="51" t="n">
        <f aca="false">CV160*(1+(CV33-CU33)/CU33)</f>
        <v>140.960962024125</v>
      </c>
      <c r="CX160" s="51" t="n">
        <f aca="false">CW160*(1+(CW33-CV33)/CV33)</f>
        <v>140.960962024125</v>
      </c>
      <c r="CY160" s="51" t="n">
        <f aca="false">CX160*(1+(CX33-CW33)/CW33)</f>
        <v>140.960962024125</v>
      </c>
      <c r="CZ160" s="51" t="n">
        <f aca="false">CY160*(1+(CY33-CX33)/CX33)</f>
        <v>140.960962024125</v>
      </c>
      <c r="DA160" s="51" t="n">
        <f aca="false">CZ160*(1+(CZ33-CY33)/CY33)</f>
        <v>140.960962024125</v>
      </c>
      <c r="DB160" s="51" t="n">
        <f aca="false">DA160*(1+(DA33-CZ33)/CZ33)</f>
        <v>140.960962024125</v>
      </c>
      <c r="DC160" s="51" t="n">
        <f aca="false">DB160*(1+(DB33-DA33)/DA33)</f>
        <v>140.960962024125</v>
      </c>
      <c r="DD160" s="51" t="n">
        <f aca="false">DC160*(1+(DC33-DB33)/DB33)</f>
        <v>140.960962024125</v>
      </c>
      <c r="DE160" s="51" t="n">
        <f aca="false">DD160*(1+(DD33-DC33)/DC33)</f>
        <v>140.960962024125</v>
      </c>
      <c r="DF160" s="51" t="n">
        <f aca="false">DE160*(1+(DE33-DD33)/DD33)</f>
        <v>140.960962024125</v>
      </c>
      <c r="DG160" s="51" t="n">
        <f aca="false">DF160*(1+(DF33-DE33)/DE33)</f>
        <v>140.960962024125</v>
      </c>
      <c r="DH160" s="51" t="n">
        <f aca="false">DG160*(1+(DG33-DF33)/DF33)</f>
        <v>140.960962024125</v>
      </c>
      <c r="DI160" s="51" t="n">
        <f aca="false">DH160*(1+(DH33-DG33)/DG33)</f>
        <v>140.960962024125</v>
      </c>
      <c r="DJ160" s="51" t="n">
        <f aca="false">DI160*(1+(DI33-DH33)/DH33)</f>
        <v>140.960962024125</v>
      </c>
      <c r="DK160" s="51" t="n">
        <f aca="false">DJ160*(1+(DJ33-DI33)/DI33)</f>
        <v>140.960962024125</v>
      </c>
      <c r="DL160" s="51" t="n">
        <f aca="false">DK160*(1+(DK33-DJ33)/DJ33)</f>
        <v>140.960962024125</v>
      </c>
      <c r="DM160" s="51" t="n">
        <f aca="false">DL160*(1+(DL33-DK33)/DK33)</f>
        <v>140.960962024125</v>
      </c>
      <c r="DN160" s="51" t="n">
        <f aca="false">DM160*(1+(DM33-DL33)/DL33)</f>
        <v>140.960962024125</v>
      </c>
      <c r="DO160" s="51" t="n">
        <f aca="false">DN160*(1+(DN33-DM33)/DM33)</f>
        <v>140.960962024125</v>
      </c>
      <c r="DP160" s="51" t="n">
        <f aca="false">DO160*(1+(DO33-DN33)/DN33)</f>
        <v>140.960962024125</v>
      </c>
      <c r="DQ160" s="51" t="n">
        <f aca="false">DP160*(1+(DP33-DO33)/DO33)</f>
        <v>140.960962024125</v>
      </c>
      <c r="DR160" s="51" t="n">
        <f aca="false">DQ160*(1+(DQ33-DP33)/DP33)</f>
        <v>140.960962024125</v>
      </c>
      <c r="DS160" s="51" t="n">
        <f aca="false">DR160*(1+(DR33-DQ33)/DQ33)</f>
        <v>140.960962024125</v>
      </c>
      <c r="DT160" s="51" t="n">
        <f aca="false">DS160*(1+(DS33-DR33)/DR33)</f>
        <v>140.960962024125</v>
      </c>
      <c r="DU160" s="51" t="n">
        <f aca="false">DT160*(1+(DT33-DS33)/DS33)</f>
        <v>140.960962024125</v>
      </c>
      <c r="DV160" s="51" t="n">
        <f aca="false">DU160*(1+(DU33-DT33)/DT33)</f>
        <v>140.960962024125</v>
      </c>
      <c r="DW160" s="51" t="n">
        <f aca="false">DV160*(1+(DV33-DU33)/DU33)</f>
        <v>140.960962024125</v>
      </c>
      <c r="DX160" s="51" t="n">
        <f aca="false">DW160*(1+(DW33-DV33)/DV33)</f>
        <v>140.960962024125</v>
      </c>
      <c r="DY160" s="51" t="n">
        <f aca="false">DX160*(1+(DX33-DW33)/DW33)</f>
        <v>140.960962024125</v>
      </c>
      <c r="DZ160" s="51" t="n">
        <f aca="false">DY160*(1+(DY33-DX33)/DX33)</f>
        <v>140.960962024125</v>
      </c>
      <c r="EA160" s="51" t="n">
        <f aca="false">DZ160*(1+(DZ33-DY33)/DY33)</f>
        <v>140.960962024125</v>
      </c>
      <c r="EB160" s="51" t="n">
        <f aca="false">EA160*(1+(EA33-DZ33)/DZ33)</f>
        <v>140.960962024125</v>
      </c>
      <c r="EC160" s="51" t="n">
        <f aca="false">EB160*(1+(EB33-EA33)/EA33)</f>
        <v>140.960962024125</v>
      </c>
      <c r="ED160" s="51" t="n">
        <f aca="false">EC160*(1+(EC33-EB33)/EB33)</f>
        <v>140.960962024125</v>
      </c>
      <c r="EE160" s="51" t="n">
        <f aca="false">ED160*(1+(ED33-EC33)/EC33)</f>
        <v>140.960962024125</v>
      </c>
      <c r="EF160" s="51" t="n">
        <f aca="false">EE160*(1+(EE33-ED33)/ED33)</f>
        <v>140.960962024125</v>
      </c>
      <c r="EG160" s="51" t="n">
        <f aca="false">EF160*(1+(EF33-EE33)/EE33)</f>
        <v>140.960962024125</v>
      </c>
      <c r="EH160" s="51" t="n">
        <f aca="false">EG160*(1+(EG33-EF33)/EF33)</f>
        <v>140.960962024125</v>
      </c>
      <c r="EI160" s="51" t="n">
        <f aca="false">EH160*(1+(EH33-EG33)/EG33)</f>
        <v>140.960962024125</v>
      </c>
      <c r="EJ160" s="51" t="n">
        <f aca="false">EI160*(1+(EI33-EH33)/EH33)</f>
        <v>140.960962024125</v>
      </c>
      <c r="EK160" s="51" t="n">
        <f aca="false">EJ160*(1+(EJ33-EI33)/EI33)</f>
        <v>140.960962024125</v>
      </c>
      <c r="EL160" s="51" t="n">
        <f aca="false">EK160*(1+(EK33-EJ33)/EJ33)</f>
        <v>140.960962024125</v>
      </c>
      <c r="EM160" s="51" t="n">
        <f aca="false">EL160*(1+(EL33-EK33)/EK33)</f>
        <v>140.960962024125</v>
      </c>
      <c r="EN160" s="51" t="n">
        <f aca="false">EM160*(1+(EM33-EL33)/EL33)</f>
        <v>140.960962024125</v>
      </c>
      <c r="EO160" s="51" t="n">
        <f aca="false">EN160*(1+(EN33-EM33)/EM33)</f>
        <v>140.960962024125</v>
      </c>
      <c r="EP160" s="51" t="n">
        <f aca="false">EO160*(1+(EO33-EN33)/EN33)</f>
        <v>140.960962024125</v>
      </c>
      <c r="EQ160" s="51" t="n">
        <f aca="false">EP160*(1+(EP33-EO33)/EO33)</f>
        <v>140.960962024125</v>
      </c>
      <c r="ER160" s="51" t="n">
        <f aca="false">EQ160*(1+(EQ33-EP33)/EP33)</f>
        <v>140.960962024125</v>
      </c>
      <c r="ES160" s="51" t="n">
        <f aca="false">ER160*(1+(ER33-EQ33)/EQ33)</f>
        <v>140.960962024125</v>
      </c>
      <c r="ET160" s="51" t="n">
        <f aca="false">ES160*(1+(ES33-ER33)/ER33)</f>
        <v>140.960962024125</v>
      </c>
      <c r="EU160" s="51" t="n">
        <f aca="false">ET160*(1+(ET33-ES33)/ES33)</f>
        <v>140.960962024125</v>
      </c>
      <c r="EV160" s="51" t="n">
        <f aca="false">EU160*(1+(EU33-ET33)/ET33)</f>
        <v>140.960962024125</v>
      </c>
    </row>
    <row r="161" customFormat="false" ht="12.8" hidden="false" customHeight="false" outlineLevel="0" collapsed="false">
      <c r="A161" s="162" t="s">
        <v>307</v>
      </c>
      <c r="B161" s="162" t="n">
        <v>0</v>
      </c>
      <c r="C161" s="162" t="n">
        <v>0</v>
      </c>
      <c r="D161" s="162" t="n">
        <v>0</v>
      </c>
      <c r="E161" s="162" t="n">
        <v>0</v>
      </c>
      <c r="F161" s="162" t="n">
        <v>0</v>
      </c>
      <c r="G161" s="162" t="n">
        <v>0</v>
      </c>
      <c r="H161" s="162" t="n">
        <v>0</v>
      </c>
      <c r="I161" s="162" t="n">
        <v>0</v>
      </c>
      <c r="J161" s="162" t="n">
        <v>0</v>
      </c>
      <c r="K161" s="162" t="n">
        <v>0</v>
      </c>
      <c r="L161" s="162" t="n">
        <v>0</v>
      </c>
      <c r="M161" s="162" t="n">
        <v>0</v>
      </c>
      <c r="N161" s="162" t="n">
        <v>0</v>
      </c>
      <c r="O161" s="162" t="n">
        <v>0</v>
      </c>
      <c r="P161" s="162" t="n">
        <v>0</v>
      </c>
      <c r="Q161" s="162" t="n">
        <v>0</v>
      </c>
      <c r="R161" s="162" t="n">
        <v>0</v>
      </c>
      <c r="S161" s="162" t="n">
        <v>0</v>
      </c>
      <c r="T161" s="162" t="n">
        <v>0</v>
      </c>
      <c r="U161" s="162" t="n">
        <v>0</v>
      </c>
      <c r="V161" s="162" t="n">
        <v>0</v>
      </c>
      <c r="W161" s="162" t="n">
        <v>0</v>
      </c>
      <c r="X161" s="163" t="n">
        <v>0</v>
      </c>
      <c r="Y161" s="162" t="n">
        <v>0</v>
      </c>
      <c r="Z161" s="162" t="n">
        <v>0</v>
      </c>
      <c r="AA161" s="162" t="n">
        <v>0</v>
      </c>
      <c r="AB161" s="162" t="n">
        <v>0</v>
      </c>
      <c r="AC161" s="162" t="n">
        <v>0</v>
      </c>
      <c r="AD161" s="162" t="n">
        <v>0</v>
      </c>
      <c r="AE161" s="162" t="n">
        <v>0</v>
      </c>
      <c r="AF161" s="162" t="n">
        <v>0</v>
      </c>
      <c r="AG161" s="162" t="n">
        <v>0</v>
      </c>
      <c r="AH161" s="162" t="n">
        <v>0</v>
      </c>
      <c r="AI161" s="162" t="n">
        <v>0</v>
      </c>
      <c r="AJ161" s="162" t="n">
        <v>0</v>
      </c>
      <c r="AK161" s="162" t="n">
        <v>0</v>
      </c>
      <c r="AL161" s="162" t="n">
        <v>0</v>
      </c>
      <c r="AM161" s="162" t="n">
        <v>0</v>
      </c>
      <c r="AN161" s="162" t="n">
        <v>0</v>
      </c>
      <c r="AO161" s="162" t="n">
        <v>0</v>
      </c>
      <c r="AP161" s="162" t="n">
        <v>0</v>
      </c>
      <c r="AQ161" s="162" t="n">
        <v>0</v>
      </c>
      <c r="AR161" s="147"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92" t="n">
        <f aca="false">BI61</f>
        <v>613.478206526124</v>
      </c>
      <c r="BJ161" s="51" t="n">
        <f aca="false">BJ61</f>
        <v>583.531541798198</v>
      </c>
      <c r="BK161" s="51" t="n">
        <f aca="false">BK61</f>
        <v>537.484912661419</v>
      </c>
      <c r="BL161" s="51" t="n">
        <f aca="false">BL61</f>
        <v>528.921329978982</v>
      </c>
      <c r="BM161" s="149" t="n">
        <f aca="false">BM61</f>
        <v>530.023205823717</v>
      </c>
      <c r="BN161" s="51" t="n">
        <f aca="false">BN61</f>
        <v>537.860531173701</v>
      </c>
      <c r="BO161" s="51" t="n">
        <f aca="false">BN161*(1+(BN36-BM36)/BM36)</f>
        <v>545.813792781077</v>
      </c>
      <c r="BP161" s="51" t="n">
        <f aca="false">BO161*(1+(BO36-BN36)/BN36)</f>
        <v>532.752128300039</v>
      </c>
      <c r="BQ161" s="51" t="n">
        <f aca="false">BP161*(1+(BP36-BO36)/BO36)</f>
        <v>517.383830218956</v>
      </c>
      <c r="BR161" s="51" t="n">
        <f aca="false">BQ161*(1+(BQ36-BP36)/BP36)</f>
        <v>523.332260291641</v>
      </c>
      <c r="BS161" s="51" t="n">
        <f aca="false">BR161*(1+(BR36-BQ36)/BQ36)</f>
        <v>538.979002855008</v>
      </c>
      <c r="BT161" s="51" t="n">
        <f aca="false">BS161*(1+(BS36-BR36)/BR36)</f>
        <v>551.218187121501</v>
      </c>
      <c r="BU161" s="51" t="n">
        <f aca="false">BT161*(1+(BT36-BS36)/BS36)</f>
        <v>557.784766244166</v>
      </c>
      <c r="BV161" s="51" t="n">
        <f aca="false">BU161*(1+(BU36-BT36)/BT36)</f>
        <v>562.552539085687</v>
      </c>
      <c r="BW161" s="51" t="n">
        <f aca="false">BV161*(1+(BV36-BU36)/BU36)</f>
        <v>567.590467910242</v>
      </c>
      <c r="BX161" s="51" t="n">
        <f aca="false">BW161*(1+(BW36-BV36)/BV36)</f>
        <v>573.741194130376</v>
      </c>
      <c r="BY161" s="51" t="n">
        <f aca="false">BX161*(1+(BX36-BW36)/BW36)</f>
        <v>582.898360895033</v>
      </c>
      <c r="BZ161" s="51" t="n">
        <f aca="false">BY161*(1+(BY36-BX36)/BX36)</f>
        <v>578.235875183296</v>
      </c>
      <c r="CA161" s="51" t="n">
        <f aca="false">BZ161*(1+(BZ36-BY36)/BY36)</f>
        <v>578.572263036104</v>
      </c>
      <c r="CB161" s="51" t="n">
        <f aca="false">CA161*(1+(CA36-BZ36)/BZ36)</f>
        <v>589.774298111859</v>
      </c>
      <c r="CC161" s="51" t="n">
        <f aca="false">CB161*(1+(CB36-CA36)/CA36)</f>
        <v>601.088101652133</v>
      </c>
      <c r="CD161" s="51" t="n">
        <f aca="false">CC161*(1+(CC36-CB36)/CB36)</f>
        <v>608.23076495234</v>
      </c>
      <c r="CE161" s="51" t="n">
        <f aca="false">CD161*(1+(CD36-CC36)/CC36)</f>
        <v>608.911208937557</v>
      </c>
      <c r="CF161" s="51" t="n">
        <f aca="false">CE161*(1+(CE36-CD36)/CD36)</f>
        <v>609.592414153616</v>
      </c>
      <c r="CG161" s="51" t="n">
        <f aca="false">CF161*(1+(CF36-CE36)/CE36)</f>
        <v>610.274381452126</v>
      </c>
      <c r="CH161" s="51" t="n">
        <f aca="false">CG161*(1+(CG36-CF36)/CF36)</f>
        <v>615.304111361592</v>
      </c>
      <c r="CI161" s="51" t="n">
        <f aca="false">CH161*(1+(CH36-CG36)/CG36)</f>
        <v>622.550448928769</v>
      </c>
      <c r="CJ161" s="51" t="n">
        <f aca="false">CI161*(1+(CI36-CH36)/CH36)</f>
        <v>623.24691272652</v>
      </c>
      <c r="CK161" s="51" t="n">
        <f aca="false">CJ161*(1+(CJ36-CI36)/CI36)</f>
        <v>623.944155676904</v>
      </c>
      <c r="CL161" s="51" t="n">
        <f aca="false">CK161*(1+(CK36-CJ36)/CJ36)</f>
        <v>629.042599404607</v>
      </c>
      <c r="CM161" s="51" t="n">
        <f aca="false">CL161*(1+(CL36-CK36)/CK36)</f>
        <v>636.38435321576</v>
      </c>
      <c r="CN161" s="51" t="n">
        <f aca="false">CM161*(1+(CM36-CL36)/CL36)</f>
        <v>637.096293371345</v>
      </c>
      <c r="CO161" s="51" t="n">
        <f aca="false">CN161*(1+(CN36-CM36)/CM36)</f>
        <v>637.809029993378</v>
      </c>
      <c r="CP161" s="51" t="n">
        <f aca="false">CO161*(1+(CO36-CN36)/CN36)</f>
        <v>638.522563972888</v>
      </c>
      <c r="CQ161" s="51" t="n">
        <f aca="false">CP161*(1+(CP36-CO36)/CO36)</f>
        <v>639.2368962019</v>
      </c>
      <c r="CR161" s="51" t="n">
        <f aca="false">CQ161*(1+(CQ36-CP36)/CP36)</f>
        <v>639.952027573435</v>
      </c>
      <c r="CS161" s="51" t="n">
        <f aca="false">CR161*(1+(CR36-CQ36)/CQ36)</f>
        <v>640.667958981517</v>
      </c>
      <c r="CT161" s="51" t="n">
        <f aca="false">CS161*(1+(CS36-CR36)/CR36)</f>
        <v>641.384691321167</v>
      </c>
      <c r="CU161" s="51" t="n">
        <f aca="false">CT161*(1+(CT36-CS36)/CS36)</f>
        <v>642.102225488409</v>
      </c>
      <c r="CV161" s="51" t="n">
        <f aca="false">CU161*(1+(CU36-CT36)/CT36)</f>
        <v>642.820562380268</v>
      </c>
      <c r="CW161" s="51" t="n">
        <f aca="false">CV161*(1+(CV36-CU36)/CU36)</f>
        <v>643.539702894775</v>
      </c>
      <c r="CX161" s="51" t="n">
        <f aca="false">CW161*(1+(CW36-CV36)/CV36)</f>
        <v>644.259647930963</v>
      </c>
      <c r="CY161" s="51" t="n">
        <f aca="false">CX161*(1+(CX36-CW36)/CW36)</f>
        <v>644.980398388872</v>
      </c>
      <c r="CZ161" s="51" t="n">
        <f aca="false">CY161*(1+(CY36-CX36)/CX36)</f>
        <v>645.701955169549</v>
      </c>
      <c r="DA161" s="51" t="n">
        <f aca="false">CZ161*(1+(CZ36-CY36)/CY36)</f>
        <v>646.424319175049</v>
      </c>
      <c r="DB161" s="51" t="n">
        <f aca="false">DA161*(1+(DA36-CZ36)/CZ36)</f>
        <v>647.147491308435</v>
      </c>
      <c r="DC161" s="51" t="n">
        <f aca="false">DB161*(1+(DB36-DA36)/DA36)</f>
        <v>647.871472473782</v>
      </c>
      <c r="DD161" s="51" t="n">
        <f aca="false">DC161*(1+(DC36-DB36)/DB36)</f>
        <v>648.596263576176</v>
      </c>
      <c r="DE161" s="51" t="n">
        <f aca="false">DD161*(1+(DD36-DC36)/DC36)</f>
        <v>649.321865521715</v>
      </c>
      <c r="DF161" s="51" t="n">
        <f aca="false">DE161*(1+(DE36-DD36)/DD36)</f>
        <v>650.04827921751</v>
      </c>
      <c r="DG161" s="51" t="n">
        <f aca="false">DF161*(1+(DF36-DE36)/DE36)</f>
        <v>650.775505571688</v>
      </c>
      <c r="DH161" s="51" t="n">
        <f aca="false">DG161*(1+(DG36-DF36)/DF36)</f>
        <v>651.503545493392</v>
      </c>
      <c r="DI161" s="51" t="n">
        <f aca="false">DH161*(1+(DH36-DG36)/DG36)</f>
        <v>652.232399892782</v>
      </c>
      <c r="DJ161" s="51" t="n">
        <f aca="false">DI161*(1+(DI36-DH36)/DH36)</f>
        <v>652.962069681035</v>
      </c>
      <c r="DK161" s="51" t="n">
        <f aca="false">DJ161*(1+(DJ36-DI36)/DI36)</f>
        <v>653.692555770349</v>
      </c>
      <c r="DL161" s="51" t="n">
        <f aca="false">DK161*(1+(DK36-DJ36)/DJ36)</f>
        <v>654.423859073942</v>
      </c>
      <c r="DM161" s="51" t="n">
        <f aca="false">DL161*(1+(DL36-DK36)/DK36)</f>
        <v>655.155980506052</v>
      </c>
      <c r="DN161" s="51" t="n">
        <f aca="false">DM161*(1+(DM36-DL36)/DL36)</f>
        <v>655.888920981943</v>
      </c>
      <c r="DO161" s="51" t="n">
        <f aca="false">DN161*(1+(DN36-DM36)/DM36)</f>
        <v>656.6226814179</v>
      </c>
      <c r="DP161" s="51" t="n">
        <f aca="false">DO161*(1+(DO36-DN36)/DN36)</f>
        <v>657.357262731234</v>
      </c>
      <c r="DQ161" s="51" t="n">
        <f aca="false">DP161*(1+(DP36-DO36)/DO36)</f>
        <v>658.092665840284</v>
      </c>
      <c r="DR161" s="51" t="n">
        <f aca="false">DQ161*(1+(DQ36-DP36)/DP36)</f>
        <v>658.828891664412</v>
      </c>
      <c r="DS161" s="51" t="n">
        <f aca="false">DR161*(1+(DR36-DQ36)/DQ36)</f>
        <v>659.565941124014</v>
      </c>
      <c r="DT161" s="51" t="n">
        <f aca="false">DS161*(1+(DS36-DR36)/DR36)</f>
        <v>660.303815140512</v>
      </c>
      <c r="DU161" s="51" t="n">
        <f aca="false">DT161*(1+(DT36-DS36)/DS36)</f>
        <v>661.04251463636</v>
      </c>
      <c r="DV161" s="51" t="n">
        <f aca="false">DU161*(1+(DU36-DT36)/DT36)</f>
        <v>661.782040535044</v>
      </c>
      <c r="DW161" s="51" t="n">
        <f aca="false">DV161*(1+(DV36-DU36)/DU36)</f>
        <v>662.522393761081</v>
      </c>
      <c r="DX161" s="51" t="n">
        <f aca="false">DW161*(1+(DW36-DV36)/DV36)</f>
        <v>663.263575240027</v>
      </c>
      <c r="DY161" s="51" t="n">
        <f aca="false">DX161*(1+(DX36-DW36)/DW36)</f>
        <v>664.005585898469</v>
      </c>
      <c r="DZ161" s="51" t="n">
        <f aca="false">DY161*(1+(DY36-DX36)/DX36)</f>
        <v>664.748426664032</v>
      </c>
      <c r="EA161" s="51" t="n">
        <f aca="false">DZ161*(1+(DZ36-DY36)/DY36)</f>
        <v>665.49209846538</v>
      </c>
      <c r="EB161" s="51" t="n">
        <f aca="false">EA161*(1+(EA36-DZ36)/DZ36)</f>
        <v>666.236602232214</v>
      </c>
      <c r="EC161" s="51" t="n">
        <f aca="false">EB161*(1+(EB36-EA36)/EA36)</f>
        <v>666.981938895276</v>
      </c>
      <c r="ED161" s="51" t="n">
        <f aca="false">EC161*(1+(EC36-EB36)/EB36)</f>
        <v>667.72810938635</v>
      </c>
      <c r="EE161" s="51" t="n">
        <f aca="false">ED161*(1+(ED36-EC36)/EC36)</f>
        <v>668.475114638262</v>
      </c>
      <c r="EF161" s="51" t="n">
        <f aca="false">EE161*(1+(EE36-ED36)/ED36)</f>
        <v>669.22295558488</v>
      </c>
      <c r="EG161" s="51" t="n">
        <f aca="false">EF161*(1+(EF36-EE36)/EE36)</f>
        <v>669.971633161118</v>
      </c>
      <c r="EH161" s="51" t="n">
        <f aca="false">EG161*(1+(EG36-EF36)/EF36)</f>
        <v>670.721148302936</v>
      </c>
      <c r="EI161" s="51" t="n">
        <f aca="false">EH161*(1+(EH36-EG36)/EG36)</f>
        <v>671.471501947342</v>
      </c>
      <c r="EJ161" s="51" t="n">
        <f aca="false">EI161*(1+(EI36-EH36)/EH36)</f>
        <v>672.222695032391</v>
      </c>
      <c r="EK161" s="51" t="n">
        <f aca="false">EJ161*(1+(EJ36-EI36)/EI36)</f>
        <v>672.974728497186</v>
      </c>
      <c r="EL161" s="51" t="n">
        <f aca="false">EK161*(1+(EK36-EJ36)/EJ36)</f>
        <v>673.727603281884</v>
      </c>
      <c r="EM161" s="51" t="n">
        <f aca="false">EL161*(1+(EL36-EK36)/EK36)</f>
        <v>674.481320327692</v>
      </c>
      <c r="EN161" s="51" t="n">
        <f aca="false">EM161*(1+(EM36-EL36)/EL36)</f>
        <v>675.235880576868</v>
      </c>
      <c r="EO161" s="51" t="n">
        <f aca="false">EN161*(1+(EN36-EM36)/EM36)</f>
        <v>675.991284972729</v>
      </c>
      <c r="EP161" s="51" t="n">
        <f aca="false">EO161*(1+(EO36-EN36)/EN36)</f>
        <v>676.747534459642</v>
      </c>
      <c r="EQ161" s="51" t="n">
        <f aca="false">EP161*(1+(EP36-EO36)/EO36)</f>
        <v>677.504629983034</v>
      </c>
      <c r="ER161" s="51" t="n">
        <f aca="false">EQ161*(1+(EQ36-EP36)/EP36)</f>
        <v>678.262572489388</v>
      </c>
      <c r="ES161" s="51" t="n">
        <f aca="false">ER161*(1+(ER36-EQ36)/EQ36)</f>
        <v>679.021362926248</v>
      </c>
      <c r="ET161" s="51" t="n">
        <f aca="false">ES161*(1+(ES36-ER36)/ER36)</f>
        <v>679.781002242214</v>
      </c>
      <c r="EU161" s="51" t="n">
        <f aca="false">ET161*(1+(ET36-ES36)/ES36)</f>
        <v>680.541491386952</v>
      </c>
      <c r="EV161" s="51" t="n">
        <f aca="false">EU161*(1+(EU36-ET36)/ET36)</f>
        <v>681.302831311187</v>
      </c>
    </row>
    <row r="162" customFormat="false" ht="12.8" hidden="false" customHeight="false" outlineLevel="0" collapsed="false">
      <c r="A162" s="162" t="s">
        <v>308</v>
      </c>
      <c r="B162" s="162" t="n">
        <v>0</v>
      </c>
      <c r="C162" s="162" t="n">
        <v>0</v>
      </c>
      <c r="D162" s="162" t="n">
        <v>0</v>
      </c>
      <c r="E162" s="162" t="n">
        <v>0</v>
      </c>
      <c r="F162" s="162" t="n">
        <v>0</v>
      </c>
      <c r="G162" s="162" t="n">
        <v>0</v>
      </c>
      <c r="H162" s="162" t="n">
        <v>0</v>
      </c>
      <c r="I162" s="162" t="n">
        <v>0</v>
      </c>
      <c r="J162" s="162" t="n">
        <v>0</v>
      </c>
      <c r="K162" s="162" t="n">
        <v>0</v>
      </c>
      <c r="L162" s="162" t="n">
        <v>0</v>
      </c>
      <c r="M162" s="162" t="n">
        <v>0</v>
      </c>
      <c r="N162" s="162" t="n">
        <v>0</v>
      </c>
      <c r="O162" s="162" t="n">
        <v>0</v>
      </c>
      <c r="P162" s="162" t="n">
        <v>0</v>
      </c>
      <c r="Q162" s="162" t="n">
        <v>0</v>
      </c>
      <c r="R162" s="162" t="n">
        <v>0</v>
      </c>
      <c r="S162" s="162" t="n">
        <v>0</v>
      </c>
      <c r="T162" s="162" t="n">
        <v>0</v>
      </c>
      <c r="U162" s="162" t="n">
        <v>0</v>
      </c>
      <c r="V162" s="162" t="n">
        <v>0</v>
      </c>
      <c r="W162" s="162" t="n">
        <v>0</v>
      </c>
      <c r="X162" s="163" t="n">
        <v>0</v>
      </c>
      <c r="Y162" s="162" t="n">
        <v>0</v>
      </c>
      <c r="Z162" s="162" t="n">
        <v>0</v>
      </c>
      <c r="AA162" s="162" t="n">
        <v>0</v>
      </c>
      <c r="AB162" s="162" t="n">
        <v>0</v>
      </c>
      <c r="AC162" s="162" t="n">
        <v>0</v>
      </c>
      <c r="AD162" s="162" t="n">
        <v>0</v>
      </c>
      <c r="AE162" s="162" t="n">
        <v>0</v>
      </c>
      <c r="AF162" s="162" t="n">
        <v>0</v>
      </c>
      <c r="AG162" s="162" t="n">
        <v>0</v>
      </c>
      <c r="AH162" s="162" t="n">
        <v>0</v>
      </c>
      <c r="AI162" s="162" t="n">
        <v>0</v>
      </c>
      <c r="AJ162" s="162" t="n">
        <v>0</v>
      </c>
      <c r="AK162" s="162" t="n">
        <v>0</v>
      </c>
      <c r="AL162" s="162" t="n">
        <v>0</v>
      </c>
      <c r="AM162" s="162" t="n">
        <v>0</v>
      </c>
      <c r="AN162" s="162" t="n">
        <v>0</v>
      </c>
      <c r="AO162" s="162" t="n">
        <v>0</v>
      </c>
      <c r="AP162" s="162" t="n">
        <v>0</v>
      </c>
      <c r="AQ162" s="162" t="n">
        <v>0</v>
      </c>
      <c r="AR162" s="147"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92" t="n">
        <f aca="false">BI62</f>
        <v>858.867762317984</v>
      </c>
      <c r="BJ162" s="51" t="n">
        <f aca="false">BJ62</f>
        <v>816.941050327737</v>
      </c>
      <c r="BK162" s="51" t="n">
        <f aca="false">BK62</f>
        <v>752.480219559701</v>
      </c>
      <c r="BL162" s="51" t="n">
        <f aca="false">BL62</f>
        <v>740.489861970575</v>
      </c>
      <c r="BM162" s="149" t="n">
        <f aca="false">BM62</f>
        <v>742.026999097633</v>
      </c>
      <c r="BN162" s="51" t="n">
        <f aca="false">BN62</f>
        <v>753.001222642421</v>
      </c>
      <c r="BO162" s="51" t="n">
        <f aca="false">BN162*(1+(BN36-BM36)/BM36)</f>
        <v>764.135736828247</v>
      </c>
      <c r="BP162" s="51" t="n">
        <f aca="false">BO162*(1+(BO36-BN36)/BN36)</f>
        <v>745.849492060473</v>
      </c>
      <c r="BQ162" s="51" t="n">
        <f aca="false">BP162*(1+(BP36-BO36)/BO36)</f>
        <v>724.333975352571</v>
      </c>
      <c r="BR162" s="51" t="n">
        <f aca="false">BQ162*(1+(BQ36-BP36)/BP36)</f>
        <v>732.661738514075</v>
      </c>
      <c r="BS162" s="51" t="n">
        <f aca="false">BR162*(1+(BR36-BQ36)/BQ36)</f>
        <v>754.567075674391</v>
      </c>
      <c r="BT162" s="51" t="n">
        <f aca="false">BS162*(1+(BS36-BR36)/BR36)</f>
        <v>771.701853526009</v>
      </c>
      <c r="BU162" s="51" t="n">
        <f aca="false">BT162*(1+(BT36-BS36)/BS36)</f>
        <v>780.89502131089</v>
      </c>
      <c r="BV162" s="51" t="n">
        <f aca="false">BU162*(1+(BU36-BT36)/BT36)</f>
        <v>787.569872077709</v>
      </c>
      <c r="BW162" s="51" t="n">
        <f aca="false">BV162*(1+(BV36-BU36)/BU36)</f>
        <v>794.622939452253</v>
      </c>
      <c r="BX162" s="51" t="n">
        <f aca="false">BW162*(1+(BW36-BV36)/BV36)</f>
        <v>803.233915895891</v>
      </c>
      <c r="BY162" s="51" t="n">
        <f aca="false">BX162*(1+(BX36-BW36)/BW36)</f>
        <v>816.053889420776</v>
      </c>
      <c r="BZ162" s="51" t="n">
        <f aca="false">BY162*(1+(BY36-BX36)/BX36)</f>
        <v>809.526439946412</v>
      </c>
      <c r="CA162" s="51" t="n">
        <f aca="false">BZ162*(1+(BZ36-BY36)/BY36)</f>
        <v>809.997380738245</v>
      </c>
      <c r="CB162" s="51" t="n">
        <f aca="false">CA162*(1+(CA36-BZ36)/BZ36)</f>
        <v>825.680156512328</v>
      </c>
      <c r="CC162" s="51" t="n">
        <f aca="false">CB162*(1+(CB36-CA36)/CA36)</f>
        <v>841.519407405069</v>
      </c>
      <c r="CD162" s="51" t="n">
        <f aca="false">CC162*(1+(CC36-CB36)/CB36)</f>
        <v>851.519089267284</v>
      </c>
      <c r="CE162" s="51" t="n">
        <f aca="false">CD162*(1+(CD36-CC36)/CC36)</f>
        <v>852.471706392192</v>
      </c>
      <c r="CF162" s="51" t="n">
        <f aca="false">CE162*(1+(CE36-CD36)/CD36)</f>
        <v>853.425389235295</v>
      </c>
      <c r="CG162" s="51" t="n">
        <f aca="false">CF162*(1+(CF36-CE36)/CE36)</f>
        <v>854.38013898884</v>
      </c>
      <c r="CH162" s="51" t="n">
        <f aca="false">CG162*(1+(CG36-CF36)/CF36)</f>
        <v>861.421727935931</v>
      </c>
      <c r="CI162" s="51" t="n">
        <f aca="false">CH162*(1+(CH36-CG36)/CG36)</f>
        <v>871.56655309322</v>
      </c>
      <c r="CJ162" s="51" t="n">
        <f aca="false">CI162*(1+(CI36-CH36)/CH36)</f>
        <v>872.541597850805</v>
      </c>
      <c r="CK162" s="51" t="n">
        <f aca="false">CJ162*(1+(CJ36-CI36)/CI36)</f>
        <v>873.517733416976</v>
      </c>
      <c r="CL162" s="51" t="n">
        <f aca="false">CK162*(1+(CK36-CJ36)/CJ36)</f>
        <v>880.655521259777</v>
      </c>
      <c r="CM162" s="51" t="n">
        <f aca="false">CL162*(1+(CL36-CK36)/CK36)</f>
        <v>890.933928534009</v>
      </c>
      <c r="CN162" s="51" t="n">
        <f aca="false">CM162*(1+(CM36-CL36)/CL36)</f>
        <v>891.930640091247</v>
      </c>
      <c r="CO162" s="51" t="n">
        <f aca="false">CN162*(1+(CN36-CM36)/CM36)</f>
        <v>892.928466696301</v>
      </c>
      <c r="CP162" s="51" t="n">
        <f aca="false">CO162*(1+(CO36-CN36)/CN36)</f>
        <v>893.927409596601</v>
      </c>
      <c r="CQ162" s="51" t="n">
        <f aca="false">CP162*(1+(CP36-CO36)/CO36)</f>
        <v>894.927470040978</v>
      </c>
      <c r="CR162" s="51" t="n">
        <f aca="false">CQ162*(1+(CQ36-CP36)/CP36)</f>
        <v>895.928649279658</v>
      </c>
      <c r="CS162" s="51" t="n">
        <f aca="false">CR162*(1+(CR36-CQ36)/CQ36)</f>
        <v>896.930948564265</v>
      </c>
      <c r="CT162" s="51" t="n">
        <f aca="false">CS162*(1+(CS36-CR36)/CR36)</f>
        <v>897.934369147824</v>
      </c>
      <c r="CU162" s="51" t="n">
        <f aca="false">CT162*(1+(CT36-CS36)/CS36)</f>
        <v>898.938912284762</v>
      </c>
      <c r="CV162" s="51" t="n">
        <f aca="false">CU162*(1+(CU36-CT36)/CT36)</f>
        <v>899.944579230911</v>
      </c>
      <c r="CW162" s="51" t="n">
        <f aca="false">CV162*(1+(CV36-CU36)/CU36)</f>
        <v>900.951371243505</v>
      </c>
      <c r="CX162" s="51" t="n">
        <f aca="false">CW162*(1+(CW36-CV36)/CV36)</f>
        <v>901.959289581187</v>
      </c>
      <c r="CY162" s="51" t="n">
        <f aca="false">CX162*(1+(CX36-CW36)/CW36)</f>
        <v>902.968335504005</v>
      </c>
      <c r="CZ162" s="51" t="n">
        <f aca="false">CY162*(1+(CY36-CX36)/CX36)</f>
        <v>903.97851027342</v>
      </c>
      <c r="DA162" s="51" t="n">
        <f aca="false">CZ162*(1+(CZ36-CY36)/CY36)</f>
        <v>904.989815152302</v>
      </c>
      <c r="DB162" s="51" t="n">
        <f aca="false">DA162*(1+(DA36-CZ36)/CZ36)</f>
        <v>906.002251404935</v>
      </c>
      <c r="DC162" s="51" t="n">
        <f aca="false">DB162*(1+(DB36-DA36)/DA36)</f>
        <v>907.015820297018</v>
      </c>
      <c r="DD162" s="51" t="n">
        <f aca="false">DC162*(1+(DC36-DB36)/DB36)</f>
        <v>908.030523095663</v>
      </c>
      <c r="DE162" s="51" t="n">
        <f aca="false">DD162*(1+(DD36-DC36)/DC36)</f>
        <v>909.046361069403</v>
      </c>
      <c r="DF162" s="51" t="n">
        <f aca="false">DE162*(1+(DE36-DD36)/DD36)</f>
        <v>910.063335488189</v>
      </c>
      <c r="DG162" s="51" t="n">
        <f aca="false">DF162*(1+(DF36-DE36)/DE36)</f>
        <v>911.081447623391</v>
      </c>
      <c r="DH162" s="51" t="n">
        <f aca="false">DG162*(1+(DG36-DF36)/DF36)</f>
        <v>912.100698747803</v>
      </c>
      <c r="DI162" s="51" t="n">
        <f aca="false">DH162*(1+(DH36-DG36)/DG36)</f>
        <v>913.121090135643</v>
      </c>
      <c r="DJ162" s="51" t="n">
        <f aca="false">DI162*(1+(DI36-DH36)/DH36)</f>
        <v>914.142623062554</v>
      </c>
      <c r="DK162" s="51" t="n">
        <f aca="false">DJ162*(1+(DJ36-DI36)/DI36)</f>
        <v>915.165298805607</v>
      </c>
      <c r="DL162" s="51" t="n">
        <f aca="false">DK162*(1+(DK36-DJ36)/DJ36)</f>
        <v>916.189118643299</v>
      </c>
      <c r="DM162" s="51" t="n">
        <f aca="false">DL162*(1+(DL36-DK36)/DK36)</f>
        <v>917.214083855562</v>
      </c>
      <c r="DN162" s="51" t="n">
        <f aca="false">DM162*(1+(DM36-DL36)/DL36)</f>
        <v>918.240195723754</v>
      </c>
      <c r="DO162" s="51" t="n">
        <f aca="false">DN162*(1+(DN36-DM36)/DM36)</f>
        <v>919.267455530672</v>
      </c>
      <c r="DP162" s="51" t="n">
        <f aca="false">DO162*(1+(DO36-DN36)/DN36)</f>
        <v>920.295864560545</v>
      </c>
      <c r="DQ162" s="51" t="n">
        <f aca="false">DP162*(1+(DP36-DO36)/DO36)</f>
        <v>921.325424099038</v>
      </c>
      <c r="DR162" s="51" t="n">
        <f aca="false">DQ162*(1+(DQ36-DP36)/DP36)</f>
        <v>922.356135433258</v>
      </c>
      <c r="DS162" s="51" t="n">
        <f aca="false">DR162*(1+(DR36-DQ36)/DQ36)</f>
        <v>923.387999851748</v>
      </c>
      <c r="DT162" s="51" t="n">
        <f aca="false">DS162*(1+(DS36-DR36)/DR36)</f>
        <v>924.421018644494</v>
      </c>
      <c r="DU162" s="51" t="n">
        <f aca="false">DT162*(1+(DT36-DS36)/DS36)</f>
        <v>925.455193102927</v>
      </c>
      <c r="DV162" s="51" t="n">
        <f aca="false">DU162*(1+(DU36-DT36)/DT36)</f>
        <v>926.490524519919</v>
      </c>
      <c r="DW162" s="51" t="n">
        <f aca="false">DV162*(1+(DV36-DU36)/DU36)</f>
        <v>927.527014189791</v>
      </c>
      <c r="DX162" s="51" t="n">
        <f aca="false">DW162*(1+(DW36-DV36)/DV36)</f>
        <v>928.564663408313</v>
      </c>
      <c r="DY162" s="51" t="n">
        <f aca="false">DX162*(1+(DX36-DW36)/DW36)</f>
        <v>929.603473472701</v>
      </c>
      <c r="DZ162" s="51" t="n">
        <f aca="false">DY162*(1+(DY36-DX36)/DX36)</f>
        <v>930.643445681625</v>
      </c>
      <c r="EA162" s="51" t="n">
        <f aca="false">DZ162*(1+(DZ36-DY36)/DY36)</f>
        <v>931.684581335207</v>
      </c>
      <c r="EB162" s="51" t="n">
        <f aca="false">EA162*(1+(EA36-DZ36)/DZ36)</f>
        <v>932.726881735024</v>
      </c>
      <c r="EC162" s="51" t="n">
        <f aca="false">EB162*(1+(EB36-EA36)/EA36)</f>
        <v>933.770348184108</v>
      </c>
      <c r="ED162" s="51" t="n">
        <f aca="false">EC162*(1+(EC36-EB36)/EB36)</f>
        <v>934.814981986949</v>
      </c>
      <c r="EE162" s="51" t="n">
        <f aca="false">ED162*(1+(ED36-EC36)/EC36)</f>
        <v>935.860784449499</v>
      </c>
      <c r="EF162" s="51" t="n">
        <f aca="false">EE162*(1+(EE36-ED36)/ED36)</f>
        <v>936.907756879167</v>
      </c>
      <c r="EG162" s="51" t="n">
        <f aca="false">EF162*(1+(EF36-EE36)/EE36)</f>
        <v>937.955900584826</v>
      </c>
      <c r="EH162" s="51" t="n">
        <f aca="false">EG162*(1+(EG36-EF36)/EF36)</f>
        <v>939.005216876815</v>
      </c>
      <c r="EI162" s="51" t="n">
        <f aca="false">EH162*(1+(EH36-EG36)/EG36)</f>
        <v>940.055707066937</v>
      </c>
      <c r="EJ162" s="51" t="n">
        <f aca="false">EI162*(1+(EI36-EH36)/EH36)</f>
        <v>941.107372468464</v>
      </c>
      <c r="EK162" s="51" t="n">
        <f aca="false">EJ162*(1+(EJ36-EI36)/EI36)</f>
        <v>942.160214396135</v>
      </c>
      <c r="EL162" s="51" t="n">
        <f aca="false">EK162*(1+(EK36-EJ36)/EJ36)</f>
        <v>943.214234166162</v>
      </c>
      <c r="EM162" s="51" t="n">
        <f aca="false">EL162*(1+(EL36-EK36)/EK36)</f>
        <v>944.269433096228</v>
      </c>
      <c r="EN162" s="51" t="n">
        <f aca="false">EM162*(1+(EM36-EL36)/EL36)</f>
        <v>945.325812505492</v>
      </c>
      <c r="EO162" s="51" t="n">
        <f aca="false">EN162*(1+(EN36-EM36)/EM36)</f>
        <v>946.383373714586</v>
      </c>
      <c r="EP162" s="51" t="n">
        <f aca="false">EO162*(1+(EO36-EN36)/EN36)</f>
        <v>947.442118045622</v>
      </c>
      <c r="EQ162" s="51" t="n">
        <f aca="false">EP162*(1+(EP36-EO36)/EO36)</f>
        <v>948.502046822191</v>
      </c>
      <c r="ER162" s="51" t="n">
        <f aca="false">EQ162*(1+(EQ36-EP36)/EP36)</f>
        <v>949.563161369362</v>
      </c>
      <c r="ES162" s="51" t="n">
        <f aca="false">ER162*(1+(ER36-EQ36)/EQ36)</f>
        <v>950.625463013689</v>
      </c>
      <c r="ET162" s="51" t="n">
        <f aca="false">ES162*(1+(ES36-ER36)/ER36)</f>
        <v>951.688953083209</v>
      </c>
      <c r="EU162" s="51" t="n">
        <f aca="false">ET162*(1+(ET36-ES36)/ES36)</f>
        <v>952.753632907446</v>
      </c>
      <c r="EV162" s="51" t="n">
        <f aca="false">EU162*(1+(EU36-ET36)/ET36)</f>
        <v>953.819503817409</v>
      </c>
    </row>
    <row r="163" customFormat="false" ht="12.8" hidden="false" customHeight="false" outlineLevel="0" collapsed="false">
      <c r="A163" s="162" t="s">
        <v>309</v>
      </c>
      <c r="B163" s="162" t="n">
        <v>0</v>
      </c>
      <c r="C163" s="162" t="n">
        <v>0</v>
      </c>
      <c r="D163" s="162" t="n">
        <v>0</v>
      </c>
      <c r="E163" s="162" t="n">
        <v>0</v>
      </c>
      <c r="F163" s="162" t="n">
        <v>0</v>
      </c>
      <c r="G163" s="162" t="n">
        <v>0</v>
      </c>
      <c r="H163" s="162" t="n">
        <v>0</v>
      </c>
      <c r="I163" s="162" t="n">
        <v>0</v>
      </c>
      <c r="J163" s="162" t="n">
        <v>0</v>
      </c>
      <c r="K163" s="162" t="n">
        <v>0</v>
      </c>
      <c r="L163" s="162" t="n">
        <v>0</v>
      </c>
      <c r="M163" s="162" t="n">
        <v>0</v>
      </c>
      <c r="N163" s="162" t="n">
        <v>0</v>
      </c>
      <c r="O163" s="162" t="n">
        <v>0</v>
      </c>
      <c r="P163" s="162" t="n">
        <v>0</v>
      </c>
      <c r="Q163" s="162" t="n">
        <v>0</v>
      </c>
      <c r="R163" s="162" t="n">
        <v>0</v>
      </c>
      <c r="S163" s="162" t="n">
        <v>0</v>
      </c>
      <c r="T163" s="162" t="n">
        <v>0</v>
      </c>
      <c r="U163" s="162" t="n">
        <v>0</v>
      </c>
      <c r="V163" s="162" t="n">
        <v>0</v>
      </c>
      <c r="W163" s="162" t="n">
        <v>0</v>
      </c>
      <c r="X163" s="163" t="n">
        <v>0</v>
      </c>
      <c r="Y163" s="162" t="n">
        <v>0</v>
      </c>
      <c r="Z163" s="162" t="n">
        <v>0</v>
      </c>
      <c r="AA163" s="162" t="n">
        <v>0</v>
      </c>
      <c r="AB163" s="162" t="n">
        <v>0</v>
      </c>
      <c r="AC163" s="162" t="n">
        <v>0</v>
      </c>
      <c r="AD163" s="162" t="n">
        <v>0</v>
      </c>
      <c r="AE163" s="162" t="n">
        <v>0</v>
      </c>
      <c r="AF163" s="162" t="n">
        <v>0</v>
      </c>
      <c r="AG163" s="162" t="n">
        <v>0</v>
      </c>
      <c r="AH163" s="162" t="n">
        <v>0</v>
      </c>
      <c r="AI163" s="162" t="n">
        <v>0</v>
      </c>
      <c r="AJ163" s="162" t="n">
        <v>0</v>
      </c>
      <c r="AK163" s="162" t="n">
        <v>0</v>
      </c>
      <c r="AL163" s="162" t="n">
        <v>0</v>
      </c>
      <c r="AM163" s="162" t="n">
        <v>0</v>
      </c>
      <c r="AN163" s="162" t="n">
        <v>0</v>
      </c>
      <c r="AO163" s="162" t="n">
        <v>0</v>
      </c>
      <c r="AP163" s="162" t="n">
        <v>0</v>
      </c>
      <c r="AQ163" s="162" t="n">
        <v>0</v>
      </c>
      <c r="AR163" s="147"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92" t="n">
        <f aca="false">BI63</f>
        <v>1226.95641305225</v>
      </c>
      <c r="BJ163" s="51" t="n">
        <f aca="false">BJ63</f>
        <v>1167.0630835964</v>
      </c>
      <c r="BK163" s="51" t="n">
        <f aca="false">BK63</f>
        <v>1074.97653449141</v>
      </c>
      <c r="BL163" s="51" t="n">
        <f aca="false">BL63</f>
        <v>1057.84572279501</v>
      </c>
      <c r="BM163" s="149" t="n">
        <f aca="false">BM63</f>
        <v>1060.04641164743</v>
      </c>
      <c r="BN163" s="51" t="n">
        <f aca="false">BN63</f>
        <v>1075.71854734686</v>
      </c>
      <c r="BO163" s="51" t="n">
        <f aca="false">BN163*(1+(BN36-BM36)/BM36)</f>
        <v>1091.62503337268</v>
      </c>
      <c r="BP163" s="51" t="n">
        <f aca="false">BO163*(1+(BO36-BN36)/BN36)</f>
        <v>1065.50176548609</v>
      </c>
      <c r="BQ163" s="51" t="n">
        <f aca="false">BP163*(1+(BP36-BO36)/BO36)</f>
        <v>1034.76524118508</v>
      </c>
      <c r="BR163" s="51" t="n">
        <f aca="false">BQ163*(1+(BQ36-BP36)/BP36)</f>
        <v>1046.66207351598</v>
      </c>
      <c r="BS163" s="51" t="n">
        <f aca="false">BR163*(1+(BR36-BQ36)/BQ36)</f>
        <v>1077.95548547957</v>
      </c>
      <c r="BT163" s="51" t="n">
        <f aca="false">BS163*(1+(BS36-BR36)/BR36)</f>
        <v>1102.43379678293</v>
      </c>
      <c r="BU163" s="51" t="n">
        <f aca="false">BT163*(1+(BT36-BS36)/BS36)</f>
        <v>1115.56692432337</v>
      </c>
      <c r="BV163" s="51" t="n">
        <f aca="false">BU163*(1+(BU36-BT36)/BT36)</f>
        <v>1125.10244771262</v>
      </c>
      <c r="BW163" s="51" t="n">
        <f aca="false">BV163*(1+(BV36-BU36)/BU36)</f>
        <v>1135.17828180471</v>
      </c>
      <c r="BX163" s="51" t="n">
        <f aca="false">BW163*(1+(BW36-BV36)/BV36)</f>
        <v>1147.47970548458</v>
      </c>
      <c r="BY163" s="51" t="n">
        <f aca="false">BX163*(1+(BX36-BW36)/BW36)</f>
        <v>1165.79399619558</v>
      </c>
      <c r="BZ163" s="51" t="n">
        <f aca="false">BY163*(1+(BY36-BX36)/BX36)</f>
        <v>1156.46904657359</v>
      </c>
      <c r="CA163" s="51" t="n">
        <f aca="false">BZ163*(1+(BZ36-BY36)/BY36)</f>
        <v>1157.14182070628</v>
      </c>
      <c r="CB163" s="51" t="n">
        <f aca="false">CA163*(1+(CA36-BZ36)/BZ36)</f>
        <v>1179.54583847781</v>
      </c>
      <c r="CC163" s="51" t="n">
        <f aca="false">CB163*(1+(CB36-CA36)/CA36)</f>
        <v>1202.17339265575</v>
      </c>
      <c r="CD163" s="51" t="n">
        <f aca="false">CC163*(1+(CC36-CB36)/CB36)</f>
        <v>1216.45868585754</v>
      </c>
      <c r="CE163" s="51" t="n">
        <f aca="false">CD163*(1+(CD36-CC36)/CC36)</f>
        <v>1217.81957064626</v>
      </c>
      <c r="CF163" s="51" t="n">
        <f aca="false">CE163*(1+(CE36-CD36)/CD36)</f>
        <v>1219.18197789311</v>
      </c>
      <c r="CG163" s="51" t="n">
        <f aca="false">CF163*(1+(CF36-CE36)/CE36)</f>
        <v>1220.5459093013</v>
      </c>
      <c r="CH163" s="51" t="n">
        <f aca="false">CG163*(1+(CG36-CF36)/CF36)</f>
        <v>1230.60534560154</v>
      </c>
      <c r="CI163" s="51" t="n">
        <f aca="false">CH163*(1+(CH36-CG36)/CG36)</f>
        <v>1245.0979868525</v>
      </c>
      <c r="CJ163" s="51" t="n">
        <f aca="false">CI163*(1+(CI36-CH36)/CH36)</f>
        <v>1246.49091119138</v>
      </c>
      <c r="CK163" s="51" t="n">
        <f aca="false">CJ163*(1+(CJ36-CI36)/CI36)</f>
        <v>1247.88539383188</v>
      </c>
      <c r="CL163" s="51" t="n">
        <f aca="false">CK163*(1+(CK36-CJ36)/CJ36)</f>
        <v>1258.0822574473</v>
      </c>
      <c r="CM163" s="51" t="n">
        <f aca="false">CL163*(1+(CL36-CK36)/CK36)</f>
        <v>1272.76573074005</v>
      </c>
      <c r="CN163" s="51" t="n">
        <f aca="false">CM163*(1+(CM36-CL36)/CL36)</f>
        <v>1274.18960772223</v>
      </c>
      <c r="CO163" s="51" t="n">
        <f aca="false">CN163*(1+(CN36-CM36)/CM36)</f>
        <v>1275.61507763359</v>
      </c>
      <c r="CP163" s="51" t="n">
        <f aca="false">CO163*(1+(CO36-CN36)/CN36)</f>
        <v>1277.04214225617</v>
      </c>
      <c r="CQ163" s="51" t="n">
        <f aca="false">CP163*(1+(CP36-CO36)/CO36)</f>
        <v>1278.47080337402</v>
      </c>
      <c r="CR163" s="51" t="n">
        <f aca="false">CQ163*(1+(CQ36-CP36)/CP36)</f>
        <v>1279.90106277319</v>
      </c>
      <c r="CS163" s="51" t="n">
        <f aca="false">CR163*(1+(CR36-CQ36)/CQ36)</f>
        <v>1281.3329222417</v>
      </c>
      <c r="CT163" s="51" t="n">
        <f aca="false">CS163*(1+(CS36-CR36)/CR36)</f>
        <v>1282.76638356961</v>
      </c>
      <c r="CU163" s="51" t="n">
        <f aca="false">CT163*(1+(CT36-CS36)/CS36)</f>
        <v>1284.20144854895</v>
      </c>
      <c r="CV163" s="51" t="n">
        <f aca="false">CU163*(1+(CU36-CT36)/CT36)</f>
        <v>1285.63811897377</v>
      </c>
      <c r="CW163" s="51" t="n">
        <f aca="false">CV163*(1+(CV36-CU36)/CU36)</f>
        <v>1287.07639664013</v>
      </c>
      <c r="CX163" s="51" t="n">
        <f aca="false">CW163*(1+(CW36-CV36)/CV36)</f>
        <v>1288.51628334609</v>
      </c>
      <c r="CY163" s="51" t="n">
        <f aca="false">CX163*(1+(CX36-CW36)/CW36)</f>
        <v>1289.95778089173</v>
      </c>
      <c r="CZ163" s="51" t="n">
        <f aca="false">CY163*(1+(CY36-CX36)/CX36)</f>
        <v>1291.40089107913</v>
      </c>
      <c r="DA163" s="51" t="n">
        <f aca="false">CZ163*(1+(CZ36-CY36)/CY36)</f>
        <v>1292.8456157124</v>
      </c>
      <c r="DB163" s="51" t="n">
        <f aca="false">DA163*(1+(DA36-CZ36)/CZ36)</f>
        <v>1294.29195659767</v>
      </c>
      <c r="DC163" s="51" t="n">
        <f aca="false">DB163*(1+(DB36-DA36)/DA36)</f>
        <v>1295.73991554308</v>
      </c>
      <c r="DD163" s="51" t="n">
        <f aca="false">DC163*(1+(DC36-DB36)/DB36)</f>
        <v>1297.18949435879</v>
      </c>
      <c r="DE163" s="51" t="n">
        <f aca="false">DD163*(1+(DD36-DC36)/DC36)</f>
        <v>1298.640694857</v>
      </c>
      <c r="DF163" s="51" t="n">
        <f aca="false">DE163*(1+(DE36-DD36)/DD36)</f>
        <v>1300.09351885193</v>
      </c>
      <c r="DG163" s="51" t="n">
        <f aca="false">DF163*(1+(DF36-DE36)/DE36)</f>
        <v>1301.54796815982</v>
      </c>
      <c r="DH163" s="51" t="n">
        <f aca="false">DG163*(1+(DG36-DF36)/DF36)</f>
        <v>1303.00404459896</v>
      </c>
      <c r="DI163" s="51" t="n">
        <f aca="false">DH163*(1+(DH36-DG36)/DG36)</f>
        <v>1304.46174998967</v>
      </c>
      <c r="DJ163" s="51" t="n">
        <f aca="false">DI163*(1+(DI36-DH36)/DH36)</f>
        <v>1305.92108615429</v>
      </c>
      <c r="DK163" s="51" t="n">
        <f aca="false">DJ163*(1+(DJ36-DI36)/DI36)</f>
        <v>1307.38205491721</v>
      </c>
      <c r="DL163" s="51" t="n">
        <f aca="false">DK163*(1+(DK36-DJ36)/DJ36)</f>
        <v>1308.84465810487</v>
      </c>
      <c r="DM163" s="51" t="n">
        <f aca="false">DL163*(1+(DL36-DK36)/DK36)</f>
        <v>1310.30889754574</v>
      </c>
      <c r="DN163" s="51" t="n">
        <f aca="false">DM163*(1+(DM36-DL36)/DL36)</f>
        <v>1311.77477507034</v>
      </c>
      <c r="DO163" s="51" t="n">
        <f aca="false">DN163*(1+(DN36-DM36)/DM36)</f>
        <v>1313.24229251123</v>
      </c>
      <c r="DP163" s="51" t="n">
        <f aca="false">DO163*(1+(DO36-DN36)/DN36)</f>
        <v>1314.71145170305</v>
      </c>
      <c r="DQ163" s="51" t="n">
        <f aca="false">DP163*(1+(DP36-DO36)/DO36)</f>
        <v>1316.18225448245</v>
      </c>
      <c r="DR163" s="51" t="n">
        <f aca="false">DQ163*(1+(DQ36-DP36)/DP36)</f>
        <v>1317.65470268817</v>
      </c>
      <c r="DS163" s="51" t="n">
        <f aca="false">DR163*(1+(DR36-DQ36)/DQ36)</f>
        <v>1319.12879816097</v>
      </c>
      <c r="DT163" s="51" t="n">
        <f aca="false">DS163*(1+(DS36-DR36)/DR36)</f>
        <v>1320.60454274372</v>
      </c>
      <c r="DU163" s="51" t="n">
        <f aca="false">DT163*(1+(DT36-DS36)/DS36)</f>
        <v>1322.08193828131</v>
      </c>
      <c r="DV163" s="51" t="n">
        <f aca="false">DU163*(1+(DU36-DT36)/DT36)</f>
        <v>1323.5609866207</v>
      </c>
      <c r="DW163" s="51" t="n">
        <f aca="false">DV163*(1+(DV36-DU36)/DU36)</f>
        <v>1325.04168961093</v>
      </c>
      <c r="DX163" s="51" t="n">
        <f aca="false">DW163*(1+(DW36-DV36)/DV36)</f>
        <v>1326.5240491031</v>
      </c>
      <c r="DY163" s="51" t="n">
        <f aca="false">DX163*(1+(DX36-DW36)/DW36)</f>
        <v>1328.00806695039</v>
      </c>
      <c r="DZ163" s="51" t="n">
        <f aca="false">DY163*(1+(DY36-DX36)/DX36)</f>
        <v>1329.49374500805</v>
      </c>
      <c r="EA163" s="51" t="n">
        <f aca="false">DZ163*(1+(DZ36-DY36)/DY36)</f>
        <v>1330.98108513338</v>
      </c>
      <c r="EB163" s="51" t="n">
        <f aca="false">EA163*(1+(EA36-DZ36)/DZ36)</f>
        <v>1332.4700891858</v>
      </c>
      <c r="EC163" s="51" t="n">
        <f aca="false">EB163*(1+(EB36-EA36)/EA36)</f>
        <v>1333.96075902678</v>
      </c>
      <c r="ED163" s="51" t="n">
        <f aca="false">EC163*(1+(EC36-EB36)/EB36)</f>
        <v>1335.45309651988</v>
      </c>
      <c r="EE163" s="51" t="n">
        <f aca="false">ED163*(1+(ED36-EC36)/EC36)</f>
        <v>1336.94710353076</v>
      </c>
      <c r="EF163" s="51" t="n">
        <f aca="false">EE163*(1+(EE36-ED36)/ED36)</f>
        <v>1338.44278192714</v>
      </c>
      <c r="EG163" s="51" t="n">
        <f aca="false">EF163*(1+(EF36-EE36)/EE36)</f>
        <v>1339.94013357885</v>
      </c>
      <c r="EH163" s="51" t="n">
        <f aca="false">EG163*(1+(EG36-EF36)/EF36)</f>
        <v>1341.4391603578</v>
      </c>
      <c r="EI163" s="51" t="n">
        <f aca="false">EH163*(1+(EH36-EG36)/EG36)</f>
        <v>1342.93986413801</v>
      </c>
      <c r="EJ163" s="51" t="n">
        <f aca="false">EI163*(1+(EI36-EH36)/EH36)</f>
        <v>1344.44224679558</v>
      </c>
      <c r="EK163" s="51" t="n">
        <f aca="false">EJ163*(1+(EJ36-EI36)/EI36)</f>
        <v>1345.94631020871</v>
      </c>
      <c r="EL163" s="51" t="n">
        <f aca="false">EK163*(1+(EK36-EJ36)/EJ36)</f>
        <v>1347.45205625771</v>
      </c>
      <c r="EM163" s="51" t="n">
        <f aca="false">EL163*(1+(EL36-EK36)/EK36)</f>
        <v>1348.95948682499</v>
      </c>
      <c r="EN163" s="51" t="n">
        <f aca="false">EM163*(1+(EM36-EL36)/EL36)</f>
        <v>1350.46860379507</v>
      </c>
      <c r="EO163" s="51" t="n">
        <f aca="false">EN163*(1+(EN36-EM36)/EM36)</f>
        <v>1351.97940905457</v>
      </c>
      <c r="EP163" s="51" t="n">
        <f aca="false">EO163*(1+(EO36-EN36)/EN36)</f>
        <v>1353.49190449223</v>
      </c>
      <c r="EQ163" s="51" t="n">
        <f aca="false">EP163*(1+(EP36-EO36)/EO36)</f>
        <v>1355.00609199888</v>
      </c>
      <c r="ER163" s="51" t="n">
        <f aca="false">EQ163*(1+(EQ36-EP36)/EP36)</f>
        <v>1356.5219734675</v>
      </c>
      <c r="ES163" s="51" t="n">
        <f aca="false">ER163*(1+(ER36-EQ36)/EQ36)</f>
        <v>1358.03955079317</v>
      </c>
      <c r="ET163" s="51" t="n">
        <f aca="false">ES163*(1+(ES36-ER36)/ER36)</f>
        <v>1359.55882587307</v>
      </c>
      <c r="EU163" s="51" t="n">
        <f aca="false">ET163*(1+(ET36-ES36)/ES36)</f>
        <v>1361.07980060655</v>
      </c>
      <c r="EV163" s="51" t="n">
        <f aca="false">EU163*(1+(EU36-ET36)/ET36)</f>
        <v>1362.60247689505</v>
      </c>
    </row>
    <row r="164" customFormat="false" ht="12.8" hidden="false" customHeight="false" outlineLevel="0" collapsed="false">
      <c r="A164" s="162" t="s">
        <v>310</v>
      </c>
      <c r="B164" s="162" t="n">
        <v>0</v>
      </c>
      <c r="C164" s="162" t="n">
        <v>0</v>
      </c>
      <c r="D164" s="162" t="n">
        <v>0</v>
      </c>
      <c r="E164" s="162" t="n">
        <v>0</v>
      </c>
      <c r="F164" s="162" t="n">
        <v>0</v>
      </c>
      <c r="G164" s="162" t="n">
        <v>0</v>
      </c>
      <c r="H164" s="162" t="n">
        <v>0</v>
      </c>
      <c r="I164" s="162" t="n">
        <v>0</v>
      </c>
      <c r="J164" s="162" t="n">
        <v>0</v>
      </c>
      <c r="K164" s="162" t="n">
        <v>0</v>
      </c>
      <c r="L164" s="162" t="n">
        <v>0</v>
      </c>
      <c r="M164" s="162" t="n">
        <v>0</v>
      </c>
      <c r="N164" s="162" t="n">
        <v>0</v>
      </c>
      <c r="O164" s="162" t="n">
        <v>0</v>
      </c>
      <c r="P164" s="162" t="n">
        <v>0</v>
      </c>
      <c r="Q164" s="162" t="n">
        <v>0</v>
      </c>
      <c r="R164" s="162" t="n">
        <v>0</v>
      </c>
      <c r="S164" s="162" t="n">
        <v>0</v>
      </c>
      <c r="T164" s="162" t="n">
        <v>0</v>
      </c>
      <c r="U164" s="162" t="n">
        <v>0</v>
      </c>
      <c r="V164" s="162" t="n">
        <v>0</v>
      </c>
      <c r="W164" s="162" t="n">
        <v>0</v>
      </c>
      <c r="X164" s="163" t="n">
        <v>0</v>
      </c>
      <c r="Y164" s="162" t="n">
        <v>0</v>
      </c>
      <c r="Z164" s="162" t="n">
        <v>0</v>
      </c>
      <c r="AA164" s="162" t="n">
        <v>0</v>
      </c>
      <c r="AB164" s="162" t="n">
        <v>0</v>
      </c>
      <c r="AC164" s="162" t="n">
        <v>0</v>
      </c>
      <c r="AD164" s="162" t="n">
        <v>0</v>
      </c>
      <c r="AE164" s="162" t="n">
        <v>0</v>
      </c>
      <c r="AF164" s="162" t="n">
        <v>0</v>
      </c>
      <c r="AG164" s="162" t="n">
        <v>0</v>
      </c>
      <c r="AH164" s="162" t="n">
        <v>0</v>
      </c>
      <c r="AI164" s="162" t="n">
        <v>0</v>
      </c>
      <c r="AJ164" s="162" t="n">
        <v>0</v>
      </c>
      <c r="AK164" s="162" t="n">
        <v>0</v>
      </c>
      <c r="AL164" s="162" t="n">
        <v>0</v>
      </c>
      <c r="AM164" s="162" t="n">
        <v>0</v>
      </c>
      <c r="AN164" s="162" t="n">
        <v>0</v>
      </c>
      <c r="AO164" s="162" t="n">
        <v>0</v>
      </c>
      <c r="AP164" s="162" t="n">
        <v>0</v>
      </c>
      <c r="AQ164" s="162" t="n">
        <v>0</v>
      </c>
      <c r="AR164" s="147"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92" t="n">
        <f aca="false">BI64</f>
        <v>1963.13371452078</v>
      </c>
      <c r="BJ164" s="51" t="n">
        <f aca="false">BJ64</f>
        <v>1867.29937965936</v>
      </c>
      <c r="BK164" s="51" t="n">
        <f aca="false">BK64</f>
        <v>1719.95910060197</v>
      </c>
      <c r="BL164" s="51" t="n">
        <f aca="false">BL64</f>
        <v>1692.54825593274</v>
      </c>
      <c r="BM164" s="149" t="n">
        <f aca="false">BM64</f>
        <v>1696.06876958032</v>
      </c>
      <c r="BN164" s="51" t="n">
        <f aca="false">BN64</f>
        <v>1721.15068175519</v>
      </c>
      <c r="BO164" s="51" t="n">
        <f aca="false">BN164*(1+(BN36-BM36)/BM36)</f>
        <v>1746.60107427208</v>
      </c>
      <c r="BP164" s="51" t="n">
        <f aca="false">BO164*(1+(BO36-BN36)/BN36)</f>
        <v>1704.80382122334</v>
      </c>
      <c r="BQ164" s="51" t="n">
        <f aca="false">BP164*(1+(BP36-BO36)/BO36)</f>
        <v>1655.62535359726</v>
      </c>
      <c r="BR164" s="51" t="n">
        <f aca="false">BQ164*(1+(BQ36-BP36)/BP36)</f>
        <v>1674.66029645249</v>
      </c>
      <c r="BS164" s="51" t="n">
        <f aca="false">BR164*(1+(BR36-BQ36)/BQ36)</f>
        <v>1724.72978485949</v>
      </c>
      <c r="BT164" s="51" t="n">
        <f aca="false">BS164*(1+(BS36-BR36)/BR36)</f>
        <v>1763.89510583672</v>
      </c>
      <c r="BU164" s="51" t="n">
        <f aca="false">BT164*(1+(BT36-BS36)/BS36)</f>
        <v>1784.90812218338</v>
      </c>
      <c r="BV164" s="51" t="n">
        <f aca="false">BU164*(1+(BU36-BT36)/BT36)</f>
        <v>1800.1649685237</v>
      </c>
      <c r="BW164" s="51" t="n">
        <f aca="false">BV164*(1+(BV36-BU36)/BU36)</f>
        <v>1816.28631249384</v>
      </c>
      <c r="BX164" s="51" t="n">
        <f aca="false">BW164*(1+(BW36-BV36)/BV36)</f>
        <v>1835.9686018858</v>
      </c>
      <c r="BY164" s="51" t="n">
        <f aca="false">BX164*(1+(BX36-BW36)/BW36)</f>
        <v>1865.27148415073</v>
      </c>
      <c r="BZ164" s="51" t="n">
        <f aca="false">BY164*(1+(BY36-BX36)/BX36)</f>
        <v>1850.35155603495</v>
      </c>
      <c r="CA164" s="51" t="n">
        <f aca="false">BZ164*(1+(BZ36-BY36)/BY36)</f>
        <v>1851.42799527642</v>
      </c>
      <c r="CB164" s="51" t="n">
        <f aca="false">CA164*(1+(CA36-BZ36)/BZ36)</f>
        <v>1887.27444466286</v>
      </c>
      <c r="CC164" s="51" t="n">
        <f aca="false">CB164*(1+(CB36-CA36)/CA36)</f>
        <v>1923.47855250861</v>
      </c>
      <c r="CD164" s="51" t="n">
        <f aca="false">CC164*(1+(CC36-CB36)/CB36)</f>
        <v>1946.33503499092</v>
      </c>
      <c r="CE164" s="51" t="n">
        <f aca="false">CD164*(1+(CD36-CC36)/CC36)</f>
        <v>1948.51245192556</v>
      </c>
      <c r="CF164" s="51" t="n">
        <f aca="false">CE164*(1+(CE36-CD36)/CD36)</f>
        <v>1950.69230479463</v>
      </c>
      <c r="CG164" s="51" t="n">
        <f aca="false">CF164*(1+(CF36-CE36)/CE36)</f>
        <v>1952.87459632326</v>
      </c>
      <c r="CH164" s="51" t="n">
        <f aca="false">CG164*(1+(CG36-CF36)/CF36)</f>
        <v>1968.96970381112</v>
      </c>
      <c r="CI164" s="51" t="n">
        <f aca="false">CH164*(1+(CH36-CG36)/CG36)</f>
        <v>1992.15794336601</v>
      </c>
      <c r="CJ164" s="51" t="n">
        <f aca="false">CI164*(1+(CI36-CH36)/CH36)</f>
        <v>1994.38662361087</v>
      </c>
      <c r="CK164" s="51" t="n">
        <f aca="false">CJ164*(1+(CJ36-CI36)/CI36)</f>
        <v>1996.61779713979</v>
      </c>
      <c r="CL164" s="51" t="n">
        <f aca="false">CK164*(1+(CK36-CJ36)/CJ36)</f>
        <v>2012.93278846045</v>
      </c>
      <c r="CM164" s="51" t="n">
        <f aca="false">CL164*(1+(CL36-CK36)/CK36)</f>
        <v>2036.42635946067</v>
      </c>
      <c r="CN164" s="51" t="n">
        <f aca="false">CM164*(1+(CM36-CL36)/CL36)</f>
        <v>2038.70456396376</v>
      </c>
      <c r="CO164" s="51" t="n">
        <f aca="false">CN164*(1+(CN36-CM36)/CM36)</f>
        <v>2040.98531715501</v>
      </c>
      <c r="CP164" s="51" t="n">
        <f aca="false">CO164*(1+(CO36-CN36)/CN36)</f>
        <v>2043.26862188572</v>
      </c>
      <c r="CQ164" s="51" t="n">
        <f aca="false">CP164*(1+(CP36-CO36)/CO36)</f>
        <v>2045.55448101035</v>
      </c>
      <c r="CR164" s="51" t="n">
        <f aca="false">CQ164*(1+(CQ36-CP36)/CP36)</f>
        <v>2047.84289738658</v>
      </c>
      <c r="CS164" s="51" t="n">
        <f aca="false">CR164*(1+(CR36-CQ36)/CQ36)</f>
        <v>2050.13387387526</v>
      </c>
      <c r="CT164" s="51" t="n">
        <f aca="false">CS164*(1+(CS36-CR36)/CR36)</f>
        <v>2052.42741334047</v>
      </c>
      <c r="CU164" s="51" t="n">
        <f aca="false">CT164*(1+(CT36-CS36)/CS36)</f>
        <v>2054.72351864947</v>
      </c>
      <c r="CV164" s="51" t="n">
        <f aca="false">CU164*(1+(CU36-CT36)/CT36)</f>
        <v>2057.02219267275</v>
      </c>
      <c r="CW164" s="51" t="n">
        <f aca="false">CV164*(1+(CV36-CU36)/CU36)</f>
        <v>2059.32343828398</v>
      </c>
      <c r="CX164" s="51" t="n">
        <f aca="false">CW164*(1+(CW36-CV36)/CV36)</f>
        <v>2061.62725836008</v>
      </c>
      <c r="CY164" s="51" t="n">
        <f aca="false">CX164*(1+(CX36-CW36)/CW36)</f>
        <v>2063.93365578118</v>
      </c>
      <c r="CZ164" s="51" t="n">
        <f aca="false">CY164*(1+(CY36-CX36)/CX36)</f>
        <v>2066.2426334306</v>
      </c>
      <c r="DA164" s="51" t="n">
        <f aca="false">CZ164*(1+(CZ36-CY36)/CY36)</f>
        <v>2068.55419419493</v>
      </c>
      <c r="DB164" s="51" t="n">
        <f aca="false">DA164*(1+(DA36-CZ36)/CZ36)</f>
        <v>2070.86834096396</v>
      </c>
      <c r="DC164" s="51" t="n">
        <f aca="false">DB164*(1+(DB36-DA36)/DA36)</f>
        <v>2073.18507663072</v>
      </c>
      <c r="DD164" s="51" t="n">
        <f aca="false">DC164*(1+(DC36-DB36)/DB36)</f>
        <v>2075.50440409149</v>
      </c>
      <c r="DE164" s="51" t="n">
        <f aca="false">DD164*(1+(DD36-DC36)/DC36)</f>
        <v>2077.82632624577</v>
      </c>
      <c r="DF164" s="51" t="n">
        <f aca="false">DE164*(1+(DE36-DD36)/DD36)</f>
        <v>2080.15084599632</v>
      </c>
      <c r="DG164" s="51" t="n">
        <f aca="false">DF164*(1+(DF36-DE36)/DE36)</f>
        <v>2082.47796624914</v>
      </c>
      <c r="DH164" s="51" t="n">
        <f aca="false">DG164*(1+(DG36-DF36)/DF36)</f>
        <v>2084.80768991347</v>
      </c>
      <c r="DI164" s="51" t="n">
        <f aca="false">DH164*(1+(DH36-DG36)/DG36)</f>
        <v>2087.14001990183</v>
      </c>
      <c r="DJ164" s="51" t="n">
        <f aca="false">DI164*(1+(DI36-DH36)/DH36)</f>
        <v>2089.47495912997</v>
      </c>
      <c r="DK164" s="51" t="n">
        <f aca="false">DJ164*(1+(DJ36-DI36)/DI36)</f>
        <v>2091.81251051693</v>
      </c>
      <c r="DL164" s="51" t="n">
        <f aca="false">DK164*(1+(DK36-DJ36)/DJ36)</f>
        <v>2094.152676985</v>
      </c>
      <c r="DM164" s="51" t="n">
        <f aca="false">DL164*(1+(DL36-DK36)/DK36)</f>
        <v>2096.49546145973</v>
      </c>
      <c r="DN164" s="51" t="n">
        <f aca="false">DM164*(1+(DM36-DL36)/DL36)</f>
        <v>2098.84086686996</v>
      </c>
      <c r="DO164" s="51" t="n">
        <f aca="false">DN164*(1+(DN36-DM36)/DM36)</f>
        <v>2101.1888961478</v>
      </c>
      <c r="DP164" s="51" t="n">
        <f aca="false">DO164*(1+(DO36-DN36)/DN36)</f>
        <v>2103.53955222865</v>
      </c>
      <c r="DQ164" s="51" t="n">
        <f aca="false">DP164*(1+(DP36-DO36)/DO36)</f>
        <v>2105.89283805117</v>
      </c>
      <c r="DR164" s="51" t="n">
        <f aca="false">DQ164*(1+(DQ36-DP36)/DP36)</f>
        <v>2108.24875655733</v>
      </c>
      <c r="DS164" s="51" t="n">
        <f aca="false">DR164*(1+(DR36-DQ36)/DQ36)</f>
        <v>2110.60731069238</v>
      </c>
      <c r="DT164" s="51" t="n">
        <f aca="false">DS164*(1+(DS36-DR36)/DR36)</f>
        <v>2112.96850340488</v>
      </c>
      <c r="DU164" s="51" t="n">
        <f aca="false">DT164*(1+(DT36-DS36)/DS36)</f>
        <v>2115.33233764666</v>
      </c>
      <c r="DV164" s="51" t="n">
        <f aca="false">DU164*(1+(DU36-DT36)/DT36)</f>
        <v>2117.69881637287</v>
      </c>
      <c r="DW164" s="51" t="n">
        <f aca="false">DV164*(1+(DV36-DU36)/DU36)</f>
        <v>2120.06794254198</v>
      </c>
      <c r="DX164" s="51" t="n">
        <f aca="false">DW164*(1+(DW36-DV36)/DV36)</f>
        <v>2122.43971911575</v>
      </c>
      <c r="DY164" s="51" t="n">
        <f aca="false">DX164*(1+(DX36-DW36)/DW36)</f>
        <v>2124.81414905925</v>
      </c>
      <c r="DZ164" s="51" t="n">
        <f aca="false">DY164*(1+(DY36-DX36)/DX36)</f>
        <v>2127.19123534088</v>
      </c>
      <c r="EA164" s="51" t="n">
        <f aca="false">DZ164*(1+(DZ36-DY36)/DY36)</f>
        <v>2129.57098093236</v>
      </c>
      <c r="EB164" s="51" t="n">
        <f aca="false">EA164*(1+(EA36-DZ36)/DZ36)</f>
        <v>2131.95338880873</v>
      </c>
      <c r="EC164" s="51" t="n">
        <f aca="false">EB164*(1+(EB36-EA36)/EA36)</f>
        <v>2134.33846194836</v>
      </c>
      <c r="ED164" s="51" t="n">
        <f aca="false">EC164*(1+(EC36-EB36)/EB36)</f>
        <v>2136.72620333294</v>
      </c>
      <c r="EE164" s="51" t="n">
        <f aca="false">ED164*(1+(ED36-EC36)/EC36)</f>
        <v>2139.11661594752</v>
      </c>
      <c r="EF164" s="51" t="n">
        <f aca="false">EE164*(1+(EE36-ED36)/ED36)</f>
        <v>2141.50970278047</v>
      </c>
      <c r="EG164" s="51" t="n">
        <f aca="false">EF164*(1+(EF36-EE36)/EE36)</f>
        <v>2143.90546682351</v>
      </c>
      <c r="EH164" s="51" t="n">
        <f aca="false">EG164*(1+(EG36-EF36)/EF36)</f>
        <v>2146.30391107171</v>
      </c>
      <c r="EI164" s="51" t="n">
        <f aca="false">EH164*(1+(EH36-EG36)/EG36)</f>
        <v>2148.70503852349</v>
      </c>
      <c r="EJ164" s="51" t="n">
        <f aca="false">EI164*(1+(EI36-EH36)/EH36)</f>
        <v>2151.10885218061</v>
      </c>
      <c r="EK164" s="51" t="n">
        <f aca="false">EJ164*(1+(EJ36-EI36)/EI36)</f>
        <v>2153.5153550482</v>
      </c>
      <c r="EL164" s="51" t="n">
        <f aca="false">EK164*(1+(EK36-EJ36)/EJ36)</f>
        <v>2155.92455013476</v>
      </c>
      <c r="EM164" s="51" t="n">
        <f aca="false">EL164*(1+(EL36-EK36)/EK36)</f>
        <v>2158.33644045215</v>
      </c>
      <c r="EN164" s="51" t="n">
        <f aca="false">EM164*(1+(EM36-EL36)/EL36)</f>
        <v>2160.75102901558</v>
      </c>
      <c r="EO164" s="51" t="n">
        <f aca="false">EN164*(1+(EN36-EM36)/EM36)</f>
        <v>2163.16831884367</v>
      </c>
      <c r="EP164" s="51" t="n">
        <f aca="false">EO164*(1+(EO36-EN36)/EN36)</f>
        <v>2165.58831295839</v>
      </c>
      <c r="EQ164" s="51" t="n">
        <f aca="false">EP164*(1+(EP36-EO36)/EO36)</f>
        <v>2168.01101438509</v>
      </c>
      <c r="ER164" s="51" t="n">
        <f aca="false">EQ164*(1+(EQ36-EP36)/EP36)</f>
        <v>2170.43642615251</v>
      </c>
      <c r="ES164" s="51" t="n">
        <f aca="false">ER164*(1+(ER36-EQ36)/EQ36)</f>
        <v>2172.8645512928</v>
      </c>
      <c r="ET164" s="51" t="n">
        <f aca="false">ES164*(1+(ES36-ER36)/ER36)</f>
        <v>2175.29539284146</v>
      </c>
      <c r="EU164" s="51" t="n">
        <f aca="false">ET164*(1+(ET36-ES36)/ES36)</f>
        <v>2177.72895383743</v>
      </c>
      <c r="EV164" s="51" t="n">
        <f aca="false">EU164*(1+(EU36-ET36)/ET36)</f>
        <v>2180.16523732301</v>
      </c>
    </row>
    <row r="165" customFormat="false" ht="12.8" hidden="false" customHeight="false" outlineLevel="0" collapsed="false">
      <c r="A165" s="162" t="s">
        <v>311</v>
      </c>
      <c r="B165" s="162" t="n">
        <v>0</v>
      </c>
      <c r="C165" s="162" t="n">
        <v>0</v>
      </c>
      <c r="D165" s="162" t="n">
        <v>0</v>
      </c>
      <c r="E165" s="162" t="n">
        <v>0</v>
      </c>
      <c r="F165" s="162" t="n">
        <v>0</v>
      </c>
      <c r="G165" s="162" t="n">
        <v>0</v>
      </c>
      <c r="H165" s="162" t="n">
        <v>0</v>
      </c>
      <c r="I165" s="162" t="n">
        <v>0</v>
      </c>
      <c r="J165" s="162" t="n">
        <v>0</v>
      </c>
      <c r="K165" s="162" t="n">
        <v>0</v>
      </c>
      <c r="L165" s="162" t="n">
        <v>0</v>
      </c>
      <c r="M165" s="162" t="n">
        <v>0</v>
      </c>
      <c r="N165" s="162" t="n">
        <v>0</v>
      </c>
      <c r="O165" s="162" t="n">
        <v>0</v>
      </c>
      <c r="P165" s="162" t="n">
        <v>0</v>
      </c>
      <c r="Q165" s="162" t="n">
        <v>0</v>
      </c>
      <c r="R165" s="162" t="n">
        <v>0</v>
      </c>
      <c r="S165" s="162" t="n">
        <v>0</v>
      </c>
      <c r="T165" s="162" t="n">
        <v>0</v>
      </c>
      <c r="U165" s="162" t="n">
        <v>0</v>
      </c>
      <c r="V165" s="162" t="n">
        <v>0</v>
      </c>
      <c r="W165" s="162" t="n">
        <v>0</v>
      </c>
      <c r="X165" s="163" t="n">
        <v>0</v>
      </c>
      <c r="Y165" s="162" t="n">
        <v>0</v>
      </c>
      <c r="Z165" s="162" t="n">
        <v>0</v>
      </c>
      <c r="AA165" s="162" t="n">
        <v>0</v>
      </c>
      <c r="AB165" s="162" t="n">
        <v>0</v>
      </c>
      <c r="AC165" s="162" t="n">
        <v>0</v>
      </c>
      <c r="AD165" s="162" t="n">
        <v>0</v>
      </c>
      <c r="AE165" s="162" t="n">
        <v>0</v>
      </c>
      <c r="AF165" s="162" t="n">
        <v>0</v>
      </c>
      <c r="AG165" s="162" t="n">
        <v>0</v>
      </c>
      <c r="AH165" s="162" t="n">
        <v>0</v>
      </c>
      <c r="AI165" s="162" t="n">
        <v>0</v>
      </c>
      <c r="AJ165" s="162" t="n">
        <v>0</v>
      </c>
      <c r="AK165" s="162" t="n">
        <v>0</v>
      </c>
      <c r="AL165" s="162" t="n">
        <v>0</v>
      </c>
      <c r="AM165" s="162" t="n">
        <v>0</v>
      </c>
      <c r="AN165" s="162" t="n">
        <v>0</v>
      </c>
      <c r="AO165" s="162" t="n">
        <v>0</v>
      </c>
      <c r="AP165" s="162" t="n">
        <v>0</v>
      </c>
      <c r="AQ165" s="162" t="n">
        <v>0</v>
      </c>
      <c r="AR165" s="147"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92" t="n">
        <f aca="false">BI65</f>
        <v>2699.30238189636</v>
      </c>
      <c r="BJ165" s="51" t="n">
        <f aca="false">BJ65</f>
        <v>2567.53567572233</v>
      </c>
      <c r="BK165" s="51" t="n">
        <f aca="false">BK65</f>
        <v>2364.94166671253</v>
      </c>
      <c r="BL165" s="51" t="n">
        <f aca="false">BL65</f>
        <v>2327.25385190752</v>
      </c>
      <c r="BM165" s="149" t="n">
        <f aca="false">BM65</f>
        <v>2332.09661656878</v>
      </c>
      <c r="BN165" s="51" t="n">
        <f aca="false">BN65</f>
        <v>2366.58030116298</v>
      </c>
      <c r="BO165" s="51" t="n">
        <f aca="false">BN165*(1+(BN36-BM36)/BM36)</f>
        <v>2401.574562982</v>
      </c>
      <c r="BP165" s="51" t="n">
        <f aca="false">BO165*(1+(BO36-BN36)/BN36)</f>
        <v>2344.1033858466</v>
      </c>
      <c r="BQ165" s="51" t="n">
        <f aca="false">BP165*(1+(BP36-BO36)/BO36)</f>
        <v>2276.4830467566</v>
      </c>
      <c r="BR165" s="51" t="n">
        <f aca="false">BQ165*(1+(BQ36-BP36)/BP36)</f>
        <v>2302.65607232169</v>
      </c>
      <c r="BS165" s="51" t="n">
        <f aca="false">BR165*(1+(BR36-BQ36)/BQ36)</f>
        <v>2371.50156400897</v>
      </c>
      <c r="BT165" s="51" t="n">
        <f aca="false">BS165*(1+(BS36-BR36)/BR36)</f>
        <v>2425.35383743044</v>
      </c>
      <c r="BU165" s="51" t="n">
        <f aca="false">BT165*(1+(BT36-BS36)/BS36)</f>
        <v>2454.24671187842</v>
      </c>
      <c r="BV165" s="51" t="n">
        <f aca="false">BU165*(1+(BU36-BT36)/BT36)</f>
        <v>2475.22485887601</v>
      </c>
      <c r="BW165" s="51" t="n">
        <f aca="false">BV165*(1+(BV36-BU36)/BU36)</f>
        <v>2497.3916891672</v>
      </c>
      <c r="BX165" s="51" t="n">
        <f aca="false">BW165*(1+(BW36-BV36)/BV36)</f>
        <v>2524.45481551084</v>
      </c>
      <c r="BY165" s="51" t="n">
        <f aca="false">BX165*(1+(BX36-BW36)/BW36)</f>
        <v>2564.74624651139</v>
      </c>
      <c r="BZ165" s="51" t="n">
        <f aca="false">BY165*(1+(BY36-BX36)/BX36)</f>
        <v>2544.23136170329</v>
      </c>
      <c r="CA165" s="51" t="n">
        <f aca="false">BZ165*(1+(BZ36-BY36)/BY36)</f>
        <v>2545.71146448062</v>
      </c>
      <c r="CB165" s="51" t="n">
        <f aca="false">CA165*(1+(CA36-BZ36)/BZ36)</f>
        <v>2595.00029310199</v>
      </c>
      <c r="CC165" s="51" t="n">
        <f aca="false">CB165*(1+(CB36-CA36)/CA36)</f>
        <v>2644.78090171295</v>
      </c>
      <c r="CD165" s="51" t="n">
        <f aca="false">CC165*(1+(CC36-CB36)/CB36)</f>
        <v>2676.20854007716</v>
      </c>
      <c r="CE165" s="51" t="n">
        <f aca="false">CD165*(1+(CD36-CC36)/CC36)</f>
        <v>2679.20248597601</v>
      </c>
      <c r="CF165" s="51" t="n">
        <f aca="false">CE165*(1+(CE36-CD36)/CD36)</f>
        <v>2682.19978128202</v>
      </c>
      <c r="CG165" s="51" t="n">
        <f aca="false">CF165*(1+(CF36-CE36)/CE36)</f>
        <v>2685.20042974226</v>
      </c>
      <c r="CH165" s="51" t="n">
        <f aca="false">CG165*(1+(CG36-CF36)/CF36)</f>
        <v>2707.33118489906</v>
      </c>
      <c r="CI165" s="51" t="n">
        <f aca="false">CH165*(1+(CH36-CG36)/CG36)</f>
        <v>2739.21498887448</v>
      </c>
      <c r="CJ165" s="51" t="n">
        <f aca="false">CI165*(1+(CI36-CH36)/CH36)</f>
        <v>2742.2794217687</v>
      </c>
      <c r="CK165" s="51" t="n">
        <f aca="false">CJ165*(1+(CJ36-CI36)/CI36)</f>
        <v>2745.34728292576</v>
      </c>
      <c r="CL165" s="51" t="n">
        <f aca="false">CK165*(1+(CK36-CJ36)/CJ36)</f>
        <v>2767.78037811168</v>
      </c>
      <c r="CM165" s="51" t="n">
        <f aca="false">CL165*(1+(CL36-CK36)/CK36)</f>
        <v>2800.08401248981</v>
      </c>
      <c r="CN165" s="51" t="n">
        <f aca="false">CM165*(1+(CM36-CL36)/CL36)</f>
        <v>2803.21654118482</v>
      </c>
      <c r="CO165" s="51" t="n">
        <f aca="false">CN165*(1+(CN36-CM36)/CM36)</f>
        <v>2806.35257432326</v>
      </c>
      <c r="CP165" s="51" t="n">
        <f aca="false">CO165*(1+(CO36-CN36)/CN36)</f>
        <v>2809.49211582565</v>
      </c>
      <c r="CQ165" s="51" t="n">
        <f aca="false">CP165*(1+(CP36-CO36)/CO36)</f>
        <v>2812.6351696169</v>
      </c>
      <c r="CR165" s="51" t="n">
        <f aca="false">CQ165*(1+(CQ36-CP36)/CP36)</f>
        <v>2815.78173962628</v>
      </c>
      <c r="CS165" s="51" t="n">
        <f aca="false">CR165*(1+(CR36-CQ36)/CQ36)</f>
        <v>2818.93182978748</v>
      </c>
      <c r="CT165" s="51" t="n">
        <f aca="false">CS165*(1+(CS36-CR36)/CR36)</f>
        <v>2822.08544403859</v>
      </c>
      <c r="CU165" s="51" t="n">
        <f aca="false">CT165*(1+(CT36-CS36)/CS36)</f>
        <v>2825.24258632212</v>
      </c>
      <c r="CV165" s="51" t="n">
        <f aca="false">CU165*(1+(CU36-CT36)/CT36)</f>
        <v>2828.40326058495</v>
      </c>
      <c r="CW165" s="51" t="n">
        <f aca="false">CV165*(1+(CV36-CU36)/CU36)</f>
        <v>2831.56747077841</v>
      </c>
      <c r="CX165" s="51" t="n">
        <f aca="false">CW165*(1+(CW36-CV36)/CV36)</f>
        <v>2834.73522085824</v>
      </c>
      <c r="CY165" s="51" t="n">
        <f aca="false">CX165*(1+(CX36-CW36)/CW36)</f>
        <v>2837.9065147846</v>
      </c>
      <c r="CZ165" s="51" t="n">
        <f aca="false">CY165*(1+(CY36-CX36)/CX36)</f>
        <v>2841.08135652209</v>
      </c>
      <c r="DA165" s="51" t="n">
        <f aca="false">CZ165*(1+(CZ36-CY36)/CY36)</f>
        <v>2844.25975003975</v>
      </c>
      <c r="DB165" s="51" t="n">
        <f aca="false">DA165*(1+(DA36-CZ36)/CZ36)</f>
        <v>2847.44169931104</v>
      </c>
      <c r="DC165" s="51" t="n">
        <f aca="false">DB165*(1+(DB36-DA36)/DA36)</f>
        <v>2850.62720831387</v>
      </c>
      <c r="DD165" s="51" t="n">
        <f aca="false">DC165*(1+(DC36-DB36)/DB36)</f>
        <v>2853.81628103062</v>
      </c>
      <c r="DE165" s="51" t="n">
        <f aca="false">DD165*(1+(DD36-DC36)/DC36)</f>
        <v>2857.00892144811</v>
      </c>
      <c r="DF165" s="51" t="n">
        <f aca="false">DE165*(1+(DE36-DD36)/DD36)</f>
        <v>2860.20513355762</v>
      </c>
      <c r="DG165" s="51" t="n">
        <f aca="false">DF165*(1+(DF36-DE36)/DE36)</f>
        <v>2863.40492135489</v>
      </c>
      <c r="DH165" s="51" t="n">
        <f aca="false">DG165*(1+(DG36-DF36)/DF36)</f>
        <v>2866.60828884015</v>
      </c>
      <c r="DI165" s="51" t="n">
        <f aca="false">DH165*(1+(DH36-DG36)/DG36)</f>
        <v>2869.81524001809</v>
      </c>
      <c r="DJ165" s="51" t="n">
        <f aca="false">DI165*(1+(DI36-DH36)/DH36)</f>
        <v>2873.02577889787</v>
      </c>
      <c r="DK165" s="51" t="n">
        <f aca="false">DJ165*(1+(DJ36-DI36)/DI36)</f>
        <v>2876.23990949316</v>
      </c>
      <c r="DL165" s="51" t="n">
        <f aca="false">DK165*(1+(DK36-DJ36)/DJ36)</f>
        <v>2879.4576358221</v>
      </c>
      <c r="DM165" s="51" t="n">
        <f aca="false">DL165*(1+(DL36-DK36)/DK36)</f>
        <v>2882.67896190735</v>
      </c>
      <c r="DN165" s="51" t="n">
        <f aca="false">DM165*(1+(DM36-DL36)/DL36)</f>
        <v>2885.90389177603</v>
      </c>
      <c r="DO165" s="51" t="n">
        <f aca="false">DN165*(1+(DN36-DM36)/DM36)</f>
        <v>2889.1324294598</v>
      </c>
      <c r="DP165" s="51" t="n">
        <f aca="false">DO165*(1+(DO36-DN36)/DN36)</f>
        <v>2892.36457899482</v>
      </c>
      <c r="DQ165" s="51" t="n">
        <f aca="false">DP165*(1+(DP36-DO36)/DO36)</f>
        <v>2895.60034442177</v>
      </c>
      <c r="DR165" s="51" t="n">
        <f aca="false">DQ165*(1+(DQ36-DP36)/DP36)</f>
        <v>2898.83972978583</v>
      </c>
      <c r="DS165" s="51" t="n">
        <f aca="false">DR165*(1+(DR36-DQ36)/DQ36)</f>
        <v>2902.08273913673</v>
      </c>
      <c r="DT165" s="51" t="n">
        <f aca="false">DS165*(1+(DS36-DR36)/DR36)</f>
        <v>2905.32937652872</v>
      </c>
      <c r="DU165" s="51" t="n">
        <f aca="false">DT165*(1+(DT36-DS36)/DS36)</f>
        <v>2908.57964602059</v>
      </c>
      <c r="DV165" s="51" t="n">
        <f aca="false">DU165*(1+(DU36-DT36)/DT36)</f>
        <v>2911.83355167565</v>
      </c>
      <c r="DW165" s="51" t="n">
        <f aca="false">DV165*(1+(DV36-DU36)/DU36)</f>
        <v>2915.0910975618</v>
      </c>
      <c r="DX165" s="51" t="n">
        <f aca="false">DW165*(1+(DW36-DV36)/DV36)</f>
        <v>2918.35228775144</v>
      </c>
      <c r="DY165" s="51" t="n">
        <f aca="false">DX165*(1+(DX36-DW36)/DW36)</f>
        <v>2921.61712632156</v>
      </c>
      <c r="DZ165" s="51" t="n">
        <f aca="false">DY165*(1+(DY36-DX36)/DX36)</f>
        <v>2924.8856173537</v>
      </c>
      <c r="EA165" s="51" t="n">
        <f aca="false">DZ165*(1+(DZ36-DY36)/DY36)</f>
        <v>2928.15776493396</v>
      </c>
      <c r="EB165" s="51" t="n">
        <f aca="false">EA165*(1+(EA36-DZ36)/DZ36)</f>
        <v>2931.43357315303</v>
      </c>
      <c r="EC165" s="51" t="n">
        <f aca="false">EB165*(1+(EB36-EA36)/EA36)</f>
        <v>2934.71304610616</v>
      </c>
      <c r="ED165" s="51" t="n">
        <f aca="false">EC165*(1+(EC36-EB36)/EB36)</f>
        <v>2937.99618789318</v>
      </c>
      <c r="EE165" s="51" t="n">
        <f aca="false">ED165*(1+(ED36-EC36)/EC36)</f>
        <v>2941.28300261851</v>
      </c>
      <c r="EF165" s="51" t="n">
        <f aca="false">EE165*(1+(EE36-ED36)/ED36)</f>
        <v>2944.57349439118</v>
      </c>
      <c r="EG165" s="51" t="n">
        <f aca="false">EF165*(1+(EF36-EE36)/EE36)</f>
        <v>2947.86766732479</v>
      </c>
      <c r="EH165" s="51" t="n">
        <f aca="false">EG165*(1+(EG36-EF36)/EF36)</f>
        <v>2951.16552553755</v>
      </c>
      <c r="EI165" s="51" t="n">
        <f aca="false">EH165*(1+(EH36-EG36)/EG36)</f>
        <v>2954.46707315228</v>
      </c>
      <c r="EJ165" s="51" t="n">
        <f aca="false">EI165*(1+(EI36-EH36)/EH36)</f>
        <v>2957.77231429643</v>
      </c>
      <c r="EK165" s="51" t="n">
        <f aca="false">EJ165*(1+(EJ36-EI36)/EI36)</f>
        <v>2961.08125310202</v>
      </c>
      <c r="EL165" s="51" t="n">
        <f aca="false">EK165*(1+(EK36-EJ36)/EJ36)</f>
        <v>2964.39389370575</v>
      </c>
      <c r="EM165" s="51" t="n">
        <f aca="false">EL165*(1+(EL36-EK36)/EK36)</f>
        <v>2967.71024024891</v>
      </c>
      <c r="EN165" s="51" t="n">
        <f aca="false">EM165*(1+(EM36-EL36)/EL36)</f>
        <v>2971.03029687743</v>
      </c>
      <c r="EO165" s="51" t="n">
        <f aca="false">EN165*(1+(EN36-EM36)/EM36)</f>
        <v>2974.35406774188</v>
      </c>
      <c r="EP165" s="51" t="n">
        <f aca="false">EO165*(1+(EO36-EN36)/EN36)</f>
        <v>2977.68155699749</v>
      </c>
      <c r="EQ165" s="51" t="n">
        <f aca="false">EP165*(1+(EP36-EO36)/EO36)</f>
        <v>2981.0127688041</v>
      </c>
      <c r="ER165" s="51" t="n">
        <f aca="false">EQ165*(1+(EQ36-EP36)/EP36)</f>
        <v>2984.34770732625</v>
      </c>
      <c r="ES165" s="51" t="n">
        <f aca="false">ER165*(1+(ER36-EQ36)/EQ36)</f>
        <v>2987.6863767331</v>
      </c>
      <c r="ET165" s="51" t="n">
        <f aca="false">ES165*(1+(ES36-ER36)/ER36)</f>
        <v>2991.02878119849</v>
      </c>
      <c r="EU165" s="51" t="n">
        <f aca="false">ET165*(1+(ET36-ES36)/ES36)</f>
        <v>2994.37492490094</v>
      </c>
      <c r="EV165" s="51" t="n">
        <f aca="false">EU165*(1+(EU36-ET36)/ET36)</f>
        <v>2997.72481202364</v>
      </c>
    </row>
    <row r="166" customFormat="false" ht="12.8" hidden="false" customHeight="false" outlineLevel="0" collapsed="false">
      <c r="A166" s="166" t="s">
        <v>312</v>
      </c>
      <c r="B166" s="166" t="n">
        <v>0</v>
      </c>
      <c r="C166" s="166" t="n">
        <v>0</v>
      </c>
      <c r="D166" s="166" t="n">
        <v>0</v>
      </c>
      <c r="E166" s="166" t="n">
        <v>0</v>
      </c>
      <c r="F166" s="166" t="n">
        <v>0</v>
      </c>
      <c r="G166" s="166" t="n">
        <v>0</v>
      </c>
      <c r="H166" s="166" t="n">
        <v>0</v>
      </c>
      <c r="I166" s="166" t="n">
        <v>0</v>
      </c>
      <c r="J166" s="166" t="n">
        <v>0</v>
      </c>
      <c r="K166" s="166" t="n">
        <v>0</v>
      </c>
      <c r="L166" s="166" t="n">
        <v>0</v>
      </c>
      <c r="M166" s="166" t="n">
        <v>0</v>
      </c>
      <c r="N166" s="166" t="n">
        <v>0</v>
      </c>
      <c r="O166" s="166" t="n">
        <v>0</v>
      </c>
      <c r="P166" s="166" t="n">
        <v>0</v>
      </c>
      <c r="Q166" s="166" t="n">
        <v>0</v>
      </c>
      <c r="R166" s="166" t="n">
        <v>0</v>
      </c>
      <c r="S166" s="166" t="n">
        <v>0</v>
      </c>
      <c r="T166" s="166" t="n">
        <v>0</v>
      </c>
      <c r="U166" s="166" t="n">
        <v>0</v>
      </c>
      <c r="V166" s="166" t="n">
        <v>0</v>
      </c>
      <c r="W166" s="166" t="n">
        <v>0</v>
      </c>
      <c r="X166" s="167" t="n">
        <v>0</v>
      </c>
      <c r="Y166" s="166" t="n">
        <v>0</v>
      </c>
      <c r="Z166" s="166" t="n">
        <v>0</v>
      </c>
      <c r="AA166" s="166" t="n">
        <v>0</v>
      </c>
      <c r="AB166" s="166" t="n">
        <v>0</v>
      </c>
      <c r="AC166" s="166" t="n">
        <v>0</v>
      </c>
      <c r="AD166" s="166" t="n">
        <v>0</v>
      </c>
      <c r="AE166" s="166" t="n">
        <v>0</v>
      </c>
      <c r="AF166" s="166" t="n">
        <v>0</v>
      </c>
      <c r="AG166" s="166" t="n">
        <v>0</v>
      </c>
      <c r="AH166" s="166" t="n">
        <v>0</v>
      </c>
      <c r="AI166" s="166" t="n">
        <v>0</v>
      </c>
      <c r="AJ166" s="166" t="n">
        <v>0</v>
      </c>
      <c r="AK166" s="166" t="n">
        <v>0</v>
      </c>
      <c r="AL166" s="166" t="n">
        <v>0</v>
      </c>
      <c r="AM166" s="166" t="n">
        <v>0</v>
      </c>
      <c r="AN166" s="166" t="n">
        <v>0</v>
      </c>
      <c r="AO166" s="166" t="n">
        <v>0</v>
      </c>
      <c r="AP166" s="166" t="n">
        <v>0</v>
      </c>
      <c r="AQ166" s="166" t="n">
        <v>0</v>
      </c>
      <c r="AR166" s="168" t="n">
        <v>4578.54431047296</v>
      </c>
      <c r="AS166" s="169" t="n">
        <v>4322.34984305748</v>
      </c>
      <c r="AT166" s="169" t="n">
        <v>4151.59034308483</v>
      </c>
      <c r="AU166" s="169" t="n">
        <v>4000</v>
      </c>
      <c r="AV166" s="169" t="n">
        <v>3880.06567009418</v>
      </c>
      <c r="AW166" s="169" t="n">
        <v>3747.6214321482</v>
      </c>
      <c r="AX166" s="169" t="n">
        <v>3620.41441586713</v>
      </c>
      <c r="AY166" s="169" t="n">
        <v>3454.45783844364</v>
      </c>
      <c r="AZ166" s="169" t="n">
        <v>3050.66417093915</v>
      </c>
      <c r="BA166" s="169" t="n">
        <v>2704.596715043</v>
      </c>
      <c r="BB166" s="169" t="n">
        <v>2566.04928249243</v>
      </c>
      <c r="BC166" s="169" t="n">
        <v>2438.87554009886</v>
      </c>
      <c r="BD166" s="169" t="n">
        <v>4067.49916600028</v>
      </c>
      <c r="BE166" s="169" t="n">
        <v>3815.63313320072</v>
      </c>
      <c r="BF166" s="169" t="n">
        <v>3655.18605410371</v>
      </c>
      <c r="BG166" s="169" t="n">
        <v>3485.47743494467</v>
      </c>
      <c r="BH166" s="169" t="n">
        <v>4150.53933702119</v>
      </c>
      <c r="BI166" s="148" t="n">
        <v>3867.04208808862</v>
      </c>
      <c r="BJ166" s="169" t="n">
        <v>3621.53811905233</v>
      </c>
      <c r="BK166" s="169" t="n">
        <v>3391.62027435592</v>
      </c>
      <c r="BL166" s="169" t="n">
        <f aca="false">BK166*(1+(BK36-BJ36)/BJ36)</f>
        <v>3124.00168662499</v>
      </c>
      <c r="BM166" s="170" t="n">
        <f aca="false">BL166*(1+(BL36-BK36)/BK36)</f>
        <v>3074.48564391012</v>
      </c>
      <c r="BN166" s="169" t="n">
        <f aca="false">BM166*(1+(BM36-BL36)/BL36)</f>
        <v>3080.61121499194</v>
      </c>
      <c r="BO166" s="169" t="n">
        <f aca="false">BN166*(1+(BN36-BM36)/BM36)</f>
        <v>3126.16374298648</v>
      </c>
      <c r="BP166" s="169" t="n">
        <f aca="false">BO166*(1+(BO36-BN36)/BN36)</f>
        <v>3051.35269485297</v>
      </c>
      <c r="BQ166" s="169" t="n">
        <f aca="false">BP166*(1+(BP36-BO36)/BO36)</f>
        <v>2963.33033834986</v>
      </c>
      <c r="BR166" s="169" t="n">
        <f aca="false">BQ166*(1+(BQ36-BP36)/BP36)</f>
        <v>2997.40013773358</v>
      </c>
      <c r="BS166" s="169" t="n">
        <f aca="false">BR166*(1+(BR36-BQ36)/BQ36)</f>
        <v>3087.01729278606</v>
      </c>
      <c r="BT166" s="169" t="n">
        <f aca="false">BS166*(1+(BS36-BR36)/BR36)</f>
        <v>3157.1175625185</v>
      </c>
      <c r="BU166" s="169" t="n">
        <f aca="false">BT166*(1+(BT36-BS36)/BS36)</f>
        <v>3194.72782785117</v>
      </c>
      <c r="BV166" s="169" t="n">
        <f aca="false">BU166*(1+(BU36-BT36)/BT36)</f>
        <v>3222.03537996709</v>
      </c>
      <c r="BW166" s="169" t="n">
        <f aca="false">BV166*(1+(BV36-BU36)/BU36)</f>
        <v>3250.89025802143</v>
      </c>
      <c r="BX166" s="169" t="n">
        <f aca="false">BW166*(1+(BW36-BV36)/BV36)</f>
        <v>3286.11871423988</v>
      </c>
      <c r="BY166" s="169" t="n">
        <f aca="false">BX166*(1+(BX36-BW36)/BW36)</f>
        <v>3338.56664264838</v>
      </c>
      <c r="BZ166" s="169" t="n">
        <f aca="false">BY166*(1+(BY36-BX36)/BX36)</f>
        <v>3311.86212550902</v>
      </c>
      <c r="CA166" s="169" t="n">
        <f aca="false">BZ166*(1+(BZ36-BY36)/BY36)</f>
        <v>3313.78879633144</v>
      </c>
      <c r="CB166" s="169" t="n">
        <f aca="false">CA166*(1+(CA36-BZ36)/BZ36)</f>
        <v>3377.94876510587</v>
      </c>
      <c r="CC166" s="169" t="n">
        <f aca="false">CB166*(1+(CB36-CA36)/CA36)</f>
        <v>3442.74889088258</v>
      </c>
      <c r="CD166" s="169" t="n">
        <f aca="false">CC166*(1+(CC36-CB36)/CB36)</f>
        <v>3483.65869443243</v>
      </c>
      <c r="CE166" s="169" t="n">
        <f aca="false">CD166*(1+(CD36-CC36)/CC36)</f>
        <v>3487.55595636287</v>
      </c>
      <c r="CF166" s="169" t="n">
        <f aca="false">CE166*(1+(CE36-CD36)/CD36)</f>
        <v>3491.45757826423</v>
      </c>
      <c r="CG166" s="169" t="n">
        <f aca="false">CF166*(1+(CF36-CE36)/CE36)</f>
        <v>3495.36356501411</v>
      </c>
      <c r="CH166" s="169" t="n">
        <f aca="false">CG166*(1+(CG36-CF36)/CF36)</f>
        <v>3524.17148355327</v>
      </c>
      <c r="CI166" s="169" t="n">
        <f aca="false">CH166*(1+(CH36-CG36)/CG36)</f>
        <v>3565.67508436285</v>
      </c>
      <c r="CJ166" s="169" t="n">
        <f aca="false">CI166*(1+(CI36-CH36)/CH36)</f>
        <v>3569.66410021702</v>
      </c>
      <c r="CK166" s="169" t="n">
        <f aca="false">CJ166*(1+(CJ36-CI36)/CI36)</f>
        <v>3573.65757868967</v>
      </c>
      <c r="CL166" s="169" t="n">
        <f aca="false">CK166*(1+(CK36-CJ36)/CJ36)</f>
        <v>3602.85905754199</v>
      </c>
      <c r="CM166" s="169" t="n">
        <f aca="false">CL166*(1+(CL36-CK36)/CK36)</f>
        <v>3644.90915755397</v>
      </c>
      <c r="CN166" s="169" t="n">
        <f aca="false">CM166*(1+(CM36-CL36)/CL36)</f>
        <v>3648.9868146799</v>
      </c>
      <c r="CO166" s="169" t="n">
        <f aca="false">CN166*(1+(CN36-CM36)/CM36)</f>
        <v>3653.06903358966</v>
      </c>
      <c r="CP166" s="169" t="n">
        <f aca="false">CO166*(1+(CO36-CN36)/CN36)</f>
        <v>3657.15581938663</v>
      </c>
      <c r="CQ166" s="169" t="n">
        <f aca="false">CP166*(1+(CP36-CO36)/CO36)</f>
        <v>3661.24717717993</v>
      </c>
      <c r="CR166" s="169" t="n">
        <f aca="false">CQ166*(1+(CQ36-CP36)/CP36)</f>
        <v>3665.34311208435</v>
      </c>
      <c r="CS166" s="169" t="n">
        <f aca="false">CR166*(1+(CR36-CQ36)/CQ36)</f>
        <v>3669.44362922044</v>
      </c>
      <c r="CT166" s="169" t="n">
        <f aca="false">CS166*(1+(CS36-CR36)/CR36)</f>
        <v>3673.54873371445</v>
      </c>
      <c r="CU166" s="169" t="n">
        <f aca="false">CT166*(1+(CT36-CS36)/CS36)</f>
        <v>3677.65843069839</v>
      </c>
      <c r="CV166" s="169" t="n">
        <f aca="false">CU166*(1+(CU36-CT36)/CT36)</f>
        <v>3681.77272531</v>
      </c>
      <c r="CW166" s="169" t="n">
        <f aca="false">CV166*(1+(CV36-CU36)/CU36)</f>
        <v>3685.89162269276</v>
      </c>
      <c r="CX166" s="169" t="n">
        <f aca="false">CW166*(1+(CW36-CV36)/CV36)</f>
        <v>3690.01512799593</v>
      </c>
      <c r="CY166" s="169" t="n">
        <f aca="false">CX166*(1+(CX36-CW36)/CW36)</f>
        <v>3694.1432463745</v>
      </c>
      <c r="CZ166" s="169" t="n">
        <f aca="false">CY166*(1+(CY36-CX36)/CX36)</f>
        <v>3698.27598298924</v>
      </c>
      <c r="DA166" s="169" t="n">
        <f aca="false">CZ166*(1+(CZ36-CY36)/CY36)</f>
        <v>3702.4133430067</v>
      </c>
      <c r="DB166" s="169" t="n">
        <f aca="false">DA166*(1+(DA36-CZ36)/CZ36)</f>
        <v>3706.55533159921</v>
      </c>
      <c r="DC166" s="169" t="n">
        <f aca="false">DB166*(1+(DB36-DA36)/DA36)</f>
        <v>3710.70195394487</v>
      </c>
      <c r="DD166" s="169" t="n">
        <f aca="false">DC166*(1+(DC36-DB36)/DB36)</f>
        <v>3714.85321522758</v>
      </c>
      <c r="DE166" s="169" t="n">
        <f aca="false">DD166*(1+(DD36-DC36)/DC36)</f>
        <v>3719.00912063705</v>
      </c>
      <c r="DF166" s="169" t="n">
        <f aca="false">DE166*(1+(DE36-DD36)/DD36)</f>
        <v>3723.16967536879</v>
      </c>
      <c r="DG166" s="169" t="n">
        <f aca="false">DF166*(1+(DF36-DE36)/DE36)</f>
        <v>3727.33488462412</v>
      </c>
      <c r="DH166" s="169" t="n">
        <f aca="false">DG166*(1+(DG36-DF36)/DF36)</f>
        <v>3731.50475361017</v>
      </c>
      <c r="DI166" s="169" t="n">
        <f aca="false">DH166*(1+(DH36-DG36)/DG36)</f>
        <v>3735.67928753992</v>
      </c>
      <c r="DJ166" s="169" t="n">
        <f aca="false">DI166*(1+(DI36-DH36)/DH36)</f>
        <v>3739.85849163215</v>
      </c>
      <c r="DK166" s="169" t="n">
        <f aca="false">DJ166*(1+(DJ36-DI36)/DI36)</f>
        <v>3744.04237111151</v>
      </c>
      <c r="DL166" s="169" t="n">
        <f aca="false">DK166*(1+(DK36-DJ36)/DJ36)</f>
        <v>3748.23093120848</v>
      </c>
      <c r="DM166" s="169" t="n">
        <f aca="false">DL166*(1+(DL36-DK36)/DK36)</f>
        <v>3752.42417715939</v>
      </c>
      <c r="DN166" s="169" t="n">
        <f aca="false">DM166*(1+(DM36-DL36)/DL36)</f>
        <v>3756.62211420642</v>
      </c>
      <c r="DO166" s="169" t="n">
        <f aca="false">DN166*(1+(DN36-DM36)/DM36)</f>
        <v>3760.82474759763</v>
      </c>
      <c r="DP166" s="169" t="n">
        <f aca="false">DO166*(1+(DO36-DN36)/DN36)</f>
        <v>3765.03208258695</v>
      </c>
      <c r="DQ166" s="169" t="n">
        <f aca="false">DP166*(1+(DP36-DO36)/DO36)</f>
        <v>3769.24412443418</v>
      </c>
      <c r="DR166" s="169" t="n">
        <f aca="false">DQ166*(1+(DQ36-DP36)/DP36)</f>
        <v>3773.46087840501</v>
      </c>
      <c r="DS166" s="169" t="n">
        <f aca="false">DR166*(1+(DR36-DQ36)/DQ36)</f>
        <v>3777.68234977101</v>
      </c>
      <c r="DT166" s="169" t="n">
        <f aca="false">DS166*(1+(DS36-DR36)/DR36)</f>
        <v>3781.90854380967</v>
      </c>
      <c r="DU166" s="169" t="n">
        <f aca="false">DT166*(1+(DT36-DS36)/DS36)</f>
        <v>3786.13946580436</v>
      </c>
      <c r="DV166" s="169" t="n">
        <f aca="false">DU166*(1+(DU36-DT36)/DT36)</f>
        <v>3790.37512104437</v>
      </c>
      <c r="DW166" s="169" t="n">
        <f aca="false">DV166*(1+(DV36-DU36)/DU36)</f>
        <v>3794.61551482491</v>
      </c>
      <c r="DX166" s="169" t="n">
        <f aca="false">DW166*(1+(DW36-DV36)/DV36)</f>
        <v>3798.86065244711</v>
      </c>
      <c r="DY166" s="169" t="n">
        <f aca="false">DX166*(1+(DX36-DW36)/DW36)</f>
        <v>3803.11053921804</v>
      </c>
      <c r="DZ166" s="169" t="n">
        <f aca="false">DY166*(1+(DY36-DX36)/DX36)</f>
        <v>3807.36518045069</v>
      </c>
      <c r="EA166" s="169" t="n">
        <f aca="false">DZ166*(1+(DZ36-DY36)/DY36)</f>
        <v>3811.62458146401</v>
      </c>
      <c r="EB166" s="169" t="n">
        <f aca="false">EA166*(1+(EA36-DZ36)/DZ36)</f>
        <v>3815.88874758289</v>
      </c>
      <c r="EC166" s="169" t="n">
        <f aca="false">EB166*(1+(EB36-EA36)/EA36)</f>
        <v>3820.15768413818</v>
      </c>
      <c r="ED166" s="169" t="n">
        <f aca="false">EC166*(1+(EC36-EB36)/EB36)</f>
        <v>3824.43139646669</v>
      </c>
      <c r="EE166" s="169" t="n">
        <f aca="false">ED166*(1+(ED36-EC36)/EC36)</f>
        <v>3828.70988991122</v>
      </c>
      <c r="EF166" s="169" t="n">
        <f aca="false">EE166*(1+(EE36-ED36)/ED36)</f>
        <v>3832.99316982052</v>
      </c>
      <c r="EG166" s="169" t="n">
        <f aca="false">EF166*(1+(EF36-EE36)/EE36)</f>
        <v>3837.28124154934</v>
      </c>
      <c r="EH166" s="169" t="n">
        <f aca="false">EG166*(1+(EG36-EF36)/EF36)</f>
        <v>3841.57411045841</v>
      </c>
      <c r="EI166" s="169" t="n">
        <f aca="false">EH166*(1+(EH36-EG36)/EG36)</f>
        <v>3845.87178191447</v>
      </c>
      <c r="EJ166" s="169" t="n">
        <f aca="false">EI166*(1+(EI36-EH36)/EH36)</f>
        <v>3850.17426129026</v>
      </c>
      <c r="EK166" s="169" t="n">
        <f aca="false">EJ166*(1+(EJ36-EI36)/EI36)</f>
        <v>3854.48155396452</v>
      </c>
      <c r="EL166" s="169" t="n">
        <f aca="false">EK166*(1+(EK36-EJ36)/EJ36)</f>
        <v>3858.79366532202</v>
      </c>
      <c r="EM166" s="169" t="n">
        <f aca="false">EL166*(1+(EL36-EK36)/EK36)</f>
        <v>3863.11060075355</v>
      </c>
      <c r="EN166" s="169" t="n">
        <f aca="false">EM166*(1+(EM36-EL36)/EL36)</f>
        <v>3867.43236565592</v>
      </c>
      <c r="EO166" s="169" t="n">
        <f aca="false">EN166*(1+(EN36-EM36)/EM36)</f>
        <v>3871.75896543201</v>
      </c>
      <c r="EP166" s="169" t="n">
        <f aca="false">EO166*(1+(EO36-EN36)/EN36)</f>
        <v>3876.09040549071</v>
      </c>
      <c r="EQ166" s="169" t="n">
        <f aca="false">EP166*(1+(EP36-EO36)/EO36)</f>
        <v>3880.42669124696</v>
      </c>
      <c r="ER166" s="169" t="n">
        <f aca="false">EQ166*(1+(EQ36-EP36)/EP36)</f>
        <v>3884.76782812179</v>
      </c>
      <c r="ES166" s="169" t="n">
        <f aca="false">ER166*(1+(ER36-EQ36)/EQ36)</f>
        <v>3889.11382154228</v>
      </c>
      <c r="ET166" s="169" t="n">
        <f aca="false">ES166*(1+(ES36-ER36)/ER36)</f>
        <v>3893.46467694155</v>
      </c>
      <c r="EU166" s="169" t="n">
        <f aca="false">ET166*(1+(ET36-ES36)/ES36)</f>
        <v>3897.82039975885</v>
      </c>
      <c r="EV166" s="169" t="n">
        <f aca="false">EU166*(1+(EU36-ET36)/ET36)</f>
        <v>3902.18099543949</v>
      </c>
    </row>
    <row r="167" customFormat="false" ht="12.8" hidden="false" customHeight="false" outlineLevel="0" collapsed="false">
      <c r="A167" s="162" t="s">
        <v>313</v>
      </c>
      <c r="B167" s="162" t="n">
        <v>0</v>
      </c>
      <c r="C167" s="162" t="n">
        <v>0</v>
      </c>
      <c r="D167" s="162" t="n">
        <v>0</v>
      </c>
      <c r="E167" s="162" t="n">
        <v>0</v>
      </c>
      <c r="F167" s="162" t="n">
        <v>0</v>
      </c>
      <c r="G167" s="162" t="n">
        <v>0</v>
      </c>
      <c r="H167" s="162" t="n">
        <v>0</v>
      </c>
      <c r="I167" s="162" t="n">
        <v>0</v>
      </c>
      <c r="J167" s="162" t="n">
        <v>0</v>
      </c>
      <c r="K167" s="162" t="n">
        <v>0</v>
      </c>
      <c r="L167" s="162" t="n">
        <v>0</v>
      </c>
      <c r="M167" s="162" t="n">
        <v>0</v>
      </c>
      <c r="N167" s="162" t="n">
        <v>0</v>
      </c>
      <c r="O167" s="162" t="n">
        <v>0</v>
      </c>
      <c r="P167" s="162" t="n">
        <v>0</v>
      </c>
      <c r="Q167" s="162" t="n">
        <v>0</v>
      </c>
      <c r="R167" s="162" t="n">
        <v>0</v>
      </c>
      <c r="S167" s="162" t="n">
        <v>0</v>
      </c>
      <c r="T167" s="162" t="n">
        <v>0</v>
      </c>
      <c r="U167" s="162" t="n">
        <v>0</v>
      </c>
      <c r="V167" s="162" t="n">
        <v>0</v>
      </c>
      <c r="W167" s="162" t="n">
        <v>0</v>
      </c>
      <c r="X167" s="163" t="n">
        <v>0</v>
      </c>
      <c r="Y167" s="162" t="n">
        <v>0</v>
      </c>
      <c r="Z167" s="162" t="n">
        <v>0</v>
      </c>
      <c r="AA167" s="162" t="n">
        <v>0</v>
      </c>
      <c r="AB167" s="162" t="n">
        <v>0</v>
      </c>
      <c r="AC167" s="162" t="n">
        <v>0</v>
      </c>
      <c r="AD167" s="162" t="n">
        <v>0</v>
      </c>
      <c r="AE167" s="162" t="n">
        <v>0</v>
      </c>
      <c r="AF167" s="162" t="n">
        <v>0</v>
      </c>
      <c r="AG167" s="162" t="n">
        <v>0</v>
      </c>
      <c r="AH167" s="162" t="n">
        <v>0</v>
      </c>
      <c r="AI167" s="162" t="n">
        <v>0</v>
      </c>
      <c r="AJ167" s="162" t="n">
        <v>0</v>
      </c>
      <c r="AK167" s="162" t="n">
        <v>0</v>
      </c>
      <c r="AL167" s="162" t="n">
        <v>0</v>
      </c>
      <c r="AM167" s="162" t="n">
        <v>0</v>
      </c>
      <c r="AN167" s="162" t="n">
        <v>0</v>
      </c>
      <c r="AO167" s="162" t="n">
        <v>0</v>
      </c>
      <c r="AP167" s="162" t="n">
        <v>0</v>
      </c>
      <c r="AQ167" s="162" t="n">
        <v>0</v>
      </c>
      <c r="AR167" s="147"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48" t="n">
        <v>37.5655511818263</v>
      </c>
      <c r="BJ167" s="51" t="n">
        <v>35.1806555163299</v>
      </c>
      <c r="BK167" s="51" t="n">
        <v>32.9471679137095</v>
      </c>
      <c r="BL167" s="51" t="n">
        <f aca="false">BK167*(1+(BK36-BJ36)/BJ36)</f>
        <v>30.3474445267878</v>
      </c>
      <c r="BM167" s="149" t="n">
        <f aca="false">BL167*(1+(BL36-BK36)/BK36)</f>
        <v>29.8664315472145</v>
      </c>
      <c r="BN167" s="51" t="n">
        <f aca="false">BM167*(1+(BM36-BL36)/BL36)</f>
        <v>29.9259370940252</v>
      </c>
      <c r="BO167" s="51" t="n">
        <f aca="false">BN167*(1+(BN36-BM36)/BM36)</f>
        <v>30.3684473597168</v>
      </c>
      <c r="BP167" s="51" t="n">
        <f aca="false">BO167*(1+(BO36-BN36)/BN36)</f>
        <v>29.641711473836</v>
      </c>
      <c r="BQ167" s="51" t="n">
        <f aca="false">BP167*(1+(BP36-BO36)/BO36)</f>
        <v>28.7866371656076</v>
      </c>
      <c r="BR167" s="51" t="n">
        <f aca="false">BQ167*(1+(BQ36-BP36)/BP36)</f>
        <v>29.1176009263709</v>
      </c>
      <c r="BS167" s="51" t="n">
        <f aca="false">BR167*(1+(BR36-BQ36)/BQ36)</f>
        <v>29.9881675631456</v>
      </c>
      <c r="BT167" s="51" t="n">
        <f aca="false">BS167*(1+(BS36-BR36)/BR36)</f>
        <v>30.6691416023486</v>
      </c>
      <c r="BU167" s="51" t="n">
        <f aca="false">BT167*(1+(BT36-BS36)/BS36)</f>
        <v>31.0344984604155</v>
      </c>
      <c r="BV167" s="51" t="n">
        <f aca="false">BU167*(1+(BU36-BT36)/BT36)</f>
        <v>31.2997718200773</v>
      </c>
      <c r="BW167" s="51" t="n">
        <f aca="false">BV167*(1+(BV36-BU36)/BU36)</f>
        <v>31.5800763457856</v>
      </c>
      <c r="BX167" s="51" t="n">
        <f aca="false">BW167*(1+(BW36-BV36)/BV36)</f>
        <v>31.9222956299272</v>
      </c>
      <c r="BY167" s="51" t="n">
        <f aca="false">BX167*(1+(BX36-BW36)/BW36)</f>
        <v>32.4317897844074</v>
      </c>
      <c r="BZ167" s="51" t="n">
        <f aca="false">BY167*(1+(BY36-BX36)/BX36)</f>
        <v>32.1723744787207</v>
      </c>
      <c r="CA167" s="51" t="n">
        <f aca="false">BZ167*(1+(BZ36-BY36)/BY36)</f>
        <v>32.1910907093026</v>
      </c>
      <c r="CB167" s="51" t="n">
        <f aca="false">CA167*(1+(CA36-BZ36)/BZ36)</f>
        <v>32.8143589685864</v>
      </c>
      <c r="CC167" s="51" t="n">
        <f aca="false">CB167*(1+(CB36-CA36)/CA36)</f>
        <v>33.4438458958045</v>
      </c>
      <c r="CD167" s="51" t="n">
        <f aca="false">CC167*(1+(CC36-CB36)/CB36)</f>
        <v>33.8412554103851</v>
      </c>
      <c r="CE167" s="51" t="n">
        <f aca="false">CD167*(1+(CD36-CC36)/CC36)</f>
        <v>33.8791145257457</v>
      </c>
      <c r="CF167" s="51" t="n">
        <f aca="false">CE167*(1+(CE36-CD36)/CD36)</f>
        <v>33.9170159951088</v>
      </c>
      <c r="CG167" s="51" t="n">
        <f aca="false">CF167*(1+(CF36-CE36)/CE36)</f>
        <v>33.9549598658569</v>
      </c>
      <c r="CH167" s="51" t="n">
        <f aca="false">CG167*(1+(CG36-CF36)/CF36)</f>
        <v>34.2348082134242</v>
      </c>
      <c r="CI167" s="51" t="n">
        <f aca="false">CH167*(1+(CH36-CG36)/CG36)</f>
        <v>34.6379860441607</v>
      </c>
      <c r="CJ167" s="51" t="n">
        <f aca="false">CI167*(1+(CI36-CH36)/CH36)</f>
        <v>34.6767364833392</v>
      </c>
      <c r="CK167" s="51" t="n">
        <f aca="false">CJ167*(1+(CJ36-CI36)/CI36)</f>
        <v>34.7155302736679</v>
      </c>
      <c r="CL167" s="51" t="n">
        <f aca="false">CK167*(1+(CK36-CJ36)/CJ36)</f>
        <v>34.999201778509</v>
      </c>
      <c r="CM167" s="51" t="n">
        <f aca="false">CL167*(1+(CL36-CK36)/CK36)</f>
        <v>35.4076884585652</v>
      </c>
      <c r="CN167" s="51" t="n">
        <f aca="false">CM167*(1+(CM36-CL36)/CL36)</f>
        <v>35.4472999843714</v>
      </c>
      <c r="CO167" s="51" t="n">
        <f aca="false">CN167*(1+(CN36-CM36)/CM36)</f>
        <v>35.4869558246485</v>
      </c>
      <c r="CP167" s="51" t="n">
        <f aca="false">CO167*(1+(CO36-CN36)/CN36)</f>
        <v>35.5266560289722</v>
      </c>
      <c r="CQ167" s="51" t="n">
        <f aca="false">CP167*(1+(CP36-CO36)/CO36)</f>
        <v>35.5664006469738</v>
      </c>
      <c r="CR167" s="51" t="n">
        <f aca="false">CQ167*(1+(CQ36-CP36)/CP36)</f>
        <v>35.60618972834</v>
      </c>
      <c r="CS167" s="51" t="n">
        <f aca="false">CR167*(1+(CR36-CQ36)/CQ36)</f>
        <v>35.6460233228132</v>
      </c>
      <c r="CT167" s="51" t="n">
        <f aca="false">CS167*(1+(CS36-CR36)/CR36)</f>
        <v>35.6859014801913</v>
      </c>
      <c r="CU167" s="51" t="n">
        <f aca="false">CT167*(1+(CT36-CS36)/CS36)</f>
        <v>35.7258242503281</v>
      </c>
      <c r="CV167" s="51" t="n">
        <f aca="false">CU167*(1+(CU36-CT36)/CT36)</f>
        <v>35.765791683133</v>
      </c>
      <c r="CW167" s="51" t="n">
        <f aca="false">CV167*(1+(CV36-CU36)/CU36)</f>
        <v>35.8058038285714</v>
      </c>
      <c r="CX167" s="51" t="n">
        <f aca="false">CW167*(1+(CW36-CV36)/CV36)</f>
        <v>35.8458607366644</v>
      </c>
      <c r="CY167" s="51" t="n">
        <f aca="false">CX167*(1+(CX36-CW36)/CW36)</f>
        <v>35.8859624574894</v>
      </c>
      <c r="CZ167" s="51" t="n">
        <f aca="false">CY167*(1+(CY36-CX36)/CX36)</f>
        <v>35.9261090411794</v>
      </c>
      <c r="DA167" s="51" t="n">
        <f aca="false">CZ167*(1+(CZ36-CY36)/CY36)</f>
        <v>35.9663005379237</v>
      </c>
      <c r="DB167" s="51" t="n">
        <f aca="false">DA167*(1+(DA36-CZ36)/CZ36)</f>
        <v>36.0065369979678</v>
      </c>
      <c r="DC167" s="51" t="n">
        <f aca="false">DB167*(1+(DB36-DA36)/DA36)</f>
        <v>36.0468184716133</v>
      </c>
      <c r="DD167" s="51" t="n">
        <f aca="false">DC167*(1+(DC36-DB36)/DB36)</f>
        <v>36.0871450092182</v>
      </c>
      <c r="DE167" s="51" t="n">
        <f aca="false">DD167*(1+(DD36-DC36)/DC36)</f>
        <v>36.1275166611966</v>
      </c>
      <c r="DF167" s="51" t="n">
        <f aca="false">DE167*(1+(DE36-DD36)/DD36)</f>
        <v>36.1679334780193</v>
      </c>
      <c r="DG167" s="51" t="n">
        <f aca="false">DF167*(1+(DF36-DE36)/DE36)</f>
        <v>36.2083955102134</v>
      </c>
      <c r="DH167" s="51" t="n">
        <f aca="false">DG167*(1+(DG36-DF36)/DF36)</f>
        <v>36.2489028083624</v>
      </c>
      <c r="DI167" s="51" t="n">
        <f aca="false">DH167*(1+(DH36-DG36)/DG36)</f>
        <v>36.2894554231067</v>
      </c>
      <c r="DJ167" s="51" t="n">
        <f aca="false">DI167*(1+(DI36-DH36)/DH36)</f>
        <v>36.3300534051431</v>
      </c>
      <c r="DK167" s="51" t="n">
        <f aca="false">DJ167*(1+(DJ36-DI36)/DI36)</f>
        <v>36.3706968052252</v>
      </c>
      <c r="DL167" s="51" t="n">
        <f aca="false">DK167*(1+(DK36-DJ36)/DJ36)</f>
        <v>36.4113856741634</v>
      </c>
      <c r="DM167" s="51" t="n">
        <f aca="false">DL167*(1+(DL36-DK36)/DK36)</f>
        <v>36.452120062825</v>
      </c>
      <c r="DN167" s="51" t="n">
        <f aca="false">DM167*(1+(DM36-DL36)/DL36)</f>
        <v>36.4929000221339</v>
      </c>
      <c r="DO167" s="51" t="n">
        <f aca="false">DN167*(1+(DN36-DM36)/DM36)</f>
        <v>36.5337256030715</v>
      </c>
      <c r="DP167" s="51" t="n">
        <f aca="false">DO167*(1+(DO36-DN36)/DN36)</f>
        <v>36.5745968566757</v>
      </c>
      <c r="DQ167" s="51" t="n">
        <f aca="false">DP167*(1+(DP36-DO36)/DO36)</f>
        <v>36.6155138340418</v>
      </c>
      <c r="DR167" s="51" t="n">
        <f aca="false">DQ167*(1+(DQ36-DP36)/DP36)</f>
        <v>36.6564765863222</v>
      </c>
      <c r="DS167" s="51" t="n">
        <f aca="false">DR167*(1+(DR36-DQ36)/DQ36)</f>
        <v>36.6974851647265</v>
      </c>
      <c r="DT167" s="51" t="n">
        <f aca="false">DS167*(1+(DS36-DR36)/DR36)</f>
        <v>36.7385396205217</v>
      </c>
      <c r="DU167" s="51" t="n">
        <f aca="false">DT167*(1+(DT36-DS36)/DS36)</f>
        <v>36.7796400050319</v>
      </c>
      <c r="DV167" s="51" t="n">
        <f aca="false">DU167*(1+(DU36-DT36)/DT36)</f>
        <v>36.820786369639</v>
      </c>
      <c r="DW167" s="51" t="n">
        <f aca="false">DV167*(1+(DV36-DU36)/DU36)</f>
        <v>36.8619787657819</v>
      </c>
      <c r="DX167" s="51" t="n">
        <f aca="false">DW167*(1+(DW36-DV36)/DV36)</f>
        <v>36.9032172449575</v>
      </c>
      <c r="DY167" s="51" t="n">
        <f aca="false">DX167*(1+(DX36-DW36)/DW36)</f>
        <v>36.9445018587201</v>
      </c>
      <c r="DZ167" s="51" t="n">
        <f aca="false">DY167*(1+(DY36-DX36)/DX36)</f>
        <v>36.9858326586815</v>
      </c>
      <c r="EA167" s="51" t="n">
        <f aca="false">DZ167*(1+(DZ36-DY36)/DY36)</f>
        <v>37.0272096965117</v>
      </c>
      <c r="EB167" s="51" t="n">
        <f aca="false">EA167*(1+(EA36-DZ36)/DZ36)</f>
        <v>37.0686330239381</v>
      </c>
      <c r="EC167" s="51" t="n">
        <f aca="false">EB167*(1+(EB36-EA36)/EA36)</f>
        <v>37.1101026927461</v>
      </c>
      <c r="ED167" s="51" t="n">
        <f aca="false">EC167*(1+(EC36-EB36)/EB36)</f>
        <v>37.1516187547791</v>
      </c>
      <c r="EE167" s="51" t="n">
        <f aca="false">ED167*(1+(ED36-EC36)/EC36)</f>
        <v>37.1931812619384</v>
      </c>
      <c r="EF167" s="51" t="n">
        <f aca="false">EE167*(1+(EE36-ED36)/ED36)</f>
        <v>37.2347902661834</v>
      </c>
      <c r="EG167" s="51" t="n">
        <f aca="false">EF167*(1+(EF36-EE36)/EE36)</f>
        <v>37.2764458195316</v>
      </c>
      <c r="EH167" s="51" t="n">
        <f aca="false">EG167*(1+(EG36-EF36)/EF36)</f>
        <v>37.3181479740588</v>
      </c>
      <c r="EI167" s="51" t="n">
        <f aca="false">EH167*(1+(EH36-EG36)/EG36)</f>
        <v>37.359896781899</v>
      </c>
      <c r="EJ167" s="51" t="n">
        <f aca="false">EI167*(1+(EI36-EH36)/EH36)</f>
        <v>37.4016922952444</v>
      </c>
      <c r="EK167" s="51" t="n">
        <f aca="false">EJ167*(1+(EJ36-EI36)/EI36)</f>
        <v>37.4435345663457</v>
      </c>
      <c r="EL167" s="51" t="n">
        <f aca="false">EK167*(1+(EK36-EJ36)/EJ36)</f>
        <v>37.4854236475121</v>
      </c>
      <c r="EM167" s="51" t="n">
        <f aca="false">EL167*(1+(EL36-EK36)/EK36)</f>
        <v>37.5273595911113</v>
      </c>
      <c r="EN167" s="51" t="n">
        <f aca="false">EM167*(1+(EM36-EL36)/EL36)</f>
        <v>37.5693424495695</v>
      </c>
      <c r="EO167" s="51" t="n">
        <f aca="false">EN167*(1+(EN36-EM36)/EM36)</f>
        <v>37.6113722753716</v>
      </c>
      <c r="EP167" s="51" t="n">
        <f aca="false">EO167*(1+(EO36-EN36)/EN36)</f>
        <v>37.6534491210613</v>
      </c>
      <c r="EQ167" s="51" t="n">
        <f aca="false">EP167*(1+(EP36-EO36)/EO36)</f>
        <v>37.6955730392409</v>
      </c>
      <c r="ER167" s="51" t="n">
        <f aca="false">EQ167*(1+(EQ36-EP36)/EP36)</f>
        <v>37.7377440825717</v>
      </c>
      <c r="ES167" s="51" t="n">
        <f aca="false">ER167*(1+(ER36-EQ36)/EQ36)</f>
        <v>37.7799623037738</v>
      </c>
      <c r="ET167" s="51" t="n">
        <f aca="false">ES167*(1+(ES36-ER36)/ER36)</f>
        <v>37.8222277556265</v>
      </c>
      <c r="EU167" s="51" t="n">
        <f aca="false">ET167*(1+(ET36-ES36)/ES36)</f>
        <v>37.8645404909678</v>
      </c>
      <c r="EV167" s="51" t="n">
        <f aca="false">EU167*(1+(EU36-ET36)/ET36)</f>
        <v>37.9069005626952</v>
      </c>
    </row>
    <row r="168" customFormat="false" ht="12.8" hidden="false" customHeight="false" outlineLevel="0" collapsed="false">
      <c r="A168" s="162" t="s">
        <v>314</v>
      </c>
      <c r="B168" s="162" t="n">
        <v>0</v>
      </c>
      <c r="C168" s="162" t="n">
        <v>0</v>
      </c>
      <c r="D168" s="162" t="n">
        <v>0</v>
      </c>
      <c r="E168" s="162" t="n">
        <v>0</v>
      </c>
      <c r="F168" s="162" t="n">
        <v>0</v>
      </c>
      <c r="G168" s="162" t="n">
        <v>0</v>
      </c>
      <c r="H168" s="162" t="n">
        <v>0</v>
      </c>
      <c r="I168" s="162" t="n">
        <v>0</v>
      </c>
      <c r="J168" s="162" t="n">
        <v>0</v>
      </c>
      <c r="K168" s="162" t="n">
        <v>0</v>
      </c>
      <c r="L168" s="162" t="n">
        <v>0</v>
      </c>
      <c r="M168" s="162" t="n">
        <v>0</v>
      </c>
      <c r="N168" s="162" t="n">
        <v>0</v>
      </c>
      <c r="O168" s="162" t="n">
        <v>0</v>
      </c>
      <c r="P168" s="162" t="n">
        <v>0</v>
      </c>
      <c r="Q168" s="162" t="n">
        <v>0</v>
      </c>
      <c r="R168" s="162" t="n">
        <v>0</v>
      </c>
      <c r="S168" s="162" t="n">
        <v>0</v>
      </c>
      <c r="T168" s="162" t="n">
        <v>0</v>
      </c>
      <c r="U168" s="162" t="n">
        <v>0</v>
      </c>
      <c r="V168" s="162" t="n">
        <v>0</v>
      </c>
      <c r="W168" s="162" t="n">
        <v>0</v>
      </c>
      <c r="X168" s="163" t="n">
        <v>0</v>
      </c>
      <c r="Y168" s="162" t="n">
        <v>0</v>
      </c>
      <c r="Z168" s="162" t="n">
        <v>0</v>
      </c>
      <c r="AA168" s="162" t="n">
        <v>0</v>
      </c>
      <c r="AB168" s="162" t="n">
        <v>0</v>
      </c>
      <c r="AC168" s="162" t="n">
        <v>0</v>
      </c>
      <c r="AD168" s="162" t="n">
        <v>0</v>
      </c>
      <c r="AE168" s="162" t="n">
        <v>0</v>
      </c>
      <c r="AF168" s="162" t="n">
        <v>0</v>
      </c>
      <c r="AG168" s="162" t="n">
        <v>0</v>
      </c>
      <c r="AH168" s="162" t="n">
        <v>0</v>
      </c>
      <c r="AI168" s="162" t="n">
        <v>0</v>
      </c>
      <c r="AJ168" s="162" t="n">
        <v>0</v>
      </c>
      <c r="AK168" s="162" t="n">
        <v>0</v>
      </c>
      <c r="AL168" s="162" t="n">
        <v>0</v>
      </c>
      <c r="AM168" s="162" t="n">
        <v>0</v>
      </c>
      <c r="AN168" s="162" t="n">
        <v>0</v>
      </c>
      <c r="AO168" s="162" t="n">
        <v>0</v>
      </c>
      <c r="AP168" s="162" t="n">
        <v>0</v>
      </c>
      <c r="AQ168" s="162" t="n">
        <v>0</v>
      </c>
      <c r="AR168" s="147"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48" t="n">
        <v>165.730372860999</v>
      </c>
      <c r="BJ168" s="51" t="n">
        <v>155.20877433675</v>
      </c>
      <c r="BK168" s="51" t="n">
        <v>145.355152560483</v>
      </c>
      <c r="BL168" s="51" t="n">
        <f aca="false">BK168*(1+(BK36-BJ36)/BJ36)</f>
        <v>133.885784677005</v>
      </c>
      <c r="BM168" s="149" t="n">
        <f aca="false">BL168*(1+(BL36-BK36)/BK36)</f>
        <v>131.763668590652</v>
      </c>
      <c r="BN168" s="51" t="n">
        <f aca="false">BM168*(1+(BM36-BL36)/BL36)</f>
        <v>132.026193061876</v>
      </c>
      <c r="BO168" s="51" t="n">
        <f aca="false">BN168*(1+(BN36-BM36)/BM36)</f>
        <v>133.978444234045</v>
      </c>
      <c r="BP168" s="51" t="n">
        <f aca="false">BO168*(1+(BO36-BN36)/BN36)</f>
        <v>130.772256502218</v>
      </c>
      <c r="BQ168" s="51" t="n">
        <f aca="false">BP168*(1+(BP36-BO36)/BO36)</f>
        <v>126.999869848269</v>
      </c>
      <c r="BR168" s="51" t="n">
        <f aca="false">BQ168*(1+(BQ36-BP36)/BP36)</f>
        <v>128.460004086931</v>
      </c>
      <c r="BS168" s="51" t="n">
        <f aca="false">BR168*(1+(BR36-BQ36)/BQ36)</f>
        <v>132.300739249172</v>
      </c>
      <c r="BT168" s="51" t="n">
        <f aca="false">BS168*(1+(BS36-BR36)/BR36)</f>
        <v>135.30503648095</v>
      </c>
      <c r="BU168" s="51" t="n">
        <f aca="false">BT168*(1+(BT36-BS36)/BS36)</f>
        <v>136.916904972422</v>
      </c>
      <c r="BV168" s="51" t="n">
        <f aca="false">BU168*(1+(BU36-BT36)/BT36)</f>
        <v>138.087228617989</v>
      </c>
      <c r="BW168" s="51" t="n">
        <f aca="false">BV168*(1+(BV36-BU36)/BU36)</f>
        <v>139.323866231407</v>
      </c>
      <c r="BX168" s="51" t="n">
        <f aca="false">BW168*(1+(BW36-BV36)/BV36)</f>
        <v>140.833657190856</v>
      </c>
      <c r="BY168" s="51" t="n">
        <f aca="false">BX168*(1+(BX36-BW36)/BW36)</f>
        <v>143.081425519445</v>
      </c>
      <c r="BZ168" s="51" t="n">
        <f aca="false">BY168*(1+(BY36-BX36)/BX36)</f>
        <v>141.936946229651</v>
      </c>
      <c r="CA168" s="51" t="n">
        <f aca="false">BZ168*(1+(BZ36-BY36)/BY36)</f>
        <v>142.019517835159</v>
      </c>
      <c r="CB168" s="51" t="n">
        <f aca="false">CA168*(1+(CA36-BZ36)/BZ36)</f>
        <v>144.769230743764</v>
      </c>
      <c r="CC168" s="51" t="n">
        <f aca="false">CB168*(1+(CB36-CA36)/CA36)</f>
        <v>147.546378952079</v>
      </c>
      <c r="CD168" s="51" t="n">
        <f aca="false">CC168*(1+(CC36-CB36)/CB36)</f>
        <v>149.299656222288</v>
      </c>
      <c r="CE168" s="51" t="n">
        <f aca="false">CD168*(1+(CD36-CC36)/CC36)</f>
        <v>149.466681731231</v>
      </c>
      <c r="CF168" s="51" t="n">
        <f aca="false">CE168*(1+(CE36-CD36)/CD36)</f>
        <v>149.633894096068</v>
      </c>
      <c r="CG168" s="51" t="n">
        <f aca="false">CF168*(1+(CF36-CE36)/CE36)</f>
        <v>149.80129352584</v>
      </c>
      <c r="CH168" s="51" t="n">
        <f aca="false">CG168*(1+(CG36-CF36)/CF36)</f>
        <v>151.035918588636</v>
      </c>
      <c r="CI168" s="51" t="n">
        <f aca="false">CH168*(1+(CH36-CG36)/CG36)</f>
        <v>152.814644312474</v>
      </c>
      <c r="CJ168" s="51" t="n">
        <f aca="false">CI168*(1+(CI36-CH36)/CH36)</f>
        <v>152.985602132379</v>
      </c>
      <c r="CK168" s="51" t="n">
        <f aca="false">CJ168*(1+(CJ36-CI36)/CI36)</f>
        <v>153.156751207359</v>
      </c>
      <c r="CL168" s="51" t="n">
        <f aca="false">CK168*(1+(CK36-CJ36)/CJ36)</f>
        <v>154.408243140481</v>
      </c>
      <c r="CM168" s="51" t="n">
        <f aca="false">CL168*(1+(CL36-CK36)/CK36)</f>
        <v>156.210390258376</v>
      </c>
      <c r="CN168" s="51" t="n">
        <f aca="false">CM168*(1+(CM36-CL36)/CL36)</f>
        <v>156.385146989874</v>
      </c>
      <c r="CO168" s="51" t="n">
        <f aca="false">CN168*(1+(CN36-CM36)/CM36)</f>
        <v>156.560099226391</v>
      </c>
      <c r="CP168" s="51" t="n">
        <f aca="false">CO168*(1+(CO36-CN36)/CN36)</f>
        <v>156.735247186643</v>
      </c>
      <c r="CQ168" s="51" t="n">
        <f aca="false">CP168*(1+(CP36-CO36)/CO36)</f>
        <v>156.910591089591</v>
      </c>
      <c r="CR168" s="51" t="n">
        <f aca="false">CQ168*(1+(CQ36-CP36)/CP36)</f>
        <v>157.086131154442</v>
      </c>
      <c r="CS168" s="51" t="n">
        <f aca="false">CR168*(1+(CR36-CQ36)/CQ36)</f>
        <v>157.261867600647</v>
      </c>
      <c r="CT168" s="51" t="n">
        <f aca="false">CS168*(1+(CS36-CR36)/CR36)</f>
        <v>157.437800647903</v>
      </c>
      <c r="CU168" s="51" t="n">
        <f aca="false">CT168*(1+(CT36-CS36)/CS36)</f>
        <v>157.613930516154</v>
      </c>
      <c r="CV168" s="51" t="n">
        <f aca="false">CU168*(1+(CU36-CT36)/CT36)</f>
        <v>157.790257425587</v>
      </c>
      <c r="CW168" s="51" t="n">
        <f aca="false">CV168*(1+(CV36-CU36)/CU36)</f>
        <v>157.966781596639</v>
      </c>
      <c r="CX168" s="51" t="n">
        <f aca="false">CW168*(1+(CW36-CV36)/CV36)</f>
        <v>158.143503249991</v>
      </c>
      <c r="CY168" s="51" t="n">
        <f aca="false">CX168*(1+(CX36-CW36)/CW36)</f>
        <v>158.320422606571</v>
      </c>
      <c r="CZ168" s="51" t="n">
        <f aca="false">CY168*(1+(CY36-CX36)/CX36)</f>
        <v>158.497539887556</v>
      </c>
      <c r="DA168" s="51" t="n">
        <f aca="false">CZ168*(1+(CZ36-CY36)/CY36)</f>
        <v>158.67485531437</v>
      </c>
      <c r="DB168" s="51" t="n">
        <f aca="false">DA168*(1+(DA36-CZ36)/CZ36)</f>
        <v>158.852369108682</v>
      </c>
      <c r="DC168" s="51" t="n">
        <f aca="false">DB168*(1+(DB36-DA36)/DA36)</f>
        <v>159.030081492412</v>
      </c>
      <c r="DD168" s="51" t="n">
        <f aca="false">DC168*(1+(DC36-DB36)/DB36)</f>
        <v>159.207992687728</v>
      </c>
      <c r="DE168" s="51" t="n">
        <f aca="false">DD168*(1+(DD36-DC36)/DC36)</f>
        <v>159.386102917044</v>
      </c>
      <c r="DF168" s="51" t="n">
        <f aca="false">DE168*(1+(DE36-DD36)/DD36)</f>
        <v>159.564412403027</v>
      </c>
      <c r="DG168" s="51" t="n">
        <f aca="false">DF168*(1+(DF36-DE36)/DE36)</f>
        <v>159.742921368589</v>
      </c>
      <c r="DH168" s="51" t="n">
        <f aca="false">DG168*(1+(DG36-DF36)/DF36)</f>
        <v>159.921630036894</v>
      </c>
      <c r="DI168" s="51" t="n">
        <f aca="false">DH168*(1+(DH36-DG36)/DG36)</f>
        <v>160.100538631354</v>
      </c>
      <c r="DJ168" s="51" t="n">
        <f aca="false">DI168*(1+(DI36-DH36)/DH36)</f>
        <v>160.279647375632</v>
      </c>
      <c r="DK168" s="51" t="n">
        <f aca="false">DJ168*(1+(DJ36-DI36)/DI36)</f>
        <v>160.458956493641</v>
      </c>
      <c r="DL168" s="51" t="n">
        <f aca="false">DK168*(1+(DK36-DJ36)/DJ36)</f>
        <v>160.638466209545</v>
      </c>
      <c r="DM168" s="51" t="n">
        <f aca="false">DL168*(1+(DL36-DK36)/DK36)</f>
        <v>160.818176747758</v>
      </c>
      <c r="DN168" s="51" t="n">
        <f aca="false">DM168*(1+(DM36-DL36)/DL36)</f>
        <v>160.998088332944</v>
      </c>
      <c r="DO168" s="51" t="n">
        <f aca="false">DN168*(1+(DN36-DM36)/DM36)</f>
        <v>161.178201190022</v>
      </c>
      <c r="DP168" s="51" t="n">
        <f aca="false">DO168*(1+(DO36-DN36)/DN36)</f>
        <v>161.358515544158</v>
      </c>
      <c r="DQ168" s="51" t="n">
        <f aca="false">DP168*(1+(DP36-DO36)/DO36)</f>
        <v>161.539031620773</v>
      </c>
      <c r="DR168" s="51" t="n">
        <f aca="false">DQ168*(1+(DQ36-DP36)/DP36)</f>
        <v>161.719749645539</v>
      </c>
      <c r="DS168" s="51" t="n">
        <f aca="false">DR168*(1+(DR36-DQ36)/DQ36)</f>
        <v>161.900669844382</v>
      </c>
      <c r="DT168" s="51" t="n">
        <f aca="false">DS168*(1+(DS36-DR36)/DR36)</f>
        <v>162.081792443478</v>
      </c>
      <c r="DU168" s="51" t="n">
        <f aca="false">DT168*(1+(DT36-DS36)/DS36)</f>
        <v>162.263117669259</v>
      </c>
      <c r="DV168" s="51" t="n">
        <f aca="false">DU168*(1+(DU36-DT36)/DT36)</f>
        <v>162.444645748408</v>
      </c>
      <c r="DW168" s="51" t="n">
        <f aca="false">DV168*(1+(DV36-DU36)/DU36)</f>
        <v>162.626376907862</v>
      </c>
      <c r="DX168" s="51" t="n">
        <f aca="false">DW168*(1+(DW36-DV36)/DV36)</f>
        <v>162.808311374813</v>
      </c>
      <c r="DY168" s="51" t="n">
        <f aca="false">DX168*(1+(DX36-DW36)/DW36)</f>
        <v>162.990449376707</v>
      </c>
      <c r="DZ168" s="51" t="n">
        <f aca="false">DY168*(1+(DY36-DX36)/DX36)</f>
        <v>163.172791141243</v>
      </c>
      <c r="EA168" s="51" t="n">
        <f aca="false">DZ168*(1+(DZ36-DY36)/DY36)</f>
        <v>163.355336896376</v>
      </c>
      <c r="EB168" s="51" t="n">
        <f aca="false">EA168*(1+(EA36-DZ36)/DZ36)</f>
        <v>163.538086870316</v>
      </c>
      <c r="EC168" s="51" t="n">
        <f aca="false">EB168*(1+(EB36-EA36)/EA36)</f>
        <v>163.721041291528</v>
      </c>
      <c r="ED168" s="51" t="n">
        <f aca="false">EC168*(1+(EC36-EB36)/EB36)</f>
        <v>163.904200388732</v>
      </c>
      <c r="EE168" s="51" t="n">
        <f aca="false">ED168*(1+(ED36-EC36)/EC36)</f>
        <v>164.087564390905</v>
      </c>
      <c r="EF168" s="51" t="n">
        <f aca="false">EE168*(1+(EE36-ED36)/ED36)</f>
        <v>164.27113352728</v>
      </c>
      <c r="EG168" s="51" t="n">
        <f aca="false">EF168*(1+(EF36-EE36)/EE36)</f>
        <v>164.454908027346</v>
      </c>
      <c r="EH168" s="51" t="n">
        <f aca="false">EG168*(1+(EG36-EF36)/EF36)</f>
        <v>164.638888120848</v>
      </c>
      <c r="EI168" s="51" t="n">
        <f aca="false">EH168*(1+(EH36-EG36)/EG36)</f>
        <v>164.82307403779</v>
      </c>
      <c r="EJ168" s="51" t="n">
        <f aca="false">EI168*(1+(EI36-EH36)/EH36)</f>
        <v>165.007466008431</v>
      </c>
      <c r="EK168" s="51" t="n">
        <f aca="false">EJ168*(1+(EJ36-EI36)/EI36)</f>
        <v>165.19206426329</v>
      </c>
      <c r="EL168" s="51" t="n">
        <f aca="false">EK168*(1+(EK36-EJ36)/EJ36)</f>
        <v>165.376869033142</v>
      </c>
      <c r="EM168" s="51" t="n">
        <f aca="false">EL168*(1+(EL36-EK36)/EK36)</f>
        <v>165.561880549021</v>
      </c>
      <c r="EN168" s="51" t="n">
        <f aca="false">EM168*(1+(EM36-EL36)/EL36)</f>
        <v>165.747099042219</v>
      </c>
      <c r="EO168" s="51" t="n">
        <f aca="false">EN168*(1+(EN36-EM36)/EM36)</f>
        <v>165.932524744287</v>
      </c>
      <c r="EP168" s="51" t="n">
        <f aca="false">EO168*(1+(EO36-EN36)/EN36)</f>
        <v>166.118157887035</v>
      </c>
      <c r="EQ168" s="51" t="n">
        <f aca="false">EP168*(1+(EP36-EO36)/EO36)</f>
        <v>166.303998702534</v>
      </c>
      <c r="ER168" s="51" t="n">
        <f aca="false">EQ168*(1+(EQ36-EP36)/EP36)</f>
        <v>166.490047423111</v>
      </c>
      <c r="ES168" s="51" t="n">
        <f aca="false">ER168*(1+(ER36-EQ36)/EQ36)</f>
        <v>166.676304281356</v>
      </c>
      <c r="ET168" s="51" t="n">
        <f aca="false">ES168*(1+(ES36-ER36)/ER36)</f>
        <v>166.862769510117</v>
      </c>
      <c r="EU168" s="51" t="n">
        <f aca="false">ET168*(1+(ET36-ES36)/ES36)</f>
        <v>167.049443342506</v>
      </c>
      <c r="EV168" s="51" t="n">
        <f aca="false">EU168*(1+(EU36-ET36)/ET36)</f>
        <v>167.236326011891</v>
      </c>
    </row>
    <row r="169" customFormat="false" ht="12.8" hidden="false" customHeight="false" outlineLevel="0" collapsed="false">
      <c r="A169" s="162" t="s">
        <v>315</v>
      </c>
      <c r="B169" s="162" t="n">
        <v>0</v>
      </c>
      <c r="C169" s="162" t="n">
        <v>0</v>
      </c>
      <c r="D169" s="162" t="n">
        <v>0</v>
      </c>
      <c r="E169" s="162" t="n">
        <v>0</v>
      </c>
      <c r="F169" s="162" t="n">
        <v>0</v>
      </c>
      <c r="G169" s="162" t="n">
        <v>0</v>
      </c>
      <c r="H169" s="162" t="n">
        <v>0</v>
      </c>
      <c r="I169" s="162" t="n">
        <v>0</v>
      </c>
      <c r="J169" s="162" t="n">
        <v>0</v>
      </c>
      <c r="K169" s="162" t="n">
        <v>0</v>
      </c>
      <c r="L169" s="162" t="n">
        <v>0</v>
      </c>
      <c r="M169" s="162" t="n">
        <v>0</v>
      </c>
      <c r="N169" s="162" t="n">
        <v>0</v>
      </c>
      <c r="O169" s="162" t="n">
        <v>0</v>
      </c>
      <c r="P169" s="162" t="n">
        <v>0</v>
      </c>
      <c r="Q169" s="162" t="n">
        <v>0</v>
      </c>
      <c r="R169" s="162" t="n">
        <v>0</v>
      </c>
      <c r="S169" s="162" t="n">
        <v>0</v>
      </c>
      <c r="T169" s="162" t="n">
        <v>0</v>
      </c>
      <c r="U169" s="162" t="n">
        <v>0</v>
      </c>
      <c r="V169" s="162" t="n">
        <v>0</v>
      </c>
      <c r="W169" s="162" t="n">
        <v>0</v>
      </c>
      <c r="X169" s="163" t="n">
        <v>0</v>
      </c>
      <c r="Y169" s="162" t="n">
        <v>0</v>
      </c>
      <c r="Z169" s="162" t="n">
        <v>0</v>
      </c>
      <c r="AA169" s="162" t="n">
        <v>0</v>
      </c>
      <c r="AB169" s="162" t="n">
        <v>0</v>
      </c>
      <c r="AC169" s="162" t="n">
        <v>0</v>
      </c>
      <c r="AD169" s="162" t="n">
        <v>0</v>
      </c>
      <c r="AE169" s="162" t="n">
        <v>0</v>
      </c>
      <c r="AF169" s="162" t="n">
        <v>0</v>
      </c>
      <c r="AG169" s="162" t="n">
        <v>0</v>
      </c>
      <c r="AH169" s="162" t="n">
        <v>0</v>
      </c>
      <c r="AI169" s="162" t="n">
        <v>0</v>
      </c>
      <c r="AJ169" s="162" t="n">
        <v>0</v>
      </c>
      <c r="AK169" s="162" t="n">
        <v>0</v>
      </c>
      <c r="AL169" s="162" t="n">
        <v>0</v>
      </c>
      <c r="AM169" s="162" t="n">
        <v>0</v>
      </c>
      <c r="AN169" s="162" t="n">
        <v>0</v>
      </c>
      <c r="AO169" s="162" t="n">
        <v>0</v>
      </c>
      <c r="AP169" s="162" t="n">
        <v>0</v>
      </c>
      <c r="AQ169" s="162" t="n">
        <v>0</v>
      </c>
      <c r="AR169" s="147"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48" t="n">
        <v>231.470087429195</v>
      </c>
      <c r="BJ169" s="51" t="n">
        <v>216.774921490327</v>
      </c>
      <c r="BK169" s="51" t="n">
        <v>203.012696409474</v>
      </c>
      <c r="BL169" s="51" t="n">
        <f aca="false">BK169*(1+(BK36-BJ36)/BJ36)</f>
        <v>186.993812598883</v>
      </c>
      <c r="BM169" s="149" t="n">
        <f aca="false">BL169*(1+(BL36-BK36)/BK36)</f>
        <v>184.029923798277</v>
      </c>
      <c r="BN169" s="51" t="n">
        <f aca="false">BM169*(1+(BM36-BL36)/BL36)</f>
        <v>184.39658297642</v>
      </c>
      <c r="BO169" s="51" t="n">
        <f aca="false">BN169*(1+(BN36-BM36)/BM36)</f>
        <v>187.123227113548</v>
      </c>
      <c r="BP169" s="51" t="n">
        <f aca="false">BO169*(1+(BO36-BN36)/BN36)</f>
        <v>182.64525158143</v>
      </c>
      <c r="BQ169" s="51" t="n">
        <f aca="false">BP169*(1+(BP36-BO36)/BO36)</f>
        <v>177.376484888081</v>
      </c>
      <c r="BR169" s="51" t="n">
        <f aca="false">BQ169*(1+(BQ36-BP36)/BP36)</f>
        <v>179.415805708079</v>
      </c>
      <c r="BS169" s="51" t="n">
        <f aca="false">BR169*(1+(BR36-BQ36)/BQ36)</f>
        <v>184.780032484675</v>
      </c>
      <c r="BT169" s="51" t="n">
        <f aca="false">BS169*(1+(BS36-BR36)/BR36)</f>
        <v>188.976034285059</v>
      </c>
      <c r="BU169" s="51" t="n">
        <f aca="false">BT169*(1+(BT36-BS36)/BS36)</f>
        <v>191.227277278147</v>
      </c>
      <c r="BV169" s="51" t="n">
        <f aca="false">BU169*(1+(BU36-BT36)/BT36)</f>
        <v>192.861829303123</v>
      </c>
      <c r="BW169" s="51" t="n">
        <f aca="false">BV169*(1+(BV36-BU36)/BU36)</f>
        <v>194.588999836531</v>
      </c>
      <c r="BX169" s="51" t="n">
        <f aca="false">BW169*(1+(BW36-BV36)/BV36)</f>
        <v>196.697674543227</v>
      </c>
      <c r="BY169" s="51" t="n">
        <f aca="false">BX169*(1+(BX36-BW36)/BW36)</f>
        <v>199.837057642156</v>
      </c>
      <c r="BZ169" s="51" t="n">
        <f aca="false">BY169*(1+(BY36-BX36)/BX36)</f>
        <v>198.23860156741</v>
      </c>
      <c r="CA169" s="51" t="n">
        <f aca="false">BZ169*(1+(BZ36-BY36)/BY36)</f>
        <v>198.353926576437</v>
      </c>
      <c r="CB169" s="51" t="n">
        <f aca="false">CA169*(1+(CA36-BZ36)/BZ36)</f>
        <v>202.194358938789</v>
      </c>
      <c r="CC169" s="51" t="n">
        <f aca="false">CB169*(1+(CB36-CA36)/CA36)</f>
        <v>206.073109269735</v>
      </c>
      <c r="CD169" s="51" t="n">
        <f aca="false">CC169*(1+(CC36-CB36)/CB36)</f>
        <v>208.52185319046</v>
      </c>
      <c r="CE169" s="51" t="n">
        <f aca="false">CD169*(1+(CD36-CC36)/CC36)</f>
        <v>208.755132151285</v>
      </c>
      <c r="CF169" s="51" t="n">
        <f aca="false">CE169*(1+(CE36-CD36)/CD36)</f>
        <v>208.988672087507</v>
      </c>
      <c r="CG169" s="51" t="n">
        <f aca="false">CF169*(1+(CF36-CE36)/CE36)</f>
        <v>209.222473291088</v>
      </c>
      <c r="CH169" s="51" t="n">
        <f aca="false">CG169*(1+(CG36-CF36)/CF36)</f>
        <v>210.946832962127</v>
      </c>
      <c r="CI169" s="51" t="n">
        <f aca="false">CH169*(1+(CH36-CG36)/CG36)</f>
        <v>213.431119889754</v>
      </c>
      <c r="CJ169" s="51" t="n">
        <f aca="false">CI169*(1+(CI36-CH36)/CH36)</f>
        <v>213.669890978221</v>
      </c>
      <c r="CK169" s="51" t="n">
        <f aca="false">CJ169*(1+(CJ36-CI36)/CI36)</f>
        <v>213.908929186276</v>
      </c>
      <c r="CL169" s="51" t="n">
        <f aca="false">CK169*(1+(CK36-CJ36)/CJ36)</f>
        <v>215.656846252871</v>
      </c>
      <c r="CM169" s="51" t="n">
        <f aca="false">CL169*(1+(CL36-CK36)/CK36)</f>
        <v>218.173845060864</v>
      </c>
      <c r="CN169" s="51" t="n">
        <f aca="false">CM169*(1+(CM36-CL36)/CL36)</f>
        <v>218.417921962523</v>
      </c>
      <c r="CO169" s="51" t="n">
        <f aca="false">CN169*(1+(CN36-CM36)/CM36)</f>
        <v>218.662271919524</v>
      </c>
      <c r="CP169" s="51" t="n">
        <f aca="false">CO169*(1+(CO36-CN36)/CN36)</f>
        <v>218.906895237342</v>
      </c>
      <c r="CQ169" s="51" t="n">
        <f aca="false">CP169*(1+(CP36-CO36)/CO36)</f>
        <v>219.151792221793</v>
      </c>
      <c r="CR169" s="51" t="n">
        <f aca="false">CQ169*(1+(CQ36-CP36)/CP36)</f>
        <v>219.396963179035</v>
      </c>
      <c r="CS169" s="51" t="n">
        <f aca="false">CR169*(1+(CR36-CQ36)/CQ36)</f>
        <v>219.642408415568</v>
      </c>
      <c r="CT169" s="51" t="n">
        <f aca="false">CS169*(1+(CS36-CR36)/CR36)</f>
        <v>219.888128238236</v>
      </c>
      <c r="CU169" s="51" t="n">
        <f aca="false">CT169*(1+(CT36-CS36)/CS36)</f>
        <v>220.134122954226</v>
      </c>
      <c r="CV169" s="51" t="n">
        <f aca="false">CU169*(1+(CU36-CT36)/CT36)</f>
        <v>220.380392871068</v>
      </c>
      <c r="CW169" s="51" t="n">
        <f aca="false">CV169*(1+(CV36-CU36)/CU36)</f>
        <v>220.626938296637</v>
      </c>
      <c r="CX169" s="51" t="n">
        <f aca="false">CW169*(1+(CW36-CV36)/CV36)</f>
        <v>220.873759539152</v>
      </c>
      <c r="CY169" s="51" t="n">
        <f aca="false">CX169*(1+(CX36-CW36)/CW36)</f>
        <v>221.120856907176</v>
      </c>
      <c r="CZ169" s="51" t="n">
        <f aca="false">CY169*(1+(CY36-CX36)/CX36)</f>
        <v>221.368230709619</v>
      </c>
      <c r="DA169" s="51" t="n">
        <f aca="false">CZ169*(1+(CZ36-CY36)/CY36)</f>
        <v>221.615881255735</v>
      </c>
      <c r="DB169" s="51" t="n">
        <f aca="false">DA169*(1+(DA36-CZ36)/CZ36)</f>
        <v>221.863808855124</v>
      </c>
      <c r="DC169" s="51" t="n">
        <f aca="false">DB169*(1+(DB36-DA36)/DA36)</f>
        <v>222.112013817734</v>
      </c>
      <c r="DD169" s="51" t="n">
        <f aca="false">DC169*(1+(DC36-DB36)/DB36)</f>
        <v>222.360496453858</v>
      </c>
      <c r="DE169" s="51" t="n">
        <f aca="false">DD169*(1+(DD36-DC36)/DC36)</f>
        <v>222.609257074137</v>
      </c>
      <c r="DF169" s="51" t="n">
        <f aca="false">DE169*(1+(DE36-DD36)/DD36)</f>
        <v>222.858295989559</v>
      </c>
      <c r="DG169" s="51" t="n">
        <f aca="false">DF169*(1+(DF36-DE36)/DE36)</f>
        <v>223.107613511461</v>
      </c>
      <c r="DH169" s="51" t="n">
        <f aca="false">DG169*(1+(DG36-DF36)/DF36)</f>
        <v>223.357209951526</v>
      </c>
      <c r="DI169" s="51" t="n">
        <f aca="false">DH169*(1+(DH36-DG36)/DG36)</f>
        <v>223.607085621789</v>
      </c>
      <c r="DJ169" s="51" t="n">
        <f aca="false">DI169*(1+(DI36-DH36)/DH36)</f>
        <v>223.857240834631</v>
      </c>
      <c r="DK169" s="51" t="n">
        <f aca="false">DJ169*(1+(DJ36-DI36)/DI36)</f>
        <v>224.107675902784</v>
      </c>
      <c r="DL169" s="51" t="n">
        <f aca="false">DK169*(1+(DK36-DJ36)/DJ36)</f>
        <v>224.358391139329</v>
      </c>
      <c r="DM169" s="51" t="n">
        <f aca="false">DL169*(1+(DL36-DK36)/DK36)</f>
        <v>224.6093868577</v>
      </c>
      <c r="DN169" s="51" t="n">
        <f aca="false">DM169*(1+(DM36-DL36)/DL36)</f>
        <v>224.860663371677</v>
      </c>
      <c r="DO169" s="51" t="n">
        <f aca="false">DN169*(1+(DN36-DM36)/DM36)</f>
        <v>225.112220995395</v>
      </c>
      <c r="DP169" s="51" t="n">
        <f aca="false">DO169*(1+(DO36-DN36)/DN36)</f>
        <v>225.364060043339</v>
      </c>
      <c r="DQ169" s="51" t="n">
        <f aca="false">DP169*(1+(DP36-DO36)/DO36)</f>
        <v>225.616180830344</v>
      </c>
      <c r="DR169" s="51" t="n">
        <f aca="false">DQ169*(1+(DQ36-DP36)/DP36)</f>
        <v>225.868583671602</v>
      </c>
      <c r="DS169" s="51" t="n">
        <f aca="false">DR169*(1+(DR36-DQ36)/DQ36)</f>
        <v>226.121268882652</v>
      </c>
      <c r="DT169" s="51" t="n">
        <f aca="false">DS169*(1+(DS36-DR36)/DR36)</f>
        <v>226.37423677939</v>
      </c>
      <c r="DU169" s="51" t="n">
        <f aca="false">DT169*(1+(DT36-DS36)/DS36)</f>
        <v>226.627487678063</v>
      </c>
      <c r="DV169" s="51" t="n">
        <f aca="false">DU169*(1+(DU36-DT36)/DT36)</f>
        <v>226.881021895274</v>
      </c>
      <c r="DW169" s="51" t="n">
        <f aca="false">DV169*(1+(DV36-DU36)/DU36)</f>
        <v>227.134839747979</v>
      </c>
      <c r="DX169" s="51" t="n">
        <f aca="false">DW169*(1+(DW36-DV36)/DV36)</f>
        <v>227.388941553487</v>
      </c>
      <c r="DY169" s="51" t="n">
        <f aca="false">DX169*(1+(DX36-DW36)/DW36)</f>
        <v>227.643327629465</v>
      </c>
      <c r="DZ169" s="51" t="n">
        <f aca="false">DY169*(1+(DY36-DX36)/DX36)</f>
        <v>227.897998293934</v>
      </c>
      <c r="EA169" s="51" t="n">
        <f aca="false">DZ169*(1+(DZ36-DY36)/DY36)</f>
        <v>228.15295386527</v>
      </c>
      <c r="EB169" s="51" t="n">
        <f aca="false">EA169*(1+(EA36-DZ36)/DZ36)</f>
        <v>228.408194662206</v>
      </c>
      <c r="EC169" s="51" t="n">
        <f aca="false">EB169*(1+(EB36-EA36)/EA36)</f>
        <v>228.663721003832</v>
      </c>
      <c r="ED169" s="51" t="n">
        <f aca="false">EC169*(1+(EC36-EB36)/EB36)</f>
        <v>228.919533209594</v>
      </c>
      <c r="EE169" s="51" t="n">
        <f aca="false">ED169*(1+(ED36-EC36)/EC36)</f>
        <v>229.175631599296</v>
      </c>
      <c r="EF169" s="51" t="n">
        <f aca="false">EE169*(1+(EE36-ED36)/ED36)</f>
        <v>229.4320164931</v>
      </c>
      <c r="EG169" s="51" t="n">
        <f aca="false">EF169*(1+(EF36-EE36)/EE36)</f>
        <v>229.688688211525</v>
      </c>
      <c r="EH169" s="51" t="n">
        <f aca="false">EG169*(1+(EG36-EF36)/EF36)</f>
        <v>229.94564707545</v>
      </c>
      <c r="EI169" s="51" t="n">
        <f aca="false">EH169*(1+(EH36-EG36)/EG36)</f>
        <v>230.202893406112</v>
      </c>
      <c r="EJ169" s="51" t="n">
        <f aca="false">EI169*(1+(EI36-EH36)/EH36)</f>
        <v>230.460427525107</v>
      </c>
      <c r="EK169" s="51" t="n">
        <f aca="false">EJ169*(1+(EJ36-EI36)/EI36)</f>
        <v>230.718249754394</v>
      </c>
      <c r="EL169" s="51" t="n">
        <f aca="false">EK169*(1+(EK36-EJ36)/EJ36)</f>
        <v>230.976360416287</v>
      </c>
      <c r="EM169" s="51" t="n">
        <f aca="false">EL169*(1+(EL36-EK36)/EK36)</f>
        <v>231.234759833464</v>
      </c>
      <c r="EN169" s="51" t="n">
        <f aca="false">EM169*(1+(EM36-EL36)/EL36)</f>
        <v>231.493448328964</v>
      </c>
      <c r="EO169" s="51" t="n">
        <f aca="false">EN169*(1+(EN36-EM36)/EM36)</f>
        <v>231.752426226186</v>
      </c>
      <c r="EP169" s="51" t="n">
        <f aca="false">EO169*(1+(EO36-EN36)/EN36)</f>
        <v>232.011693848891</v>
      </c>
      <c r="EQ169" s="51" t="n">
        <f aca="false">EP169*(1+(EP36-EO36)/EO36)</f>
        <v>232.271251521204</v>
      </c>
      <c r="ER169" s="51" t="n">
        <f aca="false">EQ169*(1+(EQ36-EP36)/EP36)</f>
        <v>232.53109956761</v>
      </c>
      <c r="ES169" s="51" t="n">
        <f aca="false">ER169*(1+(ER36-EQ36)/EQ36)</f>
        <v>232.791238312958</v>
      </c>
      <c r="ET169" s="51" t="n">
        <f aca="false">ES169*(1+(ES36-ER36)/ER36)</f>
        <v>233.051668082462</v>
      </c>
      <c r="EU169" s="51" t="n">
        <f aca="false">ET169*(1+(ET36-ES36)/ES36)</f>
        <v>233.312389201698</v>
      </c>
      <c r="EV169" s="51" t="n">
        <f aca="false">EU169*(1+(EU36-ET36)/ET36)</f>
        <v>233.573401996606</v>
      </c>
    </row>
    <row r="170" customFormat="false" ht="12.8" hidden="false" customHeight="false" outlineLevel="0" collapsed="false">
      <c r="A170" s="162" t="s">
        <v>316</v>
      </c>
      <c r="B170" s="162" t="n">
        <v>0</v>
      </c>
      <c r="C170" s="162" t="n">
        <v>0</v>
      </c>
      <c r="D170" s="162" t="n">
        <v>0</v>
      </c>
      <c r="E170" s="162" t="n">
        <v>0</v>
      </c>
      <c r="F170" s="162" t="n">
        <v>0</v>
      </c>
      <c r="G170" s="162" t="n">
        <v>0</v>
      </c>
      <c r="H170" s="162" t="n">
        <v>0</v>
      </c>
      <c r="I170" s="162" t="n">
        <v>0</v>
      </c>
      <c r="J170" s="162" t="n">
        <v>0</v>
      </c>
      <c r="K170" s="162" t="n">
        <v>0</v>
      </c>
      <c r="L170" s="162" t="n">
        <v>0</v>
      </c>
      <c r="M170" s="162" t="n">
        <v>0</v>
      </c>
      <c r="N170" s="162" t="n">
        <v>0</v>
      </c>
      <c r="O170" s="162" t="n">
        <v>0</v>
      </c>
      <c r="P170" s="162" t="n">
        <v>0</v>
      </c>
      <c r="Q170" s="162" t="n">
        <v>0</v>
      </c>
      <c r="R170" s="162" t="n">
        <v>0</v>
      </c>
      <c r="S170" s="162" t="n">
        <v>0</v>
      </c>
      <c r="T170" s="162" t="n">
        <v>0</v>
      </c>
      <c r="U170" s="162" t="n">
        <v>0</v>
      </c>
      <c r="V170" s="162" t="n">
        <v>0</v>
      </c>
      <c r="W170" s="162" t="n">
        <v>0</v>
      </c>
      <c r="X170" s="163" t="n">
        <v>0</v>
      </c>
      <c r="Y170" s="162" t="n">
        <v>0</v>
      </c>
      <c r="Z170" s="162" t="n">
        <v>0</v>
      </c>
      <c r="AA170" s="162" t="n">
        <v>0</v>
      </c>
      <c r="AB170" s="162" t="n">
        <v>0</v>
      </c>
      <c r="AC170" s="162" t="n">
        <v>0</v>
      </c>
      <c r="AD170" s="162" t="n">
        <v>0</v>
      </c>
      <c r="AE170" s="162" t="n">
        <v>0</v>
      </c>
      <c r="AF170" s="162" t="n">
        <v>0</v>
      </c>
      <c r="AG170" s="162" t="n">
        <v>0</v>
      </c>
      <c r="AH170" s="162" t="n">
        <v>0</v>
      </c>
      <c r="AI170" s="162" t="n">
        <v>0</v>
      </c>
      <c r="AJ170" s="162" t="n">
        <v>0</v>
      </c>
      <c r="AK170" s="162" t="n">
        <v>0</v>
      </c>
      <c r="AL170" s="162" t="n">
        <v>0</v>
      </c>
      <c r="AM170" s="162" t="n">
        <v>0</v>
      </c>
      <c r="AN170" s="162" t="n">
        <v>0</v>
      </c>
      <c r="AO170" s="162" t="n">
        <v>0</v>
      </c>
      <c r="AP170" s="162" t="n">
        <v>0</v>
      </c>
      <c r="AQ170" s="162" t="n">
        <v>0</v>
      </c>
      <c r="AR170" s="147"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48" t="n">
        <v>5800.56295231278</v>
      </c>
      <c r="BJ170" s="51" t="n">
        <v>5432.30701017444</v>
      </c>
      <c r="BK170" s="51" t="n">
        <v>5087.43025382118</v>
      </c>
      <c r="BL170" s="169" t="n">
        <f aca="false">BK170*(1+(BK36-BJ36)/BJ36)</f>
        <v>4686.00238466924</v>
      </c>
      <c r="BM170" s="170" t="n">
        <f aca="false">BL170*(1+(BL36-BK36)/BK36)</f>
        <v>4611.72832289947</v>
      </c>
      <c r="BN170" s="169" t="n">
        <f aca="false">BM170*(1+(BM36-BL36)/BL36)</f>
        <v>4620.91667923735</v>
      </c>
      <c r="BO170" s="169" t="n">
        <f aca="false">BN170*(1+(BN36-BM36)/BM36)</f>
        <v>4689.24546911093</v>
      </c>
      <c r="BP170" s="169" t="n">
        <f aca="false">BO170*(1+(BO36-BN36)/BN36)</f>
        <v>4577.02890038944</v>
      </c>
      <c r="BQ170" s="169" t="n">
        <f aca="false">BP170*(1+(BP36-BO36)/BO36)</f>
        <v>4444.99536972787</v>
      </c>
      <c r="BR170" s="169" t="n">
        <f aca="false">BQ170*(1+(BQ36-BP36)/BP36)</f>
        <v>4496.10006721919</v>
      </c>
      <c r="BS170" s="169" t="n">
        <f aca="false">BR170*(1+(BR36-BQ36)/BQ36)</f>
        <v>4630.52579563064</v>
      </c>
      <c r="BT170" s="169" t="n">
        <f aca="false">BS170*(1+(BS36-BR36)/BR36)</f>
        <v>4735.67619696959</v>
      </c>
      <c r="BU170" s="169" t="n">
        <f aca="false">BT170*(1+(BT36-BS36)/BS36)</f>
        <v>4792.09159321969</v>
      </c>
      <c r="BV170" s="169" t="n">
        <f aca="false">BU170*(1+(BU36-BT36)/BT36)</f>
        <v>4833.05292012375</v>
      </c>
      <c r="BW170" s="169" t="n">
        <f aca="false">BV170*(1+(BV36-BU36)/BU36)</f>
        <v>4876.33523586348</v>
      </c>
      <c r="BX170" s="169" t="n">
        <f aca="false">BW170*(1+(BW36-BV36)/BV36)</f>
        <v>4929.17791855302</v>
      </c>
      <c r="BY170" s="169" t="n">
        <f aca="false">BX170*(1+(BX36-BW36)/BW36)</f>
        <v>5007.8498087269</v>
      </c>
      <c r="BZ170" s="169" t="n">
        <f aca="false">BY170*(1+(BY36-BX36)/BX36)</f>
        <v>4967.79303425963</v>
      </c>
      <c r="CA170" s="169" t="n">
        <f aca="false">BZ170*(1+(BZ36-BY36)/BY36)</f>
        <v>4970.68304040368</v>
      </c>
      <c r="CB170" s="169" t="n">
        <f aca="false">CA170*(1+(CA36-BZ36)/BZ36)</f>
        <v>5066.92299058184</v>
      </c>
      <c r="CC170" s="169" t="n">
        <f aca="false">CB170*(1+(CB36-CA36)/CA36)</f>
        <v>5164.12317623366</v>
      </c>
      <c r="CD170" s="169" t="n">
        <f aca="false">CC170*(1+(CC36-CB36)/CB36)</f>
        <v>5225.48787965609</v>
      </c>
      <c r="CE170" s="169" t="n">
        <f aca="false">CD170*(1+(CD36-CC36)/CC36)</f>
        <v>5231.33377237053</v>
      </c>
      <c r="CF170" s="169" t="n">
        <f aca="false">CE170*(1+(CE36-CD36)/CD36)</f>
        <v>5237.18620504114</v>
      </c>
      <c r="CG170" s="169" t="n">
        <f aca="false">CF170*(1+(CF36-CE36)/CE36)</f>
        <v>5243.04518498432</v>
      </c>
      <c r="CH170" s="169" t="n">
        <f aca="false">CG170*(1+(CG36-CF36)/CF36)</f>
        <v>5286.25706145347</v>
      </c>
      <c r="CI170" s="169" t="n">
        <f aca="false">CH170*(1+(CH36-CG36)/CG36)</f>
        <v>5348.5124607379</v>
      </c>
      <c r="CJ170" s="169" t="n">
        <f aca="false">CI170*(1+(CI36-CH36)/CH36)</f>
        <v>5354.49598433367</v>
      </c>
      <c r="CK170" s="169" t="n">
        <f aca="false">CJ170*(1+(CJ36-CI36)/CI36)</f>
        <v>5360.48620185694</v>
      </c>
      <c r="CL170" s="169" t="n">
        <f aca="false">CK170*(1+(CK36-CJ36)/CJ36)</f>
        <v>5404.28841877753</v>
      </c>
      <c r="CM170" s="169" t="n">
        <f aca="false">CL170*(1+(CL36-CK36)/CK36)</f>
        <v>5467.36356684014</v>
      </c>
      <c r="CN170" s="169" t="n">
        <f aca="false">CM170*(1+(CM36-CL36)/CL36)</f>
        <v>5473.48005233942</v>
      </c>
      <c r="CO170" s="169" t="n">
        <f aca="false">CN170*(1+(CN36-CM36)/CM36)</f>
        <v>5479.60338051423</v>
      </c>
      <c r="CP170" s="169" t="n">
        <f aca="false">CO170*(1+(CO36-CN36)/CN36)</f>
        <v>5485.73355901966</v>
      </c>
      <c r="CQ170" s="169" t="n">
        <f aca="false">CP170*(1+(CP36-CO36)/CO36)</f>
        <v>5491.87059551935</v>
      </c>
      <c r="CR170" s="169" t="n">
        <f aca="false">CQ170*(1+(CQ36-CP36)/CP36)</f>
        <v>5498.01449768552</v>
      </c>
      <c r="CS170" s="169" t="n">
        <f aca="false">CR170*(1+(CR36-CQ36)/CQ36)</f>
        <v>5504.16527319897</v>
      </c>
      <c r="CT170" s="169" t="n">
        <f aca="false">CS170*(1+(CS36-CR36)/CR36)</f>
        <v>5510.3229297491</v>
      </c>
      <c r="CU170" s="169" t="n">
        <f aca="false">CT170*(1+(CT36-CS36)/CS36)</f>
        <v>5516.48747503391</v>
      </c>
      <c r="CV170" s="169" t="n">
        <f aca="false">CU170*(1+(CU36-CT36)/CT36)</f>
        <v>5522.65891676</v>
      </c>
      <c r="CW170" s="169" t="n">
        <f aca="false">CV170*(1+(CV36-CU36)/CU36)</f>
        <v>5528.83726264262</v>
      </c>
      <c r="CX170" s="169" t="n">
        <f aca="false">CW170*(1+(CW36-CV36)/CV36)</f>
        <v>5535.02252040562</v>
      </c>
      <c r="CY170" s="169" t="n">
        <f aca="false">CX170*(1+(CX36-CW36)/CW36)</f>
        <v>5541.21469778152</v>
      </c>
      <c r="CZ170" s="169" t="n">
        <f aca="false">CY170*(1+(CY36-CX36)/CX36)</f>
        <v>5547.41380251146</v>
      </c>
      <c r="DA170" s="169" t="n">
        <f aca="false">CZ170*(1+(CZ36-CY36)/CY36)</f>
        <v>5553.61984234526</v>
      </c>
      <c r="DB170" s="169" t="n">
        <f aca="false">DA170*(1+(DA36-CZ36)/CZ36)</f>
        <v>5559.83282504141</v>
      </c>
      <c r="DC170" s="169" t="n">
        <f aca="false">DB170*(1+(DB36-DA36)/DA36)</f>
        <v>5566.05275836708</v>
      </c>
      <c r="DD170" s="169" t="n">
        <f aca="false">DC170*(1+(DC36-DB36)/DB36)</f>
        <v>5572.27965009811</v>
      </c>
      <c r="DE170" s="169" t="n">
        <f aca="false">DD170*(1+(DD36-DC36)/DC36)</f>
        <v>5578.51350801906</v>
      </c>
      <c r="DF170" s="169" t="n">
        <f aca="false">DE170*(1+(DE36-DD36)/DD36)</f>
        <v>5584.7543399232</v>
      </c>
      <c r="DG170" s="169" t="n">
        <f aca="false">DF170*(1+(DF36-DE36)/DE36)</f>
        <v>5591.00215361251</v>
      </c>
      <c r="DH170" s="169" t="n">
        <f aca="false">DG170*(1+(DG36-DF36)/DF36)</f>
        <v>5597.25695689769</v>
      </c>
      <c r="DI170" s="169" t="n">
        <f aca="false">DH170*(1+(DH36-DG36)/DG36)</f>
        <v>5603.51875759819</v>
      </c>
      <c r="DJ170" s="169" t="n">
        <f aca="false">DI170*(1+(DI36-DH36)/DH36)</f>
        <v>5609.78756354221</v>
      </c>
      <c r="DK170" s="169" t="n">
        <f aca="false">DJ170*(1+(DJ36-DI36)/DI36)</f>
        <v>5616.06338256669</v>
      </c>
      <c r="DL170" s="169" t="n">
        <f aca="false">DK170*(1+(DK36-DJ36)/DJ36)</f>
        <v>5622.34622251737</v>
      </c>
      <c r="DM170" s="169" t="n">
        <f aca="false">DL170*(1+(DL36-DK36)/DK36)</f>
        <v>5628.63609124874</v>
      </c>
      <c r="DN170" s="169" t="n">
        <f aca="false">DM170*(1+(DM36-DL36)/DL36)</f>
        <v>5634.93299662408</v>
      </c>
      <c r="DO170" s="169" t="n">
        <f aca="false">DN170*(1+(DN36-DM36)/DM36)</f>
        <v>5641.23694651548</v>
      </c>
      <c r="DP170" s="169" t="n">
        <f aca="false">DO170*(1+(DO36-DN36)/DN36)</f>
        <v>5647.54794880381</v>
      </c>
      <c r="DQ170" s="169" t="n">
        <f aca="false">DP170*(1+(DP36-DO36)/DO36)</f>
        <v>5653.8660113788</v>
      </c>
      <c r="DR170" s="169" t="n">
        <f aca="false">DQ170*(1+(DQ36-DP36)/DP36)</f>
        <v>5660.19114213896</v>
      </c>
      <c r="DS170" s="169" t="n">
        <f aca="false">DR170*(1+(DR36-DQ36)/DQ36)</f>
        <v>5666.52334899166</v>
      </c>
      <c r="DT170" s="169" t="n">
        <f aca="false">DS170*(1+(DS36-DR36)/DR36)</f>
        <v>5672.86263985312</v>
      </c>
      <c r="DU170" s="169" t="n">
        <f aca="false">DT170*(1+(DT36-DS36)/DS36)</f>
        <v>5679.20902264842</v>
      </c>
      <c r="DV170" s="169" t="n">
        <f aca="false">DU170*(1+(DU36-DT36)/DT36)</f>
        <v>5685.56250531147</v>
      </c>
      <c r="DW170" s="169" t="n">
        <f aca="false">DV170*(1+(DV36-DU36)/DU36)</f>
        <v>5691.9230957851</v>
      </c>
      <c r="DX170" s="169" t="n">
        <f aca="false">DW170*(1+(DW36-DV36)/DV36)</f>
        <v>5698.29080202101</v>
      </c>
      <c r="DY170" s="169" t="n">
        <f aca="false">DX170*(1+(DX36-DW36)/DW36)</f>
        <v>5704.66563197977</v>
      </c>
      <c r="DZ170" s="169" t="n">
        <f aca="false">DY170*(1+(DY36-DX36)/DX36)</f>
        <v>5711.04759363091</v>
      </c>
      <c r="EA170" s="169" t="n">
        <f aca="false">DZ170*(1+(DZ36-DY36)/DY36)</f>
        <v>5717.43669495282</v>
      </c>
      <c r="EB170" s="169" t="n">
        <f aca="false">EA170*(1+(EA36-DZ36)/DZ36)</f>
        <v>5723.83294393285</v>
      </c>
      <c r="EC170" s="169" t="n">
        <f aca="false">EB170*(1+(EB36-EA36)/EA36)</f>
        <v>5730.23634856728</v>
      </c>
      <c r="ED170" s="169" t="n">
        <f aca="false">EC170*(1+(EC36-EB36)/EB36)</f>
        <v>5736.64691686132</v>
      </c>
      <c r="EE170" s="169" t="n">
        <f aca="false">ED170*(1+(ED36-EC36)/EC36)</f>
        <v>5743.06465682916</v>
      </c>
      <c r="EF170" s="169" t="n">
        <f aca="false">EE170*(1+(EE36-ED36)/ED36)</f>
        <v>5749.48957649393</v>
      </c>
      <c r="EG170" s="169" t="n">
        <f aca="false">EF170*(1+(EF36-EE36)/EE36)</f>
        <v>5755.92168388776</v>
      </c>
      <c r="EH170" s="169" t="n">
        <f aca="false">EG170*(1+(EG36-EF36)/EF36)</f>
        <v>5762.36098705174</v>
      </c>
      <c r="EI170" s="169" t="n">
        <f aca="false">EH170*(1+(EH36-EG36)/EG36)</f>
        <v>5768.80749403599</v>
      </c>
      <c r="EJ170" s="169" t="n">
        <f aca="false">EI170*(1+(EI36-EH36)/EH36)</f>
        <v>5775.2612128996</v>
      </c>
      <c r="EK170" s="169" t="n">
        <f aca="false">EJ170*(1+(EJ36-EI36)/EI36)</f>
        <v>5781.7221517107</v>
      </c>
      <c r="EL170" s="169" t="n">
        <f aca="false">EK170*(1+(EK36-EJ36)/EJ36)</f>
        <v>5788.19031854644</v>
      </c>
      <c r="EM170" s="169" t="n">
        <f aca="false">EL170*(1+(EL36-EK36)/EK36)</f>
        <v>5794.66572149299</v>
      </c>
      <c r="EN170" s="169" t="n">
        <f aca="false">EM170*(1+(EM36-EL36)/EL36)</f>
        <v>5801.14836864559</v>
      </c>
      <c r="EO170" s="169" t="n">
        <f aca="false">EN170*(1+(EN36-EM36)/EM36)</f>
        <v>5807.63826810853</v>
      </c>
      <c r="EP170" s="169" t="n">
        <f aca="false">EO170*(1+(EO36-EN36)/EN36)</f>
        <v>5814.13542799516</v>
      </c>
      <c r="EQ170" s="169" t="n">
        <f aca="false">EP170*(1+(EP36-EO36)/EO36)</f>
        <v>5820.6398564279</v>
      </c>
      <c r="ER170" s="169" t="n">
        <f aca="false">EQ170*(1+(EQ36-EP36)/EP36)</f>
        <v>5827.15156153829</v>
      </c>
      <c r="ES170" s="169" t="n">
        <f aca="false">ER170*(1+(ER36-EQ36)/EQ36)</f>
        <v>5833.67055146692</v>
      </c>
      <c r="ET170" s="169" t="n">
        <f aca="false">ES170*(1+(ES36-ER36)/ER36)</f>
        <v>5840.19683436351</v>
      </c>
      <c r="EU170" s="169" t="n">
        <f aca="false">ET170*(1+(ET36-ES36)/ES36)</f>
        <v>5846.73041838692</v>
      </c>
      <c r="EV170" s="169" t="n">
        <f aca="false">EU170*(1+(EU36-ET36)/ET36)</f>
        <v>5853.2713117051</v>
      </c>
    </row>
    <row r="171" customFormat="false" ht="12.8" hidden="false" customHeight="false" outlineLevel="0" collapsed="false">
      <c r="A171" s="162" t="s">
        <v>317</v>
      </c>
      <c r="B171" s="162" t="n">
        <v>0</v>
      </c>
      <c r="C171" s="162" t="n">
        <v>0</v>
      </c>
      <c r="D171" s="162" t="n">
        <v>0</v>
      </c>
      <c r="E171" s="162" t="n">
        <v>0</v>
      </c>
      <c r="F171" s="162" t="n">
        <v>0</v>
      </c>
      <c r="G171" s="162" t="n">
        <v>0</v>
      </c>
      <c r="H171" s="162" t="n">
        <v>0</v>
      </c>
      <c r="I171" s="162" t="n">
        <v>0</v>
      </c>
      <c r="J171" s="162" t="n">
        <v>0</v>
      </c>
      <c r="K171" s="162" t="n">
        <v>0</v>
      </c>
      <c r="L171" s="162" t="n">
        <v>0</v>
      </c>
      <c r="M171" s="162" t="n">
        <v>0</v>
      </c>
      <c r="N171" s="162" t="n">
        <v>0</v>
      </c>
      <c r="O171" s="162" t="n">
        <v>0</v>
      </c>
      <c r="P171" s="162" t="n">
        <v>0</v>
      </c>
      <c r="Q171" s="162" t="n">
        <v>0</v>
      </c>
      <c r="R171" s="162" t="n">
        <v>0</v>
      </c>
      <c r="S171" s="162" t="n">
        <v>0</v>
      </c>
      <c r="T171" s="162" t="n">
        <v>0</v>
      </c>
      <c r="U171" s="162" t="n">
        <v>0</v>
      </c>
      <c r="V171" s="162" t="n">
        <v>0</v>
      </c>
      <c r="W171" s="162" t="n">
        <v>0</v>
      </c>
      <c r="X171" s="163" t="n">
        <v>0</v>
      </c>
      <c r="Y171" s="162" t="n">
        <v>0</v>
      </c>
      <c r="Z171" s="162" t="n">
        <v>0</v>
      </c>
      <c r="AA171" s="162" t="n">
        <v>0</v>
      </c>
      <c r="AB171" s="162" t="n">
        <v>0</v>
      </c>
      <c r="AC171" s="162" t="n">
        <v>0</v>
      </c>
      <c r="AD171" s="162" t="n">
        <v>0</v>
      </c>
      <c r="AE171" s="162" t="n">
        <v>0</v>
      </c>
      <c r="AF171" s="162" t="n">
        <v>0</v>
      </c>
      <c r="AG171" s="162" t="n">
        <v>0</v>
      </c>
      <c r="AH171" s="162" t="n">
        <v>0</v>
      </c>
      <c r="AI171" s="162" t="n">
        <v>0</v>
      </c>
      <c r="AJ171" s="162" t="n">
        <v>0</v>
      </c>
      <c r="AK171" s="162" t="n">
        <v>0</v>
      </c>
      <c r="AL171" s="162" t="n">
        <v>0</v>
      </c>
      <c r="AM171" s="162" t="n">
        <v>0</v>
      </c>
      <c r="AN171" s="162" t="n">
        <v>0</v>
      </c>
      <c r="AO171" s="162" t="n">
        <v>0</v>
      </c>
      <c r="AP171" s="162" t="n">
        <v>0</v>
      </c>
      <c r="AQ171" s="162" t="n">
        <v>0</v>
      </c>
      <c r="AR171" s="147"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48" t="n">
        <v>72.368929482636</v>
      </c>
      <c r="BJ171" s="51" t="n">
        <v>67.7744981270474</v>
      </c>
      <c r="BK171" s="51" t="n">
        <v>63.4717499514109</v>
      </c>
      <c r="BL171" s="51" t="n">
        <f aca="false">BK171*(1+(BK36-BJ36)/BJ36)</f>
        <v>58.4634593089589</v>
      </c>
      <c r="BM171" s="149" t="n">
        <f aca="false">BL171*(1+(BL36-BK36)/BK36)</f>
        <v>57.5368019512515</v>
      </c>
      <c r="BN171" s="51" t="n">
        <f aca="false">BM171*(1+(BM36-BL36)/BL36)</f>
        <v>57.6514376370192</v>
      </c>
      <c r="BO171" s="51" t="n">
        <f aca="false">BN171*(1+(BN36-BM36)/BM36)</f>
        <v>58.5039206488662</v>
      </c>
      <c r="BP171" s="51" t="n">
        <f aca="false">BO171*(1+(BO36-BN36)/BN36)</f>
        <v>57.1038853393018</v>
      </c>
      <c r="BQ171" s="51" t="n">
        <f aca="false">BP171*(1+(BP36-BO36)/BO36)</f>
        <v>55.4566098337441</v>
      </c>
      <c r="BR171" s="51" t="n">
        <f aca="false">BQ171*(1+(BQ36-BP36)/BP36)</f>
        <v>56.0942017846263</v>
      </c>
      <c r="BS171" s="51" t="n">
        <f aca="false">BR171*(1+(BR36-BQ36)/BQ36)</f>
        <v>57.7713228054716</v>
      </c>
      <c r="BT171" s="51" t="n">
        <f aca="false">BS171*(1+(BS36-BR36)/BR36)</f>
        <v>59.0831992633481</v>
      </c>
      <c r="BU171" s="51" t="n">
        <f aca="false">BT171*(1+(BT36-BS36)/BS36)</f>
        <v>59.787048504624</v>
      </c>
      <c r="BV171" s="51" t="n">
        <f aca="false">BU171*(1+(BU36-BT36)/BT36)</f>
        <v>60.2980898298549</v>
      </c>
      <c r="BW171" s="51" t="n">
        <f aca="false">BV171*(1+(BV36-BU36)/BU36)</f>
        <v>60.8380882543811</v>
      </c>
      <c r="BX171" s="51" t="n">
        <f aca="false">BW171*(1+(BW36-BV36)/BV36)</f>
        <v>61.4973636400068</v>
      </c>
      <c r="BY171" s="51" t="n">
        <f aca="false">BX171*(1+(BX36-BW36)/BW36)</f>
        <v>62.4788891434908</v>
      </c>
      <c r="BZ171" s="51" t="n">
        <f aca="false">BY171*(1+(BY36-BX36)/BX36)</f>
        <v>61.9791331869473</v>
      </c>
      <c r="CA171" s="51" t="n">
        <f aca="false">BZ171*(1+(BZ36-BY36)/BY36)</f>
        <v>62.0151894546859</v>
      </c>
      <c r="CB171" s="51" t="n">
        <f aca="false">CA171*(1+(CA36-BZ36)/BZ36)</f>
        <v>63.2158974247768</v>
      </c>
      <c r="CC171" s="51" t="n">
        <f aca="false">CB171*(1+(CB36-CA36)/CA36)</f>
        <v>64.428585475741</v>
      </c>
      <c r="CD171" s="51" t="n">
        <f aca="false">CC171*(1+(CC36-CB36)/CB36)</f>
        <v>65.1941832170654</v>
      </c>
      <c r="CE171" s="51" t="n">
        <f aca="false">CD171*(1+(CD36-CC36)/CC36)</f>
        <v>65.2671176893042</v>
      </c>
      <c r="CF171" s="51" t="n">
        <f aca="false">CE171*(1+(CE36-CD36)/CD36)</f>
        <v>65.3401337552831</v>
      </c>
      <c r="CG171" s="51" t="n">
        <f aca="false">CF171*(1+(CF36-CE36)/CE36)</f>
        <v>65.4132315062832</v>
      </c>
      <c r="CH171" s="51" t="n">
        <f aca="false">CG171*(1+(CG36-CF36)/CF36)</f>
        <v>65.9523511170378</v>
      </c>
      <c r="CI171" s="51" t="n">
        <f aca="false">CH171*(1+(CH36-CG36)/CG36)</f>
        <v>66.7290613497802</v>
      </c>
      <c r="CJ171" s="51" t="n">
        <f aca="false">CI171*(1+(CI36-CH36)/CH36)</f>
        <v>66.8037129311388</v>
      </c>
      <c r="CK171" s="51" t="n">
        <f aca="false">CJ171*(1+(CJ36-CI36)/CI36)</f>
        <v>66.8784480272132</v>
      </c>
      <c r="CL171" s="51" t="n">
        <f aca="false">CK171*(1+(CK36-CJ36)/CJ36)</f>
        <v>67.42493283801</v>
      </c>
      <c r="CM171" s="51" t="n">
        <f aca="false">CL171*(1+(CL36-CK36)/CK36)</f>
        <v>68.2118704128241</v>
      </c>
      <c r="CN171" s="51" t="n">
        <f aca="false">CM171*(1+(CM36-CL36)/CL36)</f>
        <v>68.2881808522449</v>
      </c>
      <c r="CO171" s="51" t="n">
        <f aca="false">CN171*(1+(CN36-CM36)/CM36)</f>
        <v>68.3645766621905</v>
      </c>
      <c r="CP171" s="51" t="n">
        <f aca="false">CO171*(1+(CO36-CN36)/CN36)</f>
        <v>68.4410579381671</v>
      </c>
      <c r="CQ171" s="51" t="n">
        <f aca="false">CP171*(1+(CP36-CO36)/CO36)</f>
        <v>68.5176247757878</v>
      </c>
      <c r="CR171" s="51" t="n">
        <f aca="false">CQ171*(1+(CQ36-CP36)/CP36)</f>
        <v>68.5942772707727</v>
      </c>
      <c r="CS171" s="51" t="n">
        <f aca="false">CR171*(1+(CR36-CQ36)/CQ36)</f>
        <v>68.6710155189489</v>
      </c>
      <c r="CT171" s="51" t="n">
        <f aca="false">CS171*(1+(CS36-CR36)/CR36)</f>
        <v>68.7478396162509</v>
      </c>
      <c r="CU171" s="51" t="n">
        <f aca="false">CT171*(1+(CT36-CS36)/CS36)</f>
        <v>68.8247496587203</v>
      </c>
      <c r="CV171" s="51" t="n">
        <f aca="false">CU171*(1+(CU36-CT36)/CT36)</f>
        <v>68.9017457425062</v>
      </c>
      <c r="CW171" s="51" t="n">
        <f aca="false">CV171*(1+(CV36-CU36)/CU36)</f>
        <v>68.9788279638655</v>
      </c>
      <c r="CX171" s="51" t="n">
        <f aca="false">CW171*(1+(CW36-CV36)/CV36)</f>
        <v>69.0559964191624</v>
      </c>
      <c r="CY171" s="51" t="n">
        <f aca="false">CX171*(1+(CX36-CW36)/CW36)</f>
        <v>69.1332512048693</v>
      </c>
      <c r="CZ171" s="51" t="n">
        <f aca="false">CY171*(1+(CY36-CX36)/CX36)</f>
        <v>69.2105924175662</v>
      </c>
      <c r="DA171" s="51" t="n">
        <f aca="false">CZ171*(1+(CZ36-CY36)/CY36)</f>
        <v>69.2880201539413</v>
      </c>
      <c r="DB171" s="51" t="n">
        <f aca="false">DA171*(1+(DA36-CZ36)/CZ36)</f>
        <v>69.365534510791</v>
      </c>
      <c r="DC171" s="51" t="n">
        <f aca="false">DB171*(1+(DB36-DA36)/DA36)</f>
        <v>69.4431355850198</v>
      </c>
      <c r="DD171" s="51" t="n">
        <f aca="false">DC171*(1+(DC36-DB36)/DB36)</f>
        <v>69.520823473641</v>
      </c>
      <c r="DE171" s="51" t="n">
        <f aca="false">DD171*(1+(DD36-DC36)/DC36)</f>
        <v>69.5985982737759</v>
      </c>
      <c r="DF171" s="51" t="n">
        <f aca="false">DE171*(1+(DE36-DD36)/DD36)</f>
        <v>69.6764600826549</v>
      </c>
      <c r="DG171" s="51" t="n">
        <f aca="false">DF171*(1+(DF36-DE36)/DE36)</f>
        <v>69.754408997617</v>
      </c>
      <c r="DH171" s="51" t="n">
        <f aca="false">DG171*(1+(DG36-DF36)/DF36)</f>
        <v>69.83244511611</v>
      </c>
      <c r="DI171" s="51" t="n">
        <f aca="false">DH171*(1+(DH36-DG36)/DG36)</f>
        <v>69.9105685356909</v>
      </c>
      <c r="DJ171" s="51" t="n">
        <f aca="false">DI171*(1+(DI36-DH36)/DH36)</f>
        <v>69.9887793540257</v>
      </c>
      <c r="DK171" s="51" t="n">
        <f aca="false">DJ171*(1+(DJ36-DI36)/DI36)</f>
        <v>70.0670776688898</v>
      </c>
      <c r="DL171" s="51" t="n">
        <f aca="false">DK171*(1+(DK36-DJ36)/DJ36)</f>
        <v>70.1454635781678</v>
      </c>
      <c r="DM171" s="51" t="n">
        <f aca="false">DL171*(1+(DL36-DK36)/DK36)</f>
        <v>70.223937179854</v>
      </c>
      <c r="DN171" s="51" t="n">
        <f aca="false">DM171*(1+(DM36-DL36)/DL36)</f>
        <v>70.3024985720522</v>
      </c>
      <c r="DO171" s="51" t="n">
        <f aca="false">DN171*(1+(DN36-DM36)/DM36)</f>
        <v>70.3811478529759</v>
      </c>
      <c r="DP171" s="51" t="n">
        <f aca="false">DO171*(1+(DO36-DN36)/DN36)</f>
        <v>70.4598851209487</v>
      </c>
      <c r="DQ171" s="51" t="n">
        <f aca="false">DP171*(1+(DP36-DO36)/DO36)</f>
        <v>70.538710474404</v>
      </c>
      <c r="DR171" s="51" t="n">
        <f aca="false">DQ171*(1+(DQ36-DP36)/DP36)</f>
        <v>70.6176240118854</v>
      </c>
      <c r="DS171" s="51" t="n">
        <f aca="false">DR171*(1+(DR36-DQ36)/DQ36)</f>
        <v>70.6966258320467</v>
      </c>
      <c r="DT171" s="51" t="n">
        <f aca="false">DS171*(1+(DS36-DR36)/DR36)</f>
        <v>70.7757160336521</v>
      </c>
      <c r="DU171" s="51" t="n">
        <f aca="false">DT171*(1+(DT36-DS36)/DS36)</f>
        <v>70.8548947155763</v>
      </c>
      <c r="DV171" s="51" t="n">
        <f aca="false">DU171*(1+(DU36-DT36)/DT36)</f>
        <v>70.9341619768045</v>
      </c>
      <c r="DW171" s="51" t="n">
        <f aca="false">DV171*(1+(DV36-DU36)/DU36)</f>
        <v>71.0135179164328</v>
      </c>
      <c r="DX171" s="51" t="n">
        <f aca="false">DW171*(1+(DW36-DV36)/DV36)</f>
        <v>71.0929626336682</v>
      </c>
      <c r="DY171" s="51" t="n">
        <f aca="false">DX171*(1+(DX36-DW36)/DW36)</f>
        <v>71.1724962278284</v>
      </c>
      <c r="DZ171" s="51" t="n">
        <f aca="false">DY171*(1+(DY36-DX36)/DX36)</f>
        <v>71.2521187983424</v>
      </c>
      <c r="EA171" s="51" t="n">
        <f aca="false">DZ171*(1+(DZ36-DY36)/DY36)</f>
        <v>71.3318304447505</v>
      </c>
      <c r="EB171" s="51" t="n">
        <f aca="false">EA171*(1+(EA36-DZ36)/DZ36)</f>
        <v>71.4116312667043</v>
      </c>
      <c r="EC171" s="51" t="n">
        <f aca="false">EB171*(1+(EB36-EA36)/EA36)</f>
        <v>71.4915213639668</v>
      </c>
      <c r="ED171" s="51" t="n">
        <f aca="false">EC171*(1+(EC36-EB36)/EB36)</f>
        <v>71.5715008364127</v>
      </c>
      <c r="EE171" s="51" t="n">
        <f aca="false">ED171*(1+(ED36-EC36)/EC36)</f>
        <v>71.6515697840284</v>
      </c>
      <c r="EF171" s="51" t="n">
        <f aca="false">EE171*(1+(EE36-ED36)/ED36)</f>
        <v>71.7317283069122</v>
      </c>
      <c r="EG171" s="51" t="n">
        <f aca="false">EF171*(1+(EF36-EE36)/EE36)</f>
        <v>71.8119765052742</v>
      </c>
      <c r="EH171" s="51" t="n">
        <f aca="false">EG171*(1+(EG36-EF36)/EF36)</f>
        <v>71.8923144794369</v>
      </c>
      <c r="EI171" s="51" t="n">
        <f aca="false">EH171*(1+(EH36-EG36)/EG36)</f>
        <v>71.9727423298348</v>
      </c>
      <c r="EJ171" s="51" t="n">
        <f aca="false">EI171*(1+(EI36-EH36)/EH36)</f>
        <v>72.0532601570149</v>
      </c>
      <c r="EK171" s="51" t="n">
        <f aca="false">EJ171*(1+(EJ36-EI36)/EI36)</f>
        <v>72.1338680616366</v>
      </c>
      <c r="EL171" s="51" t="n">
        <f aca="false">EK171*(1+(EK36-EJ36)/EJ36)</f>
        <v>72.2145661444719</v>
      </c>
      <c r="EM171" s="51" t="n">
        <f aca="false">EL171*(1+(EL36-EK36)/EK36)</f>
        <v>72.2953545064056</v>
      </c>
      <c r="EN171" s="51" t="n">
        <f aca="false">EM171*(1+(EM36-EL36)/EL36)</f>
        <v>72.3762332484353</v>
      </c>
      <c r="EO171" s="51" t="n">
        <f aca="false">EN171*(1+(EN36-EM36)/EM36)</f>
        <v>72.4572024716718</v>
      </c>
      <c r="EP171" s="51" t="n">
        <f aca="false">EO171*(1+(EO36-EN36)/EN36)</f>
        <v>72.5382622773386</v>
      </c>
      <c r="EQ171" s="51" t="n">
        <f aca="false">EP171*(1+(EP36-EO36)/EO36)</f>
        <v>72.6194127667729</v>
      </c>
      <c r="ER171" s="51" t="n">
        <f aca="false">EQ171*(1+(EQ36-EP36)/EP36)</f>
        <v>72.7006540414248</v>
      </c>
      <c r="ES171" s="51" t="n">
        <f aca="false">ER171*(1+(ER36-EQ36)/EQ36)</f>
        <v>72.7819862028584</v>
      </c>
      <c r="ET171" s="51" t="n">
        <f aca="false">ES171*(1+(ES36-ER36)/ER36)</f>
        <v>72.863409352751</v>
      </c>
      <c r="EU171" s="51" t="n">
        <f aca="false">ET171*(1+(ET36-ES36)/ES36)</f>
        <v>72.9449235928939</v>
      </c>
      <c r="EV171" s="51" t="n">
        <f aca="false">EU171*(1+(EU36-ET36)/ET36)</f>
        <v>73.0265290251921</v>
      </c>
    </row>
    <row r="172" customFormat="false" ht="12.8" hidden="false" customHeight="false" outlineLevel="0" collapsed="false">
      <c r="A172" s="162" t="s">
        <v>318</v>
      </c>
      <c r="B172" s="162" t="n">
        <v>0</v>
      </c>
      <c r="C172" s="162" t="n">
        <v>0</v>
      </c>
      <c r="D172" s="162" t="n">
        <v>0</v>
      </c>
      <c r="E172" s="162" t="n">
        <v>0</v>
      </c>
      <c r="F172" s="162" t="n">
        <v>0</v>
      </c>
      <c r="G172" s="162" t="n">
        <v>0</v>
      </c>
      <c r="H172" s="162" t="n">
        <v>0</v>
      </c>
      <c r="I172" s="162" t="n">
        <v>0</v>
      </c>
      <c r="J172" s="162" t="n">
        <v>0</v>
      </c>
      <c r="K172" s="162" t="n">
        <v>0</v>
      </c>
      <c r="L172" s="162" t="n">
        <v>0</v>
      </c>
      <c r="M172" s="162" t="n">
        <v>0</v>
      </c>
      <c r="N172" s="162" t="n">
        <v>0</v>
      </c>
      <c r="O172" s="162" t="n">
        <v>0</v>
      </c>
      <c r="P172" s="162" t="n">
        <v>0</v>
      </c>
      <c r="Q172" s="162" t="n">
        <v>0</v>
      </c>
      <c r="R172" s="162" t="n">
        <v>0</v>
      </c>
      <c r="S172" s="162" t="n">
        <v>0</v>
      </c>
      <c r="T172" s="162" t="n">
        <v>0</v>
      </c>
      <c r="U172" s="162" t="n">
        <v>0</v>
      </c>
      <c r="V172" s="162" t="n">
        <v>0</v>
      </c>
      <c r="W172" s="162" t="n">
        <v>0</v>
      </c>
      <c r="X172" s="163" t="n">
        <v>0</v>
      </c>
      <c r="Y172" s="162" t="n">
        <v>0</v>
      </c>
      <c r="Z172" s="162" t="n">
        <v>0</v>
      </c>
      <c r="AA172" s="162" t="n">
        <v>0</v>
      </c>
      <c r="AB172" s="162" t="n">
        <v>0</v>
      </c>
      <c r="AC172" s="162" t="n">
        <v>0</v>
      </c>
      <c r="AD172" s="162" t="n">
        <v>0</v>
      </c>
      <c r="AE172" s="162" t="n">
        <v>0</v>
      </c>
      <c r="AF172" s="162" t="n">
        <v>0</v>
      </c>
      <c r="AG172" s="162" t="n">
        <v>0</v>
      </c>
      <c r="AH172" s="162" t="n">
        <v>0</v>
      </c>
      <c r="AI172" s="162" t="n">
        <v>0</v>
      </c>
      <c r="AJ172" s="162" t="n">
        <v>0</v>
      </c>
      <c r="AK172" s="162" t="n">
        <v>0</v>
      </c>
      <c r="AL172" s="162" t="n">
        <v>0</v>
      </c>
      <c r="AM172" s="162" t="n">
        <v>0</v>
      </c>
      <c r="AN172" s="162" t="n">
        <v>0</v>
      </c>
      <c r="AO172" s="162" t="n">
        <v>0</v>
      </c>
      <c r="AP172" s="162" t="n">
        <v>0</v>
      </c>
      <c r="AQ172" s="162" t="n">
        <v>0</v>
      </c>
      <c r="AR172" s="147"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48" t="n">
        <v>182.303410147098</v>
      </c>
      <c r="BJ172" s="51" t="n">
        <v>170.729651770425</v>
      </c>
      <c r="BK172" s="51" t="n">
        <v>159.890667816531</v>
      </c>
      <c r="BL172" s="51" t="n">
        <f aca="false">BK172*(1+(BK36-BJ36)/BJ36)</f>
        <v>147.274363144705</v>
      </c>
      <c r="BM172" s="149" t="n">
        <f aca="false">BL172*(1+(BL36-BK36)/BK36)</f>
        <v>144.940035449717</v>
      </c>
      <c r="BN172" s="51" t="n">
        <f aca="false">BM172*(1+(BM36-BL36)/BL36)</f>
        <v>145.228812368063</v>
      </c>
      <c r="BO172" s="51" t="n">
        <f aca="false">BN172*(1+(BN36-BM36)/BM36)</f>
        <v>147.376288657449</v>
      </c>
      <c r="BP172" s="51" t="n">
        <f aca="false">BO172*(1+(BO36-BN36)/BN36)</f>
        <v>143.849482152439</v>
      </c>
      <c r="BQ172" s="51" t="n">
        <f aca="false">BP172*(1+(BP36-BO36)/BO36)</f>
        <v>139.699856833096</v>
      </c>
      <c r="BR172" s="51" t="n">
        <f aca="false">BQ172*(1+(BQ36-BP36)/BP36)</f>
        <v>141.306004495623</v>
      </c>
      <c r="BS172" s="51" t="n">
        <f aca="false">BR172*(1+(BR36-BQ36)/BQ36)</f>
        <v>145.530813174089</v>
      </c>
      <c r="BT172" s="51" t="n">
        <f aca="false">BS172*(1+(BS36-BR36)/BR36)</f>
        <v>148.835540129045</v>
      </c>
      <c r="BU172" s="51" t="n">
        <f aca="false">BT172*(1+(BT36-BS36)/BS36)</f>
        <v>150.608595469663</v>
      </c>
      <c r="BV172" s="51" t="n">
        <f aca="false">BU172*(1+(BU36-BT36)/BT36)</f>
        <v>151.895951479787</v>
      </c>
      <c r="BW172" s="51" t="n">
        <f aca="false">BV172*(1+(BV36-BU36)/BU36)</f>
        <v>153.256252854548</v>
      </c>
      <c r="BX172" s="51" t="n">
        <f aca="false">BW172*(1+(BW36-BV36)/BV36)</f>
        <v>154.917022909941</v>
      </c>
      <c r="BY172" s="51" t="n">
        <f aca="false">BX172*(1+(BX36-BW36)/BW36)</f>
        <v>157.389568071389</v>
      </c>
      <c r="BZ172" s="51" t="n">
        <f aca="false">BY172*(1+(BY36-BX36)/BX36)</f>
        <v>156.130640852615</v>
      </c>
      <c r="CA172" s="51" t="n">
        <f aca="false">BZ172*(1+(BZ36-BY36)/BY36)</f>
        <v>156.221469618674</v>
      </c>
      <c r="CB172" s="51" t="n">
        <f aca="false">CA172*(1+(CA36-BZ36)/BZ36)</f>
        <v>159.24615381814</v>
      </c>
      <c r="CC172" s="51" t="n">
        <f aca="false">CB172*(1+(CB36-CA36)/CA36)</f>
        <v>162.301016847286</v>
      </c>
      <c r="CD172" s="51" t="n">
        <f aca="false">CC172*(1+(CC36-CB36)/CB36)</f>
        <v>164.229621844516</v>
      </c>
      <c r="CE172" s="51" t="n">
        <f aca="false">CD172*(1+(CD36-CC36)/CC36)</f>
        <v>164.413349904354</v>
      </c>
      <c r="CF172" s="51" t="n">
        <f aca="false">CE172*(1+(CE36-CD36)/CD36)</f>
        <v>164.597283505675</v>
      </c>
      <c r="CG172" s="51" t="n">
        <f aca="false">CF172*(1+(CF36-CE36)/CE36)</f>
        <v>164.781422878423</v>
      </c>
      <c r="CH172" s="51" t="n">
        <f aca="false">CG172*(1+(CG36-CF36)/CF36)</f>
        <v>166.1395104475</v>
      </c>
      <c r="CI172" s="51" t="n">
        <f aca="false">CH172*(1+(CH36-CG36)/CG36)</f>
        <v>168.096108743721</v>
      </c>
      <c r="CJ172" s="51" t="n">
        <f aca="false">CI172*(1+(CI36-CH36)/CH36)</f>
        <v>168.284162345617</v>
      </c>
      <c r="CK172" s="51" t="n">
        <f aca="false">CJ172*(1+(CJ36-CI36)/CI36)</f>
        <v>168.472426328094</v>
      </c>
      <c r="CL172" s="51" t="n">
        <f aca="false">CK172*(1+(CK36-CJ36)/CJ36)</f>
        <v>169.849067454529</v>
      </c>
      <c r="CM172" s="51" t="n">
        <f aca="false">CL172*(1+(CL36-CK36)/CK36)</f>
        <v>171.831429284213</v>
      </c>
      <c r="CN172" s="51" t="n">
        <f aca="false">CM172*(1+(CM36-CL36)/CL36)</f>
        <v>172.023661688861</v>
      </c>
      <c r="CO172" s="51" t="n">
        <f aca="false">CN172*(1+(CN36-CM36)/CM36)</f>
        <v>172.216109149029</v>
      </c>
      <c r="CP172" s="51" t="n">
        <f aca="false">CO172*(1+(CO36-CN36)/CN36)</f>
        <v>172.408771905306</v>
      </c>
      <c r="CQ172" s="51" t="n">
        <f aca="false">CP172*(1+(CP36-CO36)/CO36)</f>
        <v>172.601650198549</v>
      </c>
      <c r="CR172" s="51" t="n">
        <f aca="false">CQ172*(1+(CQ36-CP36)/CP36)</f>
        <v>172.794744269885</v>
      </c>
      <c r="CS172" s="51" t="n">
        <f aca="false">CR172*(1+(CR36-CQ36)/CQ36)</f>
        <v>172.988054360711</v>
      </c>
      <c r="CT172" s="51" t="n">
        <f aca="false">CS172*(1+(CS36-CR36)/CR36)</f>
        <v>173.181580712693</v>
      </c>
      <c r="CU172" s="51" t="n">
        <f aca="false">CT172*(1+(CT36-CS36)/CS36)</f>
        <v>173.375323567768</v>
      </c>
      <c r="CV172" s="51" t="n">
        <f aca="false">CU172*(1+(CU36-CT36)/CT36)</f>
        <v>173.569283168145</v>
      </c>
      <c r="CW172" s="51" t="n">
        <f aca="false">CV172*(1+(CV36-CU36)/CU36)</f>
        <v>173.763459756302</v>
      </c>
      <c r="CX172" s="51" t="n">
        <f aca="false">CW172*(1+(CW36-CV36)/CV36)</f>
        <v>173.957853574989</v>
      </c>
      <c r="CY172" s="51" t="n">
        <f aca="false">CX172*(1+(CX36-CW36)/CW36)</f>
        <v>174.152464867228</v>
      </c>
      <c r="CZ172" s="51" t="n">
        <f aca="false">CY172*(1+(CY36-CX36)/CX36)</f>
        <v>174.347293876312</v>
      </c>
      <c r="DA172" s="51" t="n">
        <f aca="false">CZ172*(1+(CZ36-CY36)/CY36)</f>
        <v>174.542340845806</v>
      </c>
      <c r="DB172" s="51" t="n">
        <f aca="false">DA172*(1+(DA36-CZ36)/CZ36)</f>
        <v>174.73760601955</v>
      </c>
      <c r="DC172" s="51" t="n">
        <f aca="false">DB172*(1+(DB36-DA36)/DA36)</f>
        <v>174.933089641653</v>
      </c>
      <c r="DD172" s="51" t="n">
        <f aca="false">DC172*(1+(DC36-DB36)/DB36)</f>
        <v>175.1287919565</v>
      </c>
      <c r="DE172" s="51" t="n">
        <f aca="false">DD172*(1+(DD36-DC36)/DC36)</f>
        <v>175.324713208748</v>
      </c>
      <c r="DF172" s="51" t="n">
        <f aca="false">DE172*(1+(DE36-DD36)/DD36)</f>
        <v>175.520853643329</v>
      </c>
      <c r="DG172" s="51" t="n">
        <f aca="false">DF172*(1+(DF36-DE36)/DE36)</f>
        <v>175.717213505447</v>
      </c>
      <c r="DH172" s="51" t="n">
        <f aca="false">DG172*(1+(DG36-DF36)/DF36)</f>
        <v>175.913793040582</v>
      </c>
      <c r="DI172" s="51" t="n">
        <f aca="false">DH172*(1+(DH36-DG36)/DG36)</f>
        <v>176.110592494488</v>
      </c>
      <c r="DJ172" s="51" t="n">
        <f aca="false">DI172*(1+(DI36-DH36)/DH36)</f>
        <v>176.307612113195</v>
      </c>
      <c r="DK172" s="51" t="n">
        <f aca="false">DJ172*(1+(DJ36-DI36)/DI36)</f>
        <v>176.504852143005</v>
      </c>
      <c r="DL172" s="51" t="n">
        <f aca="false">DK172*(1+(DK36-DJ36)/DJ36)</f>
        <v>176.702312830499</v>
      </c>
      <c r="DM172" s="51" t="n">
        <f aca="false">DL172*(1+(DL36-DK36)/DK36)</f>
        <v>176.899994422533</v>
      </c>
      <c r="DN172" s="51" t="n">
        <f aca="false">DM172*(1+(DM36-DL36)/DL36)</f>
        <v>177.097897166238</v>
      </c>
      <c r="DO172" s="51" t="n">
        <f aca="false">DN172*(1+(DN36-DM36)/DM36)</f>
        <v>177.296021309023</v>
      </c>
      <c r="DP172" s="51" t="n">
        <f aca="false">DO172*(1+(DO36-DN36)/DN36)</f>
        <v>177.494367098573</v>
      </c>
      <c r="DQ172" s="51" t="n">
        <f aca="false">DP172*(1+(DP36-DO36)/DO36)</f>
        <v>177.69293478285</v>
      </c>
      <c r="DR172" s="51" t="n">
        <f aca="false">DQ172*(1+(DQ36-DP36)/DP36)</f>
        <v>177.891724610093</v>
      </c>
      <c r="DS172" s="51" t="n">
        <f aca="false">DR172*(1+(DR36-DQ36)/DQ36)</f>
        <v>178.09073682882</v>
      </c>
      <c r="DT172" s="51" t="n">
        <f aca="false">DS172*(1+(DS36-DR36)/DR36)</f>
        <v>178.289971687826</v>
      </c>
      <c r="DU172" s="51" t="n">
        <f aca="false">DT172*(1+(DT36-DS36)/DS36)</f>
        <v>178.489429436184</v>
      </c>
      <c r="DV172" s="51" t="n">
        <f aca="false">DU172*(1+(DU36-DT36)/DT36)</f>
        <v>178.689110323248</v>
      </c>
      <c r="DW172" s="51" t="n">
        <f aca="false">DV172*(1+(DV36-DU36)/DU36)</f>
        <v>178.889014598648</v>
      </c>
      <c r="DX172" s="51" t="n">
        <f aca="false">DW172*(1+(DW36-DV36)/DV36)</f>
        <v>179.089142512294</v>
      </c>
      <c r="DY172" s="51" t="n">
        <f aca="false">DX172*(1+(DX36-DW36)/DW36)</f>
        <v>179.289494314377</v>
      </c>
      <c r="DZ172" s="51" t="n">
        <f aca="false">DY172*(1+(DY36-DX36)/DX36)</f>
        <v>179.490070255366</v>
      </c>
      <c r="EA172" s="51" t="n">
        <f aca="false">DZ172*(1+(DZ36-DY36)/DY36)</f>
        <v>179.690870586013</v>
      </c>
      <c r="EB172" s="51" t="n">
        <f aca="false">EA172*(1+(EA36-DZ36)/DZ36)</f>
        <v>179.891895557347</v>
      </c>
      <c r="EC172" s="51" t="n">
        <f aca="false">EB172*(1+(EB36-EA36)/EA36)</f>
        <v>180.09314542068</v>
      </c>
      <c r="ED172" s="51" t="n">
        <f aca="false">EC172*(1+(EC36-EB36)/EB36)</f>
        <v>180.294620427605</v>
      </c>
      <c r="EE172" s="51" t="n">
        <f aca="false">ED172*(1+(ED36-EC36)/EC36)</f>
        <v>180.496320829995</v>
      </c>
      <c r="EF172" s="51" t="n">
        <f aca="false">EE172*(1+(EE36-ED36)/ED36)</f>
        <v>180.698246880008</v>
      </c>
      <c r="EG172" s="51" t="n">
        <f aca="false">EF172*(1+(EF36-EE36)/EE36)</f>
        <v>180.90039883008</v>
      </c>
      <c r="EH172" s="51" t="n">
        <f aca="false">EG172*(1+(EG36-EF36)/EF36)</f>
        <v>181.102776932933</v>
      </c>
      <c r="EI172" s="51" t="n">
        <f aca="false">EH172*(1+(EH36-EG36)/EG36)</f>
        <v>181.305381441569</v>
      </c>
      <c r="EJ172" s="51" t="n">
        <f aca="false">EI172*(1+(EI36-EH36)/EH36)</f>
        <v>181.508212609274</v>
      </c>
      <c r="EK172" s="51" t="n">
        <f aca="false">EJ172*(1+(EJ36-EI36)/EI36)</f>
        <v>181.711270689619</v>
      </c>
      <c r="EL172" s="51" t="n">
        <f aca="false">EK172*(1+(EK36-EJ36)/EJ36)</f>
        <v>181.914555936456</v>
      </c>
      <c r="EM172" s="51" t="n">
        <f aca="false">EL172*(1+(EL36-EK36)/EK36)</f>
        <v>182.118068603922</v>
      </c>
      <c r="EN172" s="51" t="n">
        <f aca="false">EM172*(1+(EM36-EL36)/EL36)</f>
        <v>182.32180894644</v>
      </c>
      <c r="EO172" s="51" t="n">
        <f aca="false">EN172*(1+(EN36-EM36)/EM36)</f>
        <v>182.525777218715</v>
      </c>
      <c r="EP172" s="51" t="n">
        <f aca="false">EO172*(1+(EO36-EN36)/EN36)</f>
        <v>182.729973675738</v>
      </c>
      <c r="EQ172" s="51" t="n">
        <f aca="false">EP172*(1+(EP36-EO36)/EO36)</f>
        <v>182.934398572786</v>
      </c>
      <c r="ER172" s="51" t="n">
        <f aca="false">EQ172*(1+(EQ36-EP36)/EP36)</f>
        <v>183.139052165421</v>
      </c>
      <c r="ES172" s="51" t="n">
        <f aca="false">ER172*(1+(ER36-EQ36)/EQ36)</f>
        <v>183.343934709491</v>
      </c>
      <c r="ET172" s="51" t="n">
        <f aca="false">ES172*(1+(ES36-ER36)/ER36)</f>
        <v>183.549046461128</v>
      </c>
      <c r="EU172" s="51" t="n">
        <f aca="false">ET172*(1+(ET36-ES36)/ES36)</f>
        <v>183.754387676756</v>
      </c>
      <c r="EV172" s="51" t="n">
        <f aca="false">EU172*(1+(EU36-ET36)/ET36)</f>
        <v>183.959958613079</v>
      </c>
    </row>
    <row r="173" customFormat="false" ht="12.8" hidden="false" customHeight="false" outlineLevel="0" collapsed="false">
      <c r="A173" s="162" t="s">
        <v>319</v>
      </c>
      <c r="B173" s="162" t="n">
        <v>0</v>
      </c>
      <c r="C173" s="162" t="n">
        <v>0</v>
      </c>
      <c r="D173" s="162" t="n">
        <v>0</v>
      </c>
      <c r="E173" s="162" t="n">
        <v>0</v>
      </c>
      <c r="F173" s="162" t="n">
        <v>0</v>
      </c>
      <c r="G173" s="162" t="n">
        <v>0</v>
      </c>
      <c r="H173" s="162" t="n">
        <v>0</v>
      </c>
      <c r="I173" s="162" t="n">
        <v>0</v>
      </c>
      <c r="J173" s="162" t="n">
        <v>0</v>
      </c>
      <c r="K173" s="162" t="n">
        <v>0</v>
      </c>
      <c r="L173" s="162" t="n">
        <v>0</v>
      </c>
      <c r="M173" s="162" t="n">
        <v>0</v>
      </c>
      <c r="N173" s="162" t="n">
        <v>0</v>
      </c>
      <c r="O173" s="162" t="n">
        <v>0</v>
      </c>
      <c r="P173" s="162" t="n">
        <v>0</v>
      </c>
      <c r="Q173" s="162" t="n">
        <v>0</v>
      </c>
      <c r="R173" s="162" t="n">
        <v>0</v>
      </c>
      <c r="S173" s="162" t="n">
        <v>0</v>
      </c>
      <c r="T173" s="162" t="n">
        <v>0</v>
      </c>
      <c r="U173" s="162" t="n">
        <v>0</v>
      </c>
      <c r="V173" s="162" t="n">
        <v>0</v>
      </c>
      <c r="W173" s="162" t="n">
        <v>0</v>
      </c>
      <c r="X173" s="163" t="n">
        <v>0</v>
      </c>
      <c r="Y173" s="162" t="n">
        <v>0</v>
      </c>
      <c r="Z173" s="162" t="n">
        <v>0</v>
      </c>
      <c r="AA173" s="162" t="n">
        <v>0</v>
      </c>
      <c r="AB173" s="162" t="n">
        <v>0</v>
      </c>
      <c r="AC173" s="162" t="n">
        <v>0</v>
      </c>
      <c r="AD173" s="162" t="n">
        <v>0</v>
      </c>
      <c r="AE173" s="162" t="n">
        <v>0</v>
      </c>
      <c r="AF173" s="162" t="n">
        <v>0</v>
      </c>
      <c r="AG173" s="162" t="n">
        <v>0</v>
      </c>
      <c r="AH173" s="162" t="n">
        <v>0</v>
      </c>
      <c r="AI173" s="162" t="n">
        <v>0</v>
      </c>
      <c r="AJ173" s="162" t="n">
        <v>0</v>
      </c>
      <c r="AK173" s="162" t="n">
        <v>0</v>
      </c>
      <c r="AL173" s="162" t="n">
        <v>0</v>
      </c>
      <c r="AM173" s="162" t="n">
        <v>0</v>
      </c>
      <c r="AN173" s="162" t="n">
        <v>0</v>
      </c>
      <c r="AO173" s="162" t="n">
        <v>0</v>
      </c>
      <c r="AP173" s="162" t="n">
        <v>0</v>
      </c>
      <c r="AQ173" s="162" t="n">
        <v>0</v>
      </c>
      <c r="AR173" s="147"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48" t="n">
        <v>231.470087429195</v>
      </c>
      <c r="BJ173" s="51" t="n">
        <v>216.774921490327</v>
      </c>
      <c r="BK173" s="51" t="n">
        <v>203.012696409474</v>
      </c>
      <c r="BL173" s="51" t="n">
        <f aca="false">BK173*(1+(BK36-BJ36)/BJ36)</f>
        <v>186.993812598883</v>
      </c>
      <c r="BM173" s="149" t="n">
        <f aca="false">BL173*(1+(BL36-BK36)/BK36)</f>
        <v>184.029923798277</v>
      </c>
      <c r="BN173" s="51" t="n">
        <f aca="false">BM173*(1+(BM36-BL36)/BL36)</f>
        <v>184.39658297642</v>
      </c>
      <c r="BO173" s="51" t="n">
        <f aca="false">BN173*(1+(BN36-BM36)/BM36)</f>
        <v>187.123227113548</v>
      </c>
      <c r="BP173" s="51" t="n">
        <f aca="false">BO173*(1+(BO36-BN36)/BN36)</f>
        <v>182.64525158143</v>
      </c>
      <c r="BQ173" s="51" t="n">
        <f aca="false">BP173*(1+(BP36-BO36)/BO36)</f>
        <v>177.376484888081</v>
      </c>
      <c r="BR173" s="51" t="n">
        <f aca="false">BQ173*(1+(BQ36-BP36)/BP36)</f>
        <v>179.415805708079</v>
      </c>
      <c r="BS173" s="51" t="n">
        <f aca="false">BR173*(1+(BR36-BQ36)/BQ36)</f>
        <v>184.780032484675</v>
      </c>
      <c r="BT173" s="51" t="n">
        <f aca="false">BS173*(1+(BS36-BR36)/BR36)</f>
        <v>188.976034285059</v>
      </c>
      <c r="BU173" s="51" t="n">
        <f aca="false">BT173*(1+(BT36-BS36)/BS36)</f>
        <v>191.227277278147</v>
      </c>
      <c r="BV173" s="51" t="n">
        <f aca="false">BU173*(1+(BU36-BT36)/BT36)</f>
        <v>192.861829303123</v>
      </c>
      <c r="BW173" s="51" t="n">
        <f aca="false">BV173*(1+(BV36-BU36)/BU36)</f>
        <v>194.588999836531</v>
      </c>
      <c r="BX173" s="51" t="n">
        <f aca="false">BW173*(1+(BW36-BV36)/BV36)</f>
        <v>196.697674543227</v>
      </c>
      <c r="BY173" s="51" t="n">
        <f aca="false">BX173*(1+(BX36-BW36)/BW36)</f>
        <v>199.837057642156</v>
      </c>
      <c r="BZ173" s="51" t="n">
        <f aca="false">BY173*(1+(BY36-BX36)/BX36)</f>
        <v>198.23860156741</v>
      </c>
      <c r="CA173" s="51" t="n">
        <f aca="false">BZ173*(1+(BZ36-BY36)/BY36)</f>
        <v>198.353926576437</v>
      </c>
      <c r="CB173" s="51" t="n">
        <f aca="false">CA173*(1+(CA36-BZ36)/BZ36)</f>
        <v>202.194358938789</v>
      </c>
      <c r="CC173" s="51" t="n">
        <f aca="false">CB173*(1+(CB36-CA36)/CA36)</f>
        <v>206.073109269735</v>
      </c>
      <c r="CD173" s="51" t="n">
        <f aca="false">CC173*(1+(CC36-CB36)/CB36)</f>
        <v>208.52185319046</v>
      </c>
      <c r="CE173" s="51" t="n">
        <f aca="false">CD173*(1+(CD36-CC36)/CC36)</f>
        <v>208.755132151285</v>
      </c>
      <c r="CF173" s="51" t="n">
        <f aca="false">CE173*(1+(CE36-CD36)/CD36)</f>
        <v>208.988672087507</v>
      </c>
      <c r="CG173" s="51" t="n">
        <f aca="false">CF173*(1+(CF36-CE36)/CE36)</f>
        <v>209.222473291088</v>
      </c>
      <c r="CH173" s="51" t="n">
        <f aca="false">CG173*(1+(CG36-CF36)/CF36)</f>
        <v>210.946832962127</v>
      </c>
      <c r="CI173" s="51" t="n">
        <f aca="false">CH173*(1+(CH36-CG36)/CG36)</f>
        <v>213.431119889754</v>
      </c>
      <c r="CJ173" s="51" t="n">
        <f aca="false">CI173*(1+(CI36-CH36)/CH36)</f>
        <v>213.669890978221</v>
      </c>
      <c r="CK173" s="51" t="n">
        <f aca="false">CJ173*(1+(CJ36-CI36)/CI36)</f>
        <v>213.908929186276</v>
      </c>
      <c r="CL173" s="51" t="n">
        <f aca="false">CK173*(1+(CK36-CJ36)/CJ36)</f>
        <v>215.656846252871</v>
      </c>
      <c r="CM173" s="51" t="n">
        <f aca="false">CL173*(1+(CL36-CK36)/CK36)</f>
        <v>218.173845060864</v>
      </c>
      <c r="CN173" s="51" t="n">
        <f aca="false">CM173*(1+(CM36-CL36)/CL36)</f>
        <v>218.417921962523</v>
      </c>
      <c r="CO173" s="51" t="n">
        <f aca="false">CN173*(1+(CN36-CM36)/CM36)</f>
        <v>218.662271919524</v>
      </c>
      <c r="CP173" s="51" t="n">
        <f aca="false">CO173*(1+(CO36-CN36)/CN36)</f>
        <v>218.906895237342</v>
      </c>
      <c r="CQ173" s="51" t="n">
        <f aca="false">CP173*(1+(CP36-CO36)/CO36)</f>
        <v>219.151792221793</v>
      </c>
      <c r="CR173" s="51" t="n">
        <f aca="false">CQ173*(1+(CQ36-CP36)/CP36)</f>
        <v>219.396963179035</v>
      </c>
      <c r="CS173" s="51" t="n">
        <f aca="false">CR173*(1+(CR36-CQ36)/CQ36)</f>
        <v>219.642408415568</v>
      </c>
      <c r="CT173" s="51" t="n">
        <f aca="false">CS173*(1+(CS36-CR36)/CR36)</f>
        <v>219.888128238236</v>
      </c>
      <c r="CU173" s="51" t="n">
        <f aca="false">CT173*(1+(CT36-CS36)/CS36)</f>
        <v>220.134122954226</v>
      </c>
      <c r="CV173" s="51" t="n">
        <f aca="false">CU173*(1+(CU36-CT36)/CT36)</f>
        <v>220.380392871068</v>
      </c>
      <c r="CW173" s="51" t="n">
        <f aca="false">CV173*(1+(CV36-CU36)/CU36)</f>
        <v>220.626938296637</v>
      </c>
      <c r="CX173" s="51" t="n">
        <f aca="false">CW173*(1+(CW36-CV36)/CV36)</f>
        <v>220.873759539152</v>
      </c>
      <c r="CY173" s="51" t="n">
        <f aca="false">CX173*(1+(CX36-CW36)/CW36)</f>
        <v>221.120856907176</v>
      </c>
      <c r="CZ173" s="51" t="n">
        <f aca="false">CY173*(1+(CY36-CX36)/CX36)</f>
        <v>221.368230709619</v>
      </c>
      <c r="DA173" s="51" t="n">
        <f aca="false">CZ173*(1+(CZ36-CY36)/CY36)</f>
        <v>221.615881255735</v>
      </c>
      <c r="DB173" s="51" t="n">
        <f aca="false">DA173*(1+(DA36-CZ36)/CZ36)</f>
        <v>221.863808855124</v>
      </c>
      <c r="DC173" s="51" t="n">
        <f aca="false">DB173*(1+(DB36-DA36)/DA36)</f>
        <v>222.112013817734</v>
      </c>
      <c r="DD173" s="51" t="n">
        <f aca="false">DC173*(1+(DC36-DB36)/DB36)</f>
        <v>222.360496453858</v>
      </c>
      <c r="DE173" s="51" t="n">
        <f aca="false">DD173*(1+(DD36-DC36)/DC36)</f>
        <v>222.609257074137</v>
      </c>
      <c r="DF173" s="51" t="n">
        <f aca="false">DE173*(1+(DE36-DD36)/DD36)</f>
        <v>222.858295989559</v>
      </c>
      <c r="DG173" s="51" t="n">
        <f aca="false">DF173*(1+(DF36-DE36)/DE36)</f>
        <v>223.107613511461</v>
      </c>
      <c r="DH173" s="51" t="n">
        <f aca="false">DG173*(1+(DG36-DF36)/DF36)</f>
        <v>223.357209951526</v>
      </c>
      <c r="DI173" s="51" t="n">
        <f aca="false">DH173*(1+(DH36-DG36)/DG36)</f>
        <v>223.607085621789</v>
      </c>
      <c r="DJ173" s="51" t="n">
        <f aca="false">DI173*(1+(DI36-DH36)/DH36)</f>
        <v>223.857240834631</v>
      </c>
      <c r="DK173" s="51" t="n">
        <f aca="false">DJ173*(1+(DJ36-DI36)/DI36)</f>
        <v>224.107675902784</v>
      </c>
      <c r="DL173" s="51" t="n">
        <f aca="false">DK173*(1+(DK36-DJ36)/DJ36)</f>
        <v>224.358391139329</v>
      </c>
      <c r="DM173" s="51" t="n">
        <f aca="false">DL173*(1+(DL36-DK36)/DK36)</f>
        <v>224.6093868577</v>
      </c>
      <c r="DN173" s="51" t="n">
        <f aca="false">DM173*(1+(DM36-DL36)/DL36)</f>
        <v>224.860663371677</v>
      </c>
      <c r="DO173" s="51" t="n">
        <f aca="false">DN173*(1+(DN36-DM36)/DM36)</f>
        <v>225.112220995395</v>
      </c>
      <c r="DP173" s="51" t="n">
        <f aca="false">DO173*(1+(DO36-DN36)/DN36)</f>
        <v>225.364060043339</v>
      </c>
      <c r="DQ173" s="51" t="n">
        <f aca="false">DP173*(1+(DP36-DO36)/DO36)</f>
        <v>225.616180830344</v>
      </c>
      <c r="DR173" s="51" t="n">
        <f aca="false">DQ173*(1+(DQ36-DP36)/DP36)</f>
        <v>225.868583671602</v>
      </c>
      <c r="DS173" s="51" t="n">
        <f aca="false">DR173*(1+(DR36-DQ36)/DQ36)</f>
        <v>226.121268882652</v>
      </c>
      <c r="DT173" s="51" t="n">
        <f aca="false">DS173*(1+(DS36-DR36)/DR36)</f>
        <v>226.37423677939</v>
      </c>
      <c r="DU173" s="51" t="n">
        <f aca="false">DT173*(1+(DT36-DS36)/DS36)</f>
        <v>226.627487678063</v>
      </c>
      <c r="DV173" s="51" t="n">
        <f aca="false">DU173*(1+(DU36-DT36)/DT36)</f>
        <v>226.881021895274</v>
      </c>
      <c r="DW173" s="51" t="n">
        <f aca="false">DV173*(1+(DV36-DU36)/DU36)</f>
        <v>227.134839747979</v>
      </c>
      <c r="DX173" s="51" t="n">
        <f aca="false">DW173*(1+(DW36-DV36)/DV36)</f>
        <v>227.388941553487</v>
      </c>
      <c r="DY173" s="51" t="n">
        <f aca="false">DX173*(1+(DX36-DW36)/DW36)</f>
        <v>227.643327629465</v>
      </c>
      <c r="DZ173" s="51" t="n">
        <f aca="false">DY173*(1+(DY36-DX36)/DX36)</f>
        <v>227.897998293934</v>
      </c>
      <c r="EA173" s="51" t="n">
        <f aca="false">DZ173*(1+(DZ36-DY36)/DY36)</f>
        <v>228.15295386527</v>
      </c>
      <c r="EB173" s="51" t="n">
        <f aca="false">EA173*(1+(EA36-DZ36)/DZ36)</f>
        <v>228.408194662206</v>
      </c>
      <c r="EC173" s="51" t="n">
        <f aca="false">EB173*(1+(EB36-EA36)/EA36)</f>
        <v>228.663721003832</v>
      </c>
      <c r="ED173" s="51" t="n">
        <f aca="false">EC173*(1+(EC36-EB36)/EB36)</f>
        <v>228.919533209594</v>
      </c>
      <c r="EE173" s="51" t="n">
        <f aca="false">ED173*(1+(ED36-EC36)/EC36)</f>
        <v>229.175631599296</v>
      </c>
      <c r="EF173" s="51" t="n">
        <f aca="false">EE173*(1+(EE36-ED36)/ED36)</f>
        <v>229.4320164931</v>
      </c>
      <c r="EG173" s="51" t="n">
        <f aca="false">EF173*(1+(EF36-EE36)/EE36)</f>
        <v>229.688688211525</v>
      </c>
      <c r="EH173" s="51" t="n">
        <f aca="false">EG173*(1+(EG36-EF36)/EF36)</f>
        <v>229.94564707545</v>
      </c>
      <c r="EI173" s="51" t="n">
        <f aca="false">EH173*(1+(EH36-EG36)/EG36)</f>
        <v>230.202893406112</v>
      </c>
      <c r="EJ173" s="51" t="n">
        <f aca="false">EI173*(1+(EI36-EH36)/EH36)</f>
        <v>230.460427525107</v>
      </c>
      <c r="EK173" s="51" t="n">
        <f aca="false">EJ173*(1+(EJ36-EI36)/EI36)</f>
        <v>230.718249754394</v>
      </c>
      <c r="EL173" s="51" t="n">
        <f aca="false">EK173*(1+(EK36-EJ36)/EJ36)</f>
        <v>230.976360416287</v>
      </c>
      <c r="EM173" s="51" t="n">
        <f aca="false">EL173*(1+(EL36-EK36)/EK36)</f>
        <v>231.234759833464</v>
      </c>
      <c r="EN173" s="51" t="n">
        <f aca="false">EM173*(1+(EM36-EL36)/EL36)</f>
        <v>231.493448328964</v>
      </c>
      <c r="EO173" s="51" t="n">
        <f aca="false">EN173*(1+(EN36-EM36)/EM36)</f>
        <v>231.752426226186</v>
      </c>
      <c r="EP173" s="51" t="n">
        <f aca="false">EO173*(1+(EO36-EN36)/EN36)</f>
        <v>232.011693848891</v>
      </c>
      <c r="EQ173" s="51" t="n">
        <f aca="false">EP173*(1+(EP36-EO36)/EO36)</f>
        <v>232.271251521204</v>
      </c>
      <c r="ER173" s="51" t="n">
        <f aca="false">EQ173*(1+(EQ36-EP36)/EP36)</f>
        <v>232.53109956761</v>
      </c>
      <c r="ES173" s="51" t="n">
        <f aca="false">ER173*(1+(ER36-EQ36)/EQ36)</f>
        <v>232.791238312958</v>
      </c>
      <c r="ET173" s="51" t="n">
        <f aca="false">ES173*(1+(ES36-ER36)/ER36)</f>
        <v>233.051668082462</v>
      </c>
      <c r="EU173" s="51" t="n">
        <f aca="false">ET173*(1+(ET36-ES36)/ES36)</f>
        <v>233.312389201698</v>
      </c>
      <c r="EV173" s="51" t="n">
        <f aca="false">EU173*(1+(EU36-ET36)/ET36)</f>
        <v>233.573401996606</v>
      </c>
    </row>
    <row r="174" customFormat="false" ht="12.8" hidden="false" customHeight="false" outlineLevel="0" collapsed="false">
      <c r="A174" s="162" t="s">
        <v>320</v>
      </c>
      <c r="B174" s="162" t="n">
        <v>0</v>
      </c>
      <c r="C174" s="162" t="n">
        <v>0</v>
      </c>
      <c r="D174" s="162" t="n">
        <v>0</v>
      </c>
      <c r="E174" s="162" t="n">
        <v>0</v>
      </c>
      <c r="F174" s="162" t="n">
        <v>0</v>
      </c>
      <c r="G174" s="162" t="n">
        <v>0</v>
      </c>
      <c r="H174" s="162" t="n">
        <v>0</v>
      </c>
      <c r="I174" s="162" t="n">
        <v>0</v>
      </c>
      <c r="J174" s="162" t="n">
        <v>0</v>
      </c>
      <c r="K174" s="162" t="n">
        <v>0</v>
      </c>
      <c r="L174" s="162" t="n">
        <v>0</v>
      </c>
      <c r="M174" s="162" t="n">
        <v>0</v>
      </c>
      <c r="N174" s="162" t="n">
        <v>0</v>
      </c>
      <c r="O174" s="162" t="n">
        <v>0</v>
      </c>
      <c r="P174" s="162" t="n">
        <v>0</v>
      </c>
      <c r="Q174" s="162" t="n">
        <v>0</v>
      </c>
      <c r="R174" s="162" t="n">
        <v>0</v>
      </c>
      <c r="S174" s="162" t="n">
        <v>0</v>
      </c>
      <c r="T174" s="162" t="n">
        <v>0</v>
      </c>
      <c r="U174" s="162" t="n">
        <v>0</v>
      </c>
      <c r="V174" s="162" t="n">
        <v>0</v>
      </c>
      <c r="W174" s="162" t="n">
        <v>0</v>
      </c>
      <c r="X174" s="163" t="n">
        <v>0</v>
      </c>
      <c r="Y174" s="162" t="n">
        <v>0</v>
      </c>
      <c r="Z174" s="162" t="n">
        <v>0</v>
      </c>
      <c r="AA174" s="162" t="n">
        <v>0</v>
      </c>
      <c r="AB174" s="162" t="n">
        <v>0</v>
      </c>
      <c r="AC174" s="162" t="n">
        <v>0</v>
      </c>
      <c r="AD174" s="162" t="n">
        <v>0</v>
      </c>
      <c r="AE174" s="162" t="n">
        <v>0</v>
      </c>
      <c r="AF174" s="162" t="n">
        <v>0</v>
      </c>
      <c r="AG174" s="162" t="n">
        <v>0</v>
      </c>
      <c r="AH174" s="162" t="n">
        <v>0</v>
      </c>
      <c r="AI174" s="162" t="n">
        <v>0</v>
      </c>
      <c r="AJ174" s="162" t="n">
        <v>0</v>
      </c>
      <c r="AK174" s="162" t="n">
        <v>0</v>
      </c>
      <c r="AL174" s="162" t="n">
        <v>0</v>
      </c>
      <c r="AM174" s="162" t="n">
        <v>0</v>
      </c>
      <c r="AN174" s="162" t="n">
        <v>0</v>
      </c>
      <c r="AO174" s="162" t="n">
        <v>0</v>
      </c>
      <c r="AP174" s="162" t="n">
        <v>0</v>
      </c>
      <c r="AQ174" s="162" t="n">
        <v>0</v>
      </c>
      <c r="AR174" s="147"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48" t="n">
        <v>7734.08417617725</v>
      </c>
      <c r="BJ174" s="51" t="n">
        <v>7243.07623810465</v>
      </c>
      <c r="BK174" s="51" t="n">
        <v>6783.24054871185</v>
      </c>
      <c r="BL174" s="51" t="n">
        <f aca="false">BK174*(1+(BK36-BJ36)/BJ36)</f>
        <v>6248.00337324999</v>
      </c>
      <c r="BM174" s="149" t="n">
        <f aca="false">BL174*(1+(BL36-BK36)/BK36)</f>
        <v>6148.97128782026</v>
      </c>
      <c r="BN174" s="51" t="n">
        <f aca="false">BM174*(1+(BM36-BL36)/BL36)</f>
        <v>6161.22242998388</v>
      </c>
      <c r="BO174" s="51" t="n">
        <f aca="false">BN174*(1+(BN36-BM36)/BM36)</f>
        <v>6252.32748597296</v>
      </c>
      <c r="BP174" s="51" t="n">
        <f aca="false">BO174*(1+(BO36-BN36)/BN36)</f>
        <v>6102.70538970595</v>
      </c>
      <c r="BQ174" s="51" t="n">
        <f aca="false">BP174*(1+(BP36-BO36)/BO36)</f>
        <v>5926.66067669973</v>
      </c>
      <c r="BR174" s="51" t="n">
        <f aca="false">BQ174*(1+(BQ36-BP36)/BP36)</f>
        <v>5994.80027546717</v>
      </c>
      <c r="BS174" s="51" t="n">
        <f aca="false">BR174*(1+(BR36-BQ36)/BQ36)</f>
        <v>6174.03458557212</v>
      </c>
      <c r="BT174" s="51" t="n">
        <f aca="false">BS174*(1+(BS36-BR36)/BR36)</f>
        <v>6314.235125037</v>
      </c>
      <c r="BU174" s="51" t="n">
        <f aca="false">BT174*(1+(BT36-BS36)/BS36)</f>
        <v>6389.45565570234</v>
      </c>
      <c r="BV174" s="51" t="n">
        <f aca="false">BU174*(1+(BU36-BT36)/BT36)</f>
        <v>6444.07075993418</v>
      </c>
      <c r="BW174" s="51" t="n">
        <f aca="false">BV174*(1+(BV36-BU36)/BU36)</f>
        <v>6501.78051604286</v>
      </c>
      <c r="BX174" s="51" t="n">
        <f aca="false">BW174*(1+(BW36-BV36)/BV36)</f>
        <v>6572.23742847977</v>
      </c>
      <c r="BY174" s="51" t="n">
        <f aca="false">BX174*(1+(BX36-BW36)/BW36)</f>
        <v>6677.13328529676</v>
      </c>
      <c r="BZ174" s="51" t="n">
        <f aca="false">BY174*(1+(BY36-BX36)/BX36)</f>
        <v>6623.72425101803</v>
      </c>
      <c r="CA174" s="51" t="n">
        <f aca="false">BZ174*(1+(BZ36-BY36)/BY36)</f>
        <v>6627.57759266288</v>
      </c>
      <c r="CB174" s="51" t="n">
        <f aca="false">CA174*(1+(CA36-BZ36)/BZ36)</f>
        <v>6755.89753021175</v>
      </c>
      <c r="CC174" s="51" t="n">
        <f aca="false">CB174*(1+(CB36-CA36)/CA36)</f>
        <v>6885.49778176517</v>
      </c>
      <c r="CD174" s="51" t="n">
        <f aca="false">CC174*(1+(CC36-CB36)/CB36)</f>
        <v>6967.31738886485</v>
      </c>
      <c r="CE174" s="51" t="n">
        <f aca="false">CD174*(1+(CD36-CC36)/CC36)</f>
        <v>6975.11191272575</v>
      </c>
      <c r="CF174" s="51" t="n">
        <f aca="false">CE174*(1+(CE36-CD36)/CD36)</f>
        <v>6982.91515652846</v>
      </c>
      <c r="CG174" s="51" t="n">
        <f aca="false">CF174*(1+(CF36-CE36)/CE36)</f>
        <v>6990.72713002821</v>
      </c>
      <c r="CH174" s="51" t="n">
        <f aca="false">CG174*(1+(CG36-CF36)/CF36)</f>
        <v>7048.34296710653</v>
      </c>
      <c r="CI174" s="51" t="n">
        <f aca="false">CH174*(1+(CH36-CG36)/CG36)</f>
        <v>7131.35016872569</v>
      </c>
      <c r="CJ174" s="51" t="n">
        <f aca="false">CI174*(1+(CI36-CH36)/CH36)</f>
        <v>7139.32820043405</v>
      </c>
      <c r="CK174" s="51" t="n">
        <f aca="false">CJ174*(1+(CJ36-CI36)/CI36)</f>
        <v>7147.31515737934</v>
      </c>
      <c r="CL174" s="51" t="n">
        <f aca="false">CK174*(1+(CK36-CJ36)/CJ36)</f>
        <v>7205.71811508398</v>
      </c>
      <c r="CM174" s="51" t="n">
        <f aca="false">CL174*(1+(CL36-CK36)/CK36)</f>
        <v>7289.81831510793</v>
      </c>
      <c r="CN174" s="51" t="n">
        <f aca="false">CM174*(1+(CM36-CL36)/CL36)</f>
        <v>7297.97362935979</v>
      </c>
      <c r="CO174" s="51" t="n">
        <f aca="false">CN174*(1+(CN36-CM36)/CM36)</f>
        <v>7306.13806717932</v>
      </c>
      <c r="CP174" s="51" t="n">
        <f aca="false">CO174*(1+(CO36-CN36)/CN36)</f>
        <v>7314.31163877327</v>
      </c>
      <c r="CQ174" s="51" t="n">
        <f aca="false">CP174*(1+(CP36-CO36)/CO36)</f>
        <v>7322.49435435986</v>
      </c>
      <c r="CR174" s="51" t="n">
        <f aca="false">CQ174*(1+(CQ36-CP36)/CP36)</f>
        <v>7330.6862241687</v>
      </c>
      <c r="CS174" s="51" t="n">
        <f aca="false">CR174*(1+(CR36-CQ36)/CQ36)</f>
        <v>7338.88725844087</v>
      </c>
      <c r="CT174" s="51" t="n">
        <f aca="false">CS174*(1+(CS36-CR36)/CR36)</f>
        <v>7347.0974674289</v>
      </c>
      <c r="CU174" s="51" t="n">
        <f aca="false">CT174*(1+(CT36-CS36)/CS36)</f>
        <v>7355.31686139678</v>
      </c>
      <c r="CV174" s="51" t="n">
        <f aca="false">CU174*(1+(CU36-CT36)/CT36)</f>
        <v>7363.54545062</v>
      </c>
      <c r="CW174" s="51" t="n">
        <f aca="false">CV174*(1+(CV36-CU36)/CU36)</f>
        <v>7371.78324538553</v>
      </c>
      <c r="CX174" s="51" t="n">
        <f aca="false">CW174*(1+(CW36-CV36)/CV36)</f>
        <v>7380.03025599186</v>
      </c>
      <c r="CY174" s="51" t="n">
        <f aca="false">CX174*(1+(CX36-CW36)/CW36)</f>
        <v>7388.286492749</v>
      </c>
      <c r="CZ174" s="51" t="n">
        <f aca="false">CY174*(1+(CY36-CX36)/CX36)</f>
        <v>7396.55196597849</v>
      </c>
      <c r="DA174" s="51" t="n">
        <f aca="false">CZ174*(1+(CZ36-CY36)/CY36)</f>
        <v>7404.82668601341</v>
      </c>
      <c r="DB174" s="51" t="n">
        <f aca="false">DA174*(1+(DA36-CZ36)/CZ36)</f>
        <v>7413.11066319842</v>
      </c>
      <c r="DC174" s="51" t="n">
        <f aca="false">DB174*(1+(DB36-DA36)/DA36)</f>
        <v>7421.40390788973</v>
      </c>
      <c r="DD174" s="51" t="n">
        <f aca="false">DC174*(1+(DC36-DB36)/DB36)</f>
        <v>7429.70643045516</v>
      </c>
      <c r="DE174" s="51" t="n">
        <f aca="false">DD174*(1+(DD36-DC36)/DC36)</f>
        <v>7438.0182412741</v>
      </c>
      <c r="DF174" s="51" t="n">
        <f aca="false">DE174*(1+(DE36-DD36)/DD36)</f>
        <v>7446.33935073758</v>
      </c>
      <c r="DG174" s="51" t="n">
        <f aca="false">DF174*(1+(DF36-DE36)/DE36)</f>
        <v>7454.66976924823</v>
      </c>
      <c r="DH174" s="51" t="n">
        <f aca="false">DG174*(1+(DG36-DF36)/DF36)</f>
        <v>7463.00950722034</v>
      </c>
      <c r="DI174" s="51" t="n">
        <f aca="false">DH174*(1+(DH36-DG36)/DG36)</f>
        <v>7471.35857507983</v>
      </c>
      <c r="DJ174" s="51" t="n">
        <f aca="false">DI174*(1+(DI36-DH36)/DH36)</f>
        <v>7479.71698326431</v>
      </c>
      <c r="DK174" s="51" t="n">
        <f aca="false">DJ174*(1+(DJ36-DI36)/DI36)</f>
        <v>7488.08474222303</v>
      </c>
      <c r="DL174" s="51" t="n">
        <f aca="false">DK174*(1+(DK36-DJ36)/DJ36)</f>
        <v>7496.46186241696</v>
      </c>
      <c r="DM174" s="51" t="n">
        <f aca="false">DL174*(1+(DL36-DK36)/DK36)</f>
        <v>7504.84835431877</v>
      </c>
      <c r="DN174" s="51" t="n">
        <f aca="false">DM174*(1+(DM36-DL36)/DL36)</f>
        <v>7513.24422841284</v>
      </c>
      <c r="DO174" s="51" t="n">
        <f aca="false">DN174*(1+(DN36-DM36)/DM36)</f>
        <v>7521.64949519526</v>
      </c>
      <c r="DP174" s="51" t="n">
        <f aca="false">DO174*(1+(DO36-DN36)/DN36)</f>
        <v>7530.0641651739</v>
      </c>
      <c r="DQ174" s="51" t="n">
        <f aca="false">DP174*(1+(DP36-DO36)/DO36)</f>
        <v>7538.48824886836</v>
      </c>
      <c r="DR174" s="51" t="n">
        <f aca="false">DQ174*(1+(DQ36-DP36)/DP36)</f>
        <v>7546.92175681002</v>
      </c>
      <c r="DS174" s="51" t="n">
        <f aca="false">DR174*(1+(DR36-DQ36)/DQ36)</f>
        <v>7555.36469954203</v>
      </c>
      <c r="DT174" s="51" t="n">
        <f aca="false">DS174*(1+(DS36-DR36)/DR36)</f>
        <v>7563.81708761934</v>
      </c>
      <c r="DU174" s="51" t="n">
        <f aca="false">DT174*(1+(DT36-DS36)/DS36)</f>
        <v>7572.27893160872</v>
      </c>
      <c r="DV174" s="51" t="n">
        <f aca="false">DU174*(1+(DU36-DT36)/DT36)</f>
        <v>7580.75024208874</v>
      </c>
      <c r="DW174" s="51" t="n">
        <f aca="false">DV174*(1+(DV36-DU36)/DU36)</f>
        <v>7589.23102964982</v>
      </c>
      <c r="DX174" s="51" t="n">
        <f aca="false">DW174*(1+(DW36-DV36)/DV36)</f>
        <v>7597.72130489423</v>
      </c>
      <c r="DY174" s="51" t="n">
        <f aca="false">DX174*(1+(DX36-DW36)/DW36)</f>
        <v>7606.22107843608</v>
      </c>
      <c r="DZ174" s="51" t="n">
        <f aca="false">DY174*(1+(DY36-DX36)/DX36)</f>
        <v>7614.73036090138</v>
      </c>
      <c r="EA174" s="51" t="n">
        <f aca="false">DZ174*(1+(DZ36-DY36)/DY36)</f>
        <v>7623.24916292802</v>
      </c>
      <c r="EB174" s="51" t="n">
        <f aca="false">EA174*(1+(EA36-DZ36)/DZ36)</f>
        <v>7631.77749516578</v>
      </c>
      <c r="EC174" s="51" t="n">
        <f aca="false">EB174*(1+(EB36-EA36)/EA36)</f>
        <v>7640.31536827636</v>
      </c>
      <c r="ED174" s="51" t="n">
        <f aca="false">EC174*(1+(EC36-EB36)/EB36)</f>
        <v>7648.86279293339</v>
      </c>
      <c r="EE174" s="51" t="n">
        <f aca="false">ED174*(1+(ED36-EC36)/EC36)</f>
        <v>7657.41977982244</v>
      </c>
      <c r="EF174" s="51" t="n">
        <f aca="false">EE174*(1+(EE36-ED36)/ED36)</f>
        <v>7665.98633964104</v>
      </c>
      <c r="EG174" s="51" t="n">
        <f aca="false">EF174*(1+(EF36-EE36)/EE36)</f>
        <v>7674.56248309867</v>
      </c>
      <c r="EH174" s="51" t="n">
        <f aca="false">EG174*(1+(EG36-EF36)/EF36)</f>
        <v>7683.14822091682</v>
      </c>
      <c r="EI174" s="51" t="n">
        <f aca="false">EH174*(1+(EH36-EG36)/EG36)</f>
        <v>7691.74356382894</v>
      </c>
      <c r="EJ174" s="51" t="n">
        <f aca="false">EI174*(1+(EI36-EH36)/EH36)</f>
        <v>7700.34852258051</v>
      </c>
      <c r="EK174" s="51" t="n">
        <f aca="false">EJ174*(1+(EJ36-EI36)/EI36)</f>
        <v>7708.96310792903</v>
      </c>
      <c r="EL174" s="51" t="n">
        <f aca="false">EK174*(1+(EK36-EJ36)/EJ36)</f>
        <v>7717.58733064404</v>
      </c>
      <c r="EM174" s="51" t="n">
        <f aca="false">EL174*(1+(EL36-EK36)/EK36)</f>
        <v>7726.22120150709</v>
      </c>
      <c r="EN174" s="51" t="n">
        <f aca="false">EM174*(1+(EM36-EL36)/EL36)</f>
        <v>7734.86473131185</v>
      </c>
      <c r="EO174" s="51" t="n">
        <f aca="false">EN174*(1+(EN36-EM36)/EM36)</f>
        <v>7743.51793086402</v>
      </c>
      <c r="EP174" s="51" t="n">
        <f aca="false">EO174*(1+(EO36-EN36)/EN36)</f>
        <v>7752.18081098141</v>
      </c>
      <c r="EQ174" s="51" t="n">
        <f aca="false">EP174*(1+(EP36-EO36)/EO36)</f>
        <v>7760.85338249393</v>
      </c>
      <c r="ER174" s="51" t="n">
        <f aca="false">EQ174*(1+(EQ36-EP36)/EP36)</f>
        <v>7769.53565624359</v>
      </c>
      <c r="ES174" s="51" t="n">
        <f aca="false">ER174*(1+(ER36-EQ36)/EQ36)</f>
        <v>7778.22764308455</v>
      </c>
      <c r="ET174" s="51" t="n">
        <f aca="false">ES174*(1+(ES36-ER36)/ER36)</f>
        <v>7786.92935388311</v>
      </c>
      <c r="EU174" s="51" t="n">
        <f aca="false">ET174*(1+(ET36-ES36)/ES36)</f>
        <v>7795.64079951771</v>
      </c>
      <c r="EV174" s="51" t="n">
        <f aca="false">EU174*(1+(EU36-ET36)/ET36)</f>
        <v>7804.36199087897</v>
      </c>
    </row>
    <row r="175" customFormat="false" ht="12.8" hidden="false" customHeight="false" outlineLevel="0" collapsed="false">
      <c r="A175" s="162" t="s">
        <v>321</v>
      </c>
      <c r="B175" s="162" t="n">
        <v>0</v>
      </c>
      <c r="C175" s="162" t="n">
        <v>0</v>
      </c>
      <c r="D175" s="162" t="n">
        <v>0</v>
      </c>
      <c r="E175" s="162" t="n">
        <v>0</v>
      </c>
      <c r="F175" s="162" t="n">
        <v>0</v>
      </c>
      <c r="G175" s="162" t="n">
        <v>0</v>
      </c>
      <c r="H175" s="162" t="n">
        <v>0</v>
      </c>
      <c r="I175" s="162" t="n">
        <v>0</v>
      </c>
      <c r="J175" s="162" t="n">
        <v>0</v>
      </c>
      <c r="K175" s="162" t="n">
        <v>0</v>
      </c>
      <c r="L175" s="162" t="n">
        <v>0</v>
      </c>
      <c r="M175" s="162" t="n">
        <v>0</v>
      </c>
      <c r="N175" s="162" t="n">
        <v>0</v>
      </c>
      <c r="O175" s="162" t="n">
        <v>0</v>
      </c>
      <c r="P175" s="162" t="n">
        <v>0</v>
      </c>
      <c r="Q175" s="162" t="n">
        <v>0</v>
      </c>
      <c r="R175" s="162" t="n">
        <v>0</v>
      </c>
      <c r="S175" s="162" t="n">
        <v>0</v>
      </c>
      <c r="T175" s="162" t="n">
        <v>0</v>
      </c>
      <c r="U175" s="162" t="n">
        <v>0</v>
      </c>
      <c r="V175" s="162" t="n">
        <v>0</v>
      </c>
      <c r="W175" s="162" t="n">
        <v>0</v>
      </c>
      <c r="X175" s="163" t="n">
        <v>0</v>
      </c>
      <c r="Y175" s="162" t="n">
        <v>0</v>
      </c>
      <c r="Z175" s="162" t="n">
        <v>0</v>
      </c>
      <c r="AA175" s="162" t="n">
        <v>0</v>
      </c>
      <c r="AB175" s="162" t="n">
        <v>0</v>
      </c>
      <c r="AC175" s="162" t="n">
        <v>0</v>
      </c>
      <c r="AD175" s="162" t="n">
        <v>0</v>
      </c>
      <c r="AE175" s="162" t="n">
        <v>0</v>
      </c>
      <c r="AF175" s="162" t="n">
        <v>0</v>
      </c>
      <c r="AG175" s="162" t="n">
        <v>0</v>
      </c>
      <c r="AH175" s="162" t="n">
        <v>0</v>
      </c>
      <c r="AI175" s="162" t="n">
        <v>0</v>
      </c>
      <c r="AJ175" s="162" t="n">
        <v>0</v>
      </c>
      <c r="AK175" s="162" t="n">
        <v>0</v>
      </c>
      <c r="AL175" s="162" t="n">
        <v>0</v>
      </c>
      <c r="AM175" s="162" t="n">
        <v>0</v>
      </c>
      <c r="AN175" s="162" t="n">
        <v>0</v>
      </c>
      <c r="AO175" s="162" t="n">
        <v>0</v>
      </c>
      <c r="AP175" s="162" t="n">
        <v>0</v>
      </c>
      <c r="AQ175" s="162" t="n">
        <v>0</v>
      </c>
      <c r="AR175" s="147"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48" t="n">
        <v>119.049651171817</v>
      </c>
      <c r="BJ175" s="51" t="n">
        <v>111.491636231899</v>
      </c>
      <c r="BK175" s="51" t="n">
        <v>104.413451255947</v>
      </c>
      <c r="BL175" s="51" t="n">
        <f aca="false">BK175*(1+(BK36-BJ36)/BJ36)</f>
        <v>96.174621992982</v>
      </c>
      <c r="BM175" s="149" t="n">
        <f aca="false">BL175*(1+(BL36-BK36)/BK36)</f>
        <v>94.6502352709519</v>
      </c>
      <c r="BN175" s="51" t="n">
        <f aca="false">BM175*(1+(BM36-BL36)/BL36)</f>
        <v>94.8388153494477</v>
      </c>
      <c r="BO175" s="51" t="n">
        <f aca="false">BN175*(1+(BN36-BM36)/BM36)</f>
        <v>96.2411824414554</v>
      </c>
      <c r="BP175" s="51" t="n">
        <f aca="false">BO175*(1+(BO36-BN36)/BN36)</f>
        <v>93.9380709207597</v>
      </c>
      <c r="BQ175" s="51" t="n">
        <f aca="false">BP175*(1+(BP36-BO36)/BO36)</f>
        <v>91.2282398410064</v>
      </c>
      <c r="BR175" s="51" t="n">
        <f aca="false">BQ175*(1+(BQ36-BP36)/BP36)</f>
        <v>92.2771029357783</v>
      </c>
      <c r="BS175" s="51" t="n">
        <f aca="false">BR175*(1+(BR36-BQ36)/BQ36)</f>
        <v>95.0360310273216</v>
      </c>
      <c r="BT175" s="51" t="n">
        <f aca="false">BS175*(1+(BS36-BR36)/BR36)</f>
        <v>97.1941178721489</v>
      </c>
      <c r="BU175" s="51" t="n">
        <f aca="false">BT175*(1+(BT36-BS36)/BS36)</f>
        <v>98.3519767385227</v>
      </c>
      <c r="BV175" s="51" t="n">
        <f aca="false">BU175*(1+(BU36-BT36)/BT36)</f>
        <v>99.1926592239216</v>
      </c>
      <c r="BW175" s="51" t="n">
        <f aca="false">BV175*(1+(BV36-BU36)/BU36)</f>
        <v>100.080977242894</v>
      </c>
      <c r="BX175" s="51" t="n">
        <f aca="false">BW175*(1+(BW36-BV36)/BV36)</f>
        <v>101.165510415431</v>
      </c>
      <c r="BY175" s="51" t="n">
        <f aca="false">BX175*(1+(BX36-BW36)/BW36)</f>
        <v>102.780157331468</v>
      </c>
      <c r="BZ175" s="51" t="n">
        <f aca="false">BY175*(1+(BY36-BX36)/BX36)</f>
        <v>101.958039708299</v>
      </c>
      <c r="CA175" s="51" t="n">
        <f aca="false">BZ175*(1+(BZ36-BY36)/BY36)</f>
        <v>102.017353644922</v>
      </c>
      <c r="CB175" s="51" t="n">
        <f aca="false">CA175*(1+(CA36-BZ36)/BZ36)</f>
        <v>103.99256408427</v>
      </c>
      <c r="CC175" s="51" t="n">
        <f aca="false">CB175*(1+(CB36-CA36)/CA36)</f>
        <v>105.98748221391</v>
      </c>
      <c r="CD175" s="51" t="n">
        <f aca="false">CC175*(1+(CC36-CB36)/CB36)</f>
        <v>107.246919719676</v>
      </c>
      <c r="CE175" s="51" t="n">
        <f aca="false">CD175*(1+(CD36-CC36)/CC36)</f>
        <v>107.366899710267</v>
      </c>
      <c r="CF175" s="51" t="n">
        <f aca="false">CE175*(1+(CE36-CD36)/CD36)</f>
        <v>107.487013925676</v>
      </c>
      <c r="CG175" s="51" t="n">
        <f aca="false">CF175*(1+(CF36-CE36)/CE36)</f>
        <v>107.607262516061</v>
      </c>
      <c r="CH175" s="51" t="n">
        <f aca="false">CG175*(1+(CG36-CF36)/CF36)</f>
        <v>108.494134852837</v>
      </c>
      <c r="CI175" s="51" t="n">
        <f aca="false">CH175*(1+(CH36-CG36)/CG36)</f>
        <v>109.771852831127</v>
      </c>
      <c r="CJ175" s="51" t="n">
        <f aca="false">CI175*(1+(CI36-CH36)/CH36)</f>
        <v>109.894657531759</v>
      </c>
      <c r="CK175" s="51" t="n">
        <f aca="false">CJ175*(1+(CJ36-CI36)/CI36)</f>
        <v>110.017599617286</v>
      </c>
      <c r="CL175" s="51" t="n">
        <f aca="false">CK175*(1+(CK36-CJ36)/CJ36)</f>
        <v>110.916587989245</v>
      </c>
      <c r="CM175" s="51" t="n">
        <f aca="false">CL175*(1+(CL36-CK36)/CK36)</f>
        <v>112.2111303356</v>
      </c>
      <c r="CN175" s="51" t="n">
        <f aca="false">CM175*(1+(CM36-CL36)/CL36)</f>
        <v>112.336663921059</v>
      </c>
      <c r="CO175" s="51" t="n">
        <f aca="false">CN175*(1+(CN36-CM36)/CM36)</f>
        <v>112.46233794429</v>
      </c>
      <c r="CP175" s="51" t="n">
        <f aca="false">CO175*(1+(CO36-CN36)/CN36)</f>
        <v>112.588152562405</v>
      </c>
      <c r="CQ175" s="51" t="n">
        <f aca="false">CP175*(1+(CP36-CO36)/CO36)</f>
        <v>112.714107932689</v>
      </c>
      <c r="CR175" s="51" t="n">
        <f aca="false">CQ175*(1+(CQ36-CP36)/CP36)</f>
        <v>112.840204212607</v>
      </c>
      <c r="CS175" s="51" t="n">
        <f aca="false">CR175*(1+(CR36-CQ36)/CQ36)</f>
        <v>112.966441559798</v>
      </c>
      <c r="CT175" s="51" t="n">
        <f aca="false">CS175*(1+(CS36-CR36)/CR36)</f>
        <v>113.092820132077</v>
      </c>
      <c r="CU175" s="51" t="n">
        <f aca="false">CT175*(1+(CT36-CS36)/CS36)</f>
        <v>113.219340087437</v>
      </c>
      <c r="CV175" s="51" t="n">
        <f aca="false">CU175*(1+(CU36-CT36)/CT36)</f>
        <v>113.346001584046</v>
      </c>
      <c r="CW175" s="51" t="n">
        <f aca="false">CV175*(1+(CV36-CU36)/CU36)</f>
        <v>113.472804780252</v>
      </c>
      <c r="CX175" s="51" t="n">
        <f aca="false">CW175*(1+(CW36-CV36)/CV36)</f>
        <v>113.599749834576</v>
      </c>
      <c r="CY175" s="51" t="n">
        <f aca="false">CX175*(1+(CX36-CW36)/CW36)</f>
        <v>113.72683690572</v>
      </c>
      <c r="CZ175" s="51" t="n">
        <f aca="false">CY175*(1+(CY36-CX36)/CX36)</f>
        <v>113.854066152561</v>
      </c>
      <c r="DA175" s="51" t="n">
        <f aca="false">CZ175*(1+(CZ36-CY36)/CY36)</f>
        <v>113.981437734155</v>
      </c>
      <c r="DB175" s="51" t="n">
        <f aca="false">DA175*(1+(DA36-CZ36)/CZ36)</f>
        <v>114.108951809736</v>
      </c>
      <c r="DC175" s="51" t="n">
        <f aca="false">DB175*(1+(DB36-DA36)/DA36)</f>
        <v>114.236608538716</v>
      </c>
      <c r="DD175" s="51" t="n">
        <f aca="false">DC175*(1+(DC36-DB36)/DB36)</f>
        <v>114.364408080684</v>
      </c>
      <c r="DE175" s="51" t="n">
        <f aca="false">DD175*(1+(DD36-DC36)/DC36)</f>
        <v>114.49235059541</v>
      </c>
      <c r="DF175" s="51" t="n">
        <f aca="false">DE175*(1+(DE36-DD36)/DD36)</f>
        <v>114.620436242841</v>
      </c>
      <c r="DG175" s="51" t="n">
        <f aca="false">DF175*(1+(DF36-DE36)/DE36)</f>
        <v>114.748665183103</v>
      </c>
      <c r="DH175" s="51" t="n">
        <f aca="false">DG175*(1+(DG36-DF36)/DF36)</f>
        <v>114.877037576502</v>
      </c>
      <c r="DI175" s="51" t="n">
        <f aca="false">DH175*(1+(DH36-DG36)/DG36)</f>
        <v>115.005553583522</v>
      </c>
      <c r="DJ175" s="51" t="n">
        <f aca="false">DI175*(1+(DI36-DH36)/DH36)</f>
        <v>115.134213364829</v>
      </c>
      <c r="DK175" s="51" t="n">
        <f aca="false">DJ175*(1+(DJ36-DI36)/DI36)</f>
        <v>115.263017081265</v>
      </c>
      <c r="DL175" s="51" t="n">
        <f aca="false">DK175*(1+(DK36-DJ36)/DJ36)</f>
        <v>115.391964893856</v>
      </c>
      <c r="DM175" s="51" t="n">
        <f aca="false">DL175*(1+(DL36-DK36)/DK36)</f>
        <v>115.521056963806</v>
      </c>
      <c r="DN175" s="51" t="n">
        <f aca="false">DM175*(1+(DM36-DL36)/DL36)</f>
        <v>115.650293452498</v>
      </c>
      <c r="DO175" s="51" t="n">
        <f aca="false">DN175*(1+(DN36-DM36)/DM36)</f>
        <v>115.779674521499</v>
      </c>
      <c r="DP175" s="51" t="n">
        <f aca="false">DO175*(1+(DO36-DN36)/DN36)</f>
        <v>115.909200332553</v>
      </c>
      <c r="DQ175" s="51" t="n">
        <f aca="false">DP175*(1+(DP36-DO36)/DO36)</f>
        <v>116.038871047588</v>
      </c>
      <c r="DR175" s="51" t="n">
        <f aca="false">DQ175*(1+(DQ36-DP36)/DP36)</f>
        <v>116.168686828712</v>
      </c>
      <c r="DS175" s="51" t="n">
        <f aca="false">DR175*(1+(DR36-DQ36)/DQ36)</f>
        <v>116.298647838214</v>
      </c>
      <c r="DT175" s="51" t="n">
        <f aca="false">DS175*(1+(DS36-DR36)/DR36)</f>
        <v>116.428754238565</v>
      </c>
      <c r="DU175" s="51" t="n">
        <f aca="false">DT175*(1+(DT36-DS36)/DS36)</f>
        <v>116.559006192417</v>
      </c>
      <c r="DV175" s="51" t="n">
        <f aca="false">DU175*(1+(DU36-DT36)/DT36)</f>
        <v>116.689403862606</v>
      </c>
      <c r="DW175" s="51" t="n">
        <f aca="false">DV175*(1+(DV36-DU36)/DU36)</f>
        <v>116.819947412147</v>
      </c>
      <c r="DX175" s="51" t="n">
        <f aca="false">DW175*(1+(DW36-DV36)/DV36)</f>
        <v>116.95063700424</v>
      </c>
      <c r="DY175" s="51" t="n">
        <f aca="false">DX175*(1+(DX36-DW36)/DW36)</f>
        <v>117.081472802267</v>
      </c>
      <c r="DZ175" s="51" t="n">
        <f aca="false">DY175*(1+(DY36-DX36)/DX36)</f>
        <v>117.212454969792</v>
      </c>
      <c r="EA175" s="51" t="n">
        <f aca="false">DZ175*(1+(DZ36-DY36)/DY36)</f>
        <v>117.343583670563</v>
      </c>
      <c r="EB175" s="51" t="n">
        <f aca="false">EA175*(1+(EA36-DZ36)/DZ36)</f>
        <v>117.47485906851</v>
      </c>
      <c r="EC175" s="51" t="n">
        <f aca="false">EB175*(1+(EB36-EA36)/EA36)</f>
        <v>117.606281327747</v>
      </c>
      <c r="ED175" s="51" t="n">
        <f aca="false">EC175*(1+(EC36-EB36)/EB36)</f>
        <v>117.737850612572</v>
      </c>
      <c r="EE175" s="51" t="n">
        <f aca="false">ED175*(1+(ED36-EC36)/EC36)</f>
        <v>117.869567087467</v>
      </c>
      <c r="EF175" s="51" t="n">
        <f aca="false">EE175*(1+(EE36-ED36)/ED36)</f>
        <v>118.001430917096</v>
      </c>
      <c r="EG175" s="51" t="n">
        <f aca="false">EF175*(1+(EF36-EE36)/EE36)</f>
        <v>118.13344226631</v>
      </c>
      <c r="EH175" s="51" t="n">
        <f aca="false">EG175*(1+(EG36-EF36)/EF36)</f>
        <v>118.265601300142</v>
      </c>
      <c r="EI175" s="51" t="n">
        <f aca="false">EH175*(1+(EH36-EG36)/EG36)</f>
        <v>118.397908183812</v>
      </c>
      <c r="EJ175" s="51" t="n">
        <f aca="false">EI175*(1+(EI36-EH36)/EH36)</f>
        <v>118.530363082723</v>
      </c>
      <c r="EK175" s="51" t="n">
        <f aca="false">EJ175*(1+(EJ36-EI36)/EI36)</f>
        <v>118.662966162463</v>
      </c>
      <c r="EL175" s="51" t="n">
        <f aca="false">EK175*(1+(EK36-EJ36)/EJ36)</f>
        <v>118.795717588807</v>
      </c>
      <c r="EM175" s="51" t="n">
        <f aca="false">EL175*(1+(EL36-EK36)/EK36)</f>
        <v>118.928617527713</v>
      </c>
      <c r="EN175" s="51" t="n">
        <f aca="false">EM175*(1+(EM36-EL36)/EL36)</f>
        <v>119.061666145327</v>
      </c>
      <c r="EO175" s="51" t="n">
        <f aca="false">EN175*(1+(EN36-EM36)/EM36)</f>
        <v>119.194863607979</v>
      </c>
      <c r="EP175" s="51" t="n">
        <f aca="false">EO175*(1+(EO36-EN36)/EN36)</f>
        <v>119.328210082187</v>
      </c>
      <c r="EQ175" s="51" t="n">
        <f aca="false">EP175*(1+(EP36-EO36)/EO36)</f>
        <v>119.461705734653</v>
      </c>
      <c r="ER175" s="51" t="n">
        <f aca="false">EQ175*(1+(EQ36-EP36)/EP36)</f>
        <v>119.595350732268</v>
      </c>
      <c r="ES175" s="51" t="n">
        <f aca="false">ER175*(1+(ER36-EQ36)/EQ36)</f>
        <v>119.729145242107</v>
      </c>
      <c r="ET175" s="51" t="n">
        <f aca="false">ES175*(1+(ES36-ER36)/ER36)</f>
        <v>119.863089431434</v>
      </c>
      <c r="EU175" s="51" t="n">
        <f aca="false">ET175*(1+(ET36-ES36)/ES36)</f>
        <v>119.9971834677</v>
      </c>
      <c r="EV175" s="51" t="n">
        <f aca="false">EU175*(1+(EU36-ET36)/ET36)</f>
        <v>120.131427518541</v>
      </c>
    </row>
    <row r="176" customFormat="false" ht="12.8" hidden="false" customHeight="false" outlineLevel="0" collapsed="false">
      <c r="A176" s="162" t="s">
        <v>322</v>
      </c>
      <c r="B176" s="162" t="n">
        <v>0</v>
      </c>
      <c r="C176" s="162" t="n">
        <v>0</v>
      </c>
      <c r="D176" s="162" t="n">
        <v>0</v>
      </c>
      <c r="E176" s="162" t="n">
        <v>0</v>
      </c>
      <c r="F176" s="162" t="n">
        <v>0</v>
      </c>
      <c r="G176" s="162" t="n">
        <v>0</v>
      </c>
      <c r="H176" s="162" t="n">
        <v>0</v>
      </c>
      <c r="I176" s="162" t="n">
        <v>0</v>
      </c>
      <c r="J176" s="162" t="n">
        <v>0</v>
      </c>
      <c r="K176" s="162" t="n">
        <v>0</v>
      </c>
      <c r="L176" s="162" t="n">
        <v>0</v>
      </c>
      <c r="M176" s="162" t="n">
        <v>0</v>
      </c>
      <c r="N176" s="162" t="n">
        <v>0</v>
      </c>
      <c r="O176" s="162" t="n">
        <v>0</v>
      </c>
      <c r="P176" s="162" t="n">
        <v>0</v>
      </c>
      <c r="Q176" s="162" t="n">
        <v>0</v>
      </c>
      <c r="R176" s="162" t="n">
        <v>0</v>
      </c>
      <c r="S176" s="162" t="n">
        <v>0</v>
      </c>
      <c r="T176" s="162" t="n">
        <v>0</v>
      </c>
      <c r="U176" s="162" t="n">
        <v>0</v>
      </c>
      <c r="V176" s="162" t="n">
        <v>0</v>
      </c>
      <c r="W176" s="162" t="n">
        <v>0</v>
      </c>
      <c r="X176" s="163" t="n">
        <v>0</v>
      </c>
      <c r="Y176" s="162" t="n">
        <v>0</v>
      </c>
      <c r="Z176" s="162" t="n">
        <v>0</v>
      </c>
      <c r="AA176" s="162" t="n">
        <v>0</v>
      </c>
      <c r="AB176" s="162" t="n">
        <v>0</v>
      </c>
      <c r="AC176" s="162" t="n">
        <v>0</v>
      </c>
      <c r="AD176" s="162" t="n">
        <v>0</v>
      </c>
      <c r="AE176" s="162" t="n">
        <v>0</v>
      </c>
      <c r="AF176" s="162" t="n">
        <v>0</v>
      </c>
      <c r="AG176" s="162" t="n">
        <v>0</v>
      </c>
      <c r="AH176" s="162" t="n">
        <v>0</v>
      </c>
      <c r="AI176" s="162" t="n">
        <v>0</v>
      </c>
      <c r="AJ176" s="162" t="n">
        <v>0</v>
      </c>
      <c r="AK176" s="162" t="n">
        <v>0</v>
      </c>
      <c r="AL176" s="162" t="n">
        <v>0</v>
      </c>
      <c r="AM176" s="162" t="n">
        <v>0</v>
      </c>
      <c r="AN176" s="162" t="n">
        <v>0</v>
      </c>
      <c r="AO176" s="162" t="n">
        <v>0</v>
      </c>
      <c r="AP176" s="162" t="n">
        <v>0</v>
      </c>
      <c r="AQ176" s="162" t="n">
        <v>0</v>
      </c>
      <c r="AR176" s="147"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48" t="n">
        <v>200.533751161808</v>
      </c>
      <c r="BJ176" s="51" t="n">
        <v>187.802616947467</v>
      </c>
      <c r="BK176" s="51" t="n">
        <v>175.879734598184</v>
      </c>
      <c r="BL176" s="51" t="n">
        <f aca="false">BK176*(1+(BK36-BJ36)/BJ36)</f>
        <v>162.001799459176</v>
      </c>
      <c r="BM176" s="149" t="n">
        <f aca="false">BL176*(1+(BL36-BK36)/BK36)</f>
        <v>159.434038994689</v>
      </c>
      <c r="BN176" s="51" t="n">
        <f aca="false">BM176*(1+(BM36-BL36)/BL36)</f>
        <v>159.75169360487</v>
      </c>
      <c r="BO176" s="51" t="n">
        <f aca="false">BN176*(1+(BN36-BM36)/BM36)</f>
        <v>162.113917523194</v>
      </c>
      <c r="BP176" s="51" t="n">
        <f aca="false">BO176*(1+(BO36-BN36)/BN36)</f>
        <v>158.234430367683</v>
      </c>
      <c r="BQ176" s="51" t="n">
        <f aca="false">BP176*(1+(BP36-BO36)/BO36)</f>
        <v>153.669842516405</v>
      </c>
      <c r="BR176" s="51" t="n">
        <f aca="false">BQ176*(1+(BQ36-BP36)/BP36)</f>
        <v>155.436604945186</v>
      </c>
      <c r="BS176" s="51" t="n">
        <f aca="false">BR176*(1+(BR36-BQ36)/BQ36)</f>
        <v>160.083894491498</v>
      </c>
      <c r="BT176" s="51" t="n">
        <f aca="false">BS176*(1+(BS36-BR36)/BR36)</f>
        <v>163.719094141949</v>
      </c>
      <c r="BU176" s="51" t="n">
        <f aca="false">BT176*(1+(BT36-BS36)/BS36)</f>
        <v>165.66945501663</v>
      </c>
      <c r="BV176" s="51" t="n">
        <f aca="false">BU176*(1+(BU36-BT36)/BT36)</f>
        <v>167.085546627766</v>
      </c>
      <c r="BW176" s="51" t="n">
        <f aca="false">BV176*(1+(BV36-BU36)/BU36)</f>
        <v>168.581878140002</v>
      </c>
      <c r="BX176" s="51" t="n">
        <f aca="false">BW176*(1+(BW36-BV36)/BV36)</f>
        <v>170.408725200935</v>
      </c>
      <c r="BY176" s="51" t="n">
        <f aca="false">BX176*(1+(BX36-BW36)/BW36)</f>
        <v>173.128524878528</v>
      </c>
      <c r="BZ176" s="51" t="n">
        <f aca="false">BY176*(1+(BY36-BX36)/BX36)</f>
        <v>171.743704937877</v>
      </c>
      <c r="CA176" s="51" t="n">
        <f aca="false">BZ176*(1+(BZ36-BY36)/BY36)</f>
        <v>171.843616580542</v>
      </c>
      <c r="CB176" s="51" t="n">
        <f aca="false">CA176*(1+(CA36-BZ36)/BZ36)</f>
        <v>175.170769199954</v>
      </c>
      <c r="CC176" s="51" t="n">
        <f aca="false">CB176*(1+(CB36-CA36)/CA36)</f>
        <v>178.531118532015</v>
      </c>
      <c r="CD176" s="51" t="n">
        <f aca="false">CC176*(1+(CC36-CB36)/CB36)</f>
        <v>180.652584028967</v>
      </c>
      <c r="CE176" s="51" t="n">
        <f aca="false">CD176*(1+(CD36-CC36)/CC36)</f>
        <v>180.854684894789</v>
      </c>
      <c r="CF176" s="51" t="n">
        <f aca="false">CE176*(1+(CE36-CD36)/CD36)</f>
        <v>181.057011856242</v>
      </c>
      <c r="CG176" s="51" t="n">
        <f aca="false">CF176*(1+(CF36-CE36)/CE36)</f>
        <v>181.259565166265</v>
      </c>
      <c r="CH176" s="51" t="n">
        <f aca="false">CG176*(1+(CG36-CF36)/CF36)</f>
        <v>182.75346149225</v>
      </c>
      <c r="CI176" s="51" t="n">
        <f aca="false">CH176*(1+(CH36-CG36)/CG36)</f>
        <v>184.905719618093</v>
      </c>
      <c r="CJ176" s="51" t="n">
        <f aca="false">CI176*(1+(CI36-CH36)/CH36)</f>
        <v>185.112578580178</v>
      </c>
      <c r="CK176" s="51" t="n">
        <f aca="false">CJ176*(1+(CJ36-CI36)/CI36)</f>
        <v>185.319668960904</v>
      </c>
      <c r="CL176" s="51" t="n">
        <f aca="false">CK176*(1+(CK36-CJ36)/CJ36)</f>
        <v>186.833974199982</v>
      </c>
      <c r="CM176" s="51" t="n">
        <f aca="false">CL176*(1+(CL36-CK36)/CK36)</f>
        <v>189.014572212635</v>
      </c>
      <c r="CN176" s="51" t="n">
        <f aca="false">CM176*(1+(CM36-CL36)/CL36)</f>
        <v>189.226027857747</v>
      </c>
      <c r="CO176" s="51" t="n">
        <f aca="false">CN176*(1+(CN36-CM36)/CM36)</f>
        <v>189.437720063932</v>
      </c>
      <c r="CP176" s="51" t="n">
        <f aca="false">CO176*(1+(CO36-CN36)/CN36)</f>
        <v>189.649649095837</v>
      </c>
      <c r="CQ176" s="51" t="n">
        <f aca="false">CP176*(1+(CP36-CO36)/CO36)</f>
        <v>189.861815218404</v>
      </c>
      <c r="CR176" s="51" t="n">
        <f aca="false">CQ176*(1+(CQ36-CP36)/CP36)</f>
        <v>190.074218696874</v>
      </c>
      <c r="CS176" s="51" t="n">
        <f aca="false">CR176*(1+(CR36-CQ36)/CQ36)</f>
        <v>190.286859796782</v>
      </c>
      <c r="CT176" s="51" t="n">
        <f aca="false">CS176*(1+(CS36-CR36)/CR36)</f>
        <v>190.499738783962</v>
      </c>
      <c r="CU176" s="51" t="n">
        <f aca="false">CT176*(1+(CT36-CS36)/CS36)</f>
        <v>190.712855924545</v>
      </c>
      <c r="CV176" s="51" t="n">
        <f aca="false">CU176*(1+(CU36-CT36)/CT36)</f>
        <v>190.92621148496</v>
      </c>
      <c r="CW176" s="51" t="n">
        <f aca="false">CV176*(1+(CV36-CU36)/CU36)</f>
        <v>191.139805731932</v>
      </c>
      <c r="CX176" s="51" t="n">
        <f aca="false">CW176*(1+(CW36-CV36)/CV36)</f>
        <v>191.353638932488</v>
      </c>
      <c r="CY176" s="51" t="n">
        <f aca="false">CX176*(1+(CX36-CW36)/CW36)</f>
        <v>191.567711353951</v>
      </c>
      <c r="CZ176" s="51" t="n">
        <f aca="false">CY176*(1+(CY36-CX36)/CX36)</f>
        <v>191.782023263943</v>
      </c>
      <c r="DA176" s="51" t="n">
        <f aca="false">CZ176*(1+(CZ36-CY36)/CY36)</f>
        <v>191.996574930387</v>
      </c>
      <c r="DB176" s="51" t="n">
        <f aca="false">DA176*(1+(DA36-CZ36)/CZ36)</f>
        <v>192.211366621505</v>
      </c>
      <c r="DC176" s="51" t="n">
        <f aca="false">DB176*(1+(DB36-DA36)/DA36)</f>
        <v>192.426398605818</v>
      </c>
      <c r="DD176" s="51" t="n">
        <f aca="false">DC176*(1+(DC36-DB36)/DB36)</f>
        <v>192.64167115215</v>
      </c>
      <c r="DE176" s="51" t="n">
        <f aca="false">DD176*(1+(DD36-DC36)/DC36)</f>
        <v>192.857184529623</v>
      </c>
      <c r="DF176" s="51" t="n">
        <f aca="false">DE176*(1+(DE36-DD36)/DD36)</f>
        <v>193.072939007662</v>
      </c>
      <c r="DG176" s="51" t="n">
        <f aca="false">DF176*(1+(DF36-DE36)/DE36)</f>
        <v>193.288934855992</v>
      </c>
      <c r="DH176" s="51" t="n">
        <f aca="false">DG176*(1+(DG36-DF36)/DF36)</f>
        <v>193.505172344641</v>
      </c>
      <c r="DI176" s="51" t="n">
        <f aca="false">DH176*(1+(DH36-DG36)/DG36)</f>
        <v>193.721651743937</v>
      </c>
      <c r="DJ176" s="51" t="n">
        <f aca="false">DI176*(1+(DI36-DH36)/DH36)</f>
        <v>193.938373324514</v>
      </c>
      <c r="DK176" s="51" t="n">
        <f aca="false">DJ176*(1+(DJ36-DI36)/DI36)</f>
        <v>194.155337357305</v>
      </c>
      <c r="DL176" s="51" t="n">
        <f aca="false">DK176*(1+(DK36-DJ36)/DJ36)</f>
        <v>194.372544113549</v>
      </c>
      <c r="DM176" s="51" t="n">
        <f aca="false">DL176*(1+(DL36-DK36)/DK36)</f>
        <v>194.589993864786</v>
      </c>
      <c r="DN176" s="51" t="n">
        <f aca="false">DM176*(1+(DM36-DL36)/DL36)</f>
        <v>194.807686882862</v>
      </c>
      <c r="DO176" s="51" t="n">
        <f aca="false">DN176*(1+(DN36-DM36)/DM36)</f>
        <v>195.025623439926</v>
      </c>
      <c r="DP176" s="51" t="n">
        <f aca="false">DO176*(1+(DO36-DN36)/DN36)</f>
        <v>195.24380380843</v>
      </c>
      <c r="DQ176" s="51" t="n">
        <f aca="false">DP176*(1+(DP36-DO36)/DO36)</f>
        <v>195.462228261135</v>
      </c>
      <c r="DR176" s="51" t="n">
        <f aca="false">DQ176*(1+(DQ36-DP36)/DP36)</f>
        <v>195.680897071102</v>
      </c>
      <c r="DS176" s="51" t="n">
        <f aca="false">DR176*(1+(DR36-DQ36)/DQ36)</f>
        <v>195.899810511702</v>
      </c>
      <c r="DT176" s="51" t="n">
        <f aca="false">DS176*(1+(DS36-DR36)/DR36)</f>
        <v>196.118968856608</v>
      </c>
      <c r="DU176" s="51" t="n">
        <f aca="false">DT176*(1+(DT36-DS36)/DS36)</f>
        <v>196.338372379803</v>
      </c>
      <c r="DV176" s="51" t="n">
        <f aca="false">DU176*(1+(DU36-DT36)/DT36)</f>
        <v>196.558021355573</v>
      </c>
      <c r="DW176" s="51" t="n">
        <f aca="false">DV176*(1+(DV36-DU36)/DU36)</f>
        <v>196.777916058512</v>
      </c>
      <c r="DX176" s="51" t="n">
        <f aca="false">DW176*(1+(DW36-DV36)/DV36)</f>
        <v>196.998056763523</v>
      </c>
      <c r="DY176" s="51" t="n">
        <f aca="false">DX176*(1+(DX36-DW36)/DW36)</f>
        <v>197.218443745814</v>
      </c>
      <c r="DZ176" s="51" t="n">
        <f aca="false">DY176*(1+(DY36-DX36)/DX36)</f>
        <v>197.439077280903</v>
      </c>
      <c r="EA176" s="51" t="n">
        <f aca="false">DZ176*(1+(DZ36-DY36)/DY36)</f>
        <v>197.659957644614</v>
      </c>
      <c r="EB176" s="51" t="n">
        <f aca="false">EA176*(1+(EA36-DZ36)/DZ36)</f>
        <v>197.881085113081</v>
      </c>
      <c r="EC176" s="51" t="n">
        <f aca="false">EB176*(1+(EB36-EA36)/EA36)</f>
        <v>198.102459962748</v>
      </c>
      <c r="ED176" s="51" t="n">
        <f aca="false">EC176*(1+(EC36-EB36)/EB36)</f>
        <v>198.324082470365</v>
      </c>
      <c r="EE176" s="51" t="n">
        <f aca="false">ED176*(1+(ED36-EC36)/EC36)</f>
        <v>198.545952912995</v>
      </c>
      <c r="EF176" s="51" t="n">
        <f aca="false">EE176*(1+(EE36-ED36)/ED36)</f>
        <v>198.768071568009</v>
      </c>
      <c r="EG176" s="51" t="n">
        <f aca="false">EF176*(1+(EF36-EE36)/EE36)</f>
        <v>198.990438713088</v>
      </c>
      <c r="EH176" s="51" t="n">
        <f aca="false">EG176*(1+(EG36-EF36)/EF36)</f>
        <v>199.213054626226</v>
      </c>
      <c r="EI176" s="51" t="n">
        <f aca="false">EH176*(1+(EH36-EG36)/EG36)</f>
        <v>199.435919585725</v>
      </c>
      <c r="EJ176" s="51" t="n">
        <f aca="false">EI176*(1+(EI36-EH36)/EH36)</f>
        <v>199.659033870202</v>
      </c>
      <c r="EK176" s="51" t="n">
        <f aca="false">EJ176*(1+(EJ36-EI36)/EI36)</f>
        <v>199.882397758581</v>
      </c>
      <c r="EL176" s="51" t="n">
        <f aca="false">EK176*(1+(EK36-EJ36)/EJ36)</f>
        <v>200.106011530101</v>
      </c>
      <c r="EM176" s="51" t="n">
        <f aca="false">EL176*(1+(EL36-EK36)/EK36)</f>
        <v>200.329875464315</v>
      </c>
      <c r="EN176" s="51" t="n">
        <f aca="false">EM176*(1+(EM36-EL36)/EL36)</f>
        <v>200.553989841084</v>
      </c>
      <c r="EO176" s="51" t="n">
        <f aca="false">EN176*(1+(EN36-EM36)/EM36)</f>
        <v>200.778354940587</v>
      </c>
      <c r="EP176" s="51" t="n">
        <f aca="false">EO176*(1+(EO36-EN36)/EN36)</f>
        <v>201.002971043312</v>
      </c>
      <c r="EQ176" s="51" t="n">
        <f aca="false">EP176*(1+(EP36-EO36)/EO36)</f>
        <v>201.227838430065</v>
      </c>
      <c r="ER176" s="51" t="n">
        <f aca="false">EQ176*(1+(EQ36-EP36)/EP36)</f>
        <v>201.452957381963</v>
      </c>
      <c r="ES176" s="51" t="n">
        <f aca="false">ER176*(1+(ER36-EQ36)/EQ36)</f>
        <v>201.67832818044</v>
      </c>
      <c r="ET176" s="51" t="n">
        <f aca="false">ES176*(1+(ES36-ER36)/ER36)</f>
        <v>201.903951107241</v>
      </c>
      <c r="EU176" s="51" t="n">
        <f aca="false">ET176*(1+(ET36-ES36)/ES36)</f>
        <v>202.129826444431</v>
      </c>
      <c r="EV176" s="51" t="n">
        <f aca="false">EU176*(1+(EU36-ET36)/ET36)</f>
        <v>202.355954474387</v>
      </c>
    </row>
    <row r="177" customFormat="false" ht="12.8" hidden="false" customHeight="false" outlineLevel="0" collapsed="false">
      <c r="A177" s="162" t="s">
        <v>323</v>
      </c>
      <c r="B177" s="162" t="n">
        <v>0</v>
      </c>
      <c r="C177" s="162" t="n">
        <v>0</v>
      </c>
      <c r="D177" s="162" t="n">
        <v>0</v>
      </c>
      <c r="E177" s="162" t="n">
        <v>0</v>
      </c>
      <c r="F177" s="162" t="n">
        <v>0</v>
      </c>
      <c r="G177" s="162" t="n">
        <v>0</v>
      </c>
      <c r="H177" s="162" t="n">
        <v>0</v>
      </c>
      <c r="I177" s="162" t="n">
        <v>0</v>
      </c>
      <c r="J177" s="162" t="n">
        <v>0</v>
      </c>
      <c r="K177" s="162" t="n">
        <v>0</v>
      </c>
      <c r="L177" s="162" t="n">
        <v>0</v>
      </c>
      <c r="M177" s="162" t="n">
        <v>0</v>
      </c>
      <c r="N177" s="162" t="n">
        <v>0</v>
      </c>
      <c r="O177" s="162" t="n">
        <v>0</v>
      </c>
      <c r="P177" s="162" t="n">
        <v>0</v>
      </c>
      <c r="Q177" s="162" t="n">
        <v>0</v>
      </c>
      <c r="R177" s="162" t="n">
        <v>0</v>
      </c>
      <c r="S177" s="162" t="n">
        <v>0</v>
      </c>
      <c r="T177" s="162" t="n">
        <v>0</v>
      </c>
      <c r="U177" s="162" t="n">
        <v>0</v>
      </c>
      <c r="V177" s="162" t="n">
        <v>0</v>
      </c>
      <c r="W177" s="162" t="n">
        <v>0</v>
      </c>
      <c r="X177" s="163" t="n">
        <v>0</v>
      </c>
      <c r="Y177" s="162" t="n">
        <v>0</v>
      </c>
      <c r="Z177" s="162" t="n">
        <v>0</v>
      </c>
      <c r="AA177" s="162" t="n">
        <v>0</v>
      </c>
      <c r="AB177" s="162" t="n">
        <v>0</v>
      </c>
      <c r="AC177" s="162" t="n">
        <v>0</v>
      </c>
      <c r="AD177" s="162" t="n">
        <v>0</v>
      </c>
      <c r="AE177" s="162" t="n">
        <v>0</v>
      </c>
      <c r="AF177" s="162" t="n">
        <v>0</v>
      </c>
      <c r="AG177" s="162" t="n">
        <v>0</v>
      </c>
      <c r="AH177" s="162" t="n">
        <v>0</v>
      </c>
      <c r="AI177" s="162" t="n">
        <v>0</v>
      </c>
      <c r="AJ177" s="162" t="n">
        <v>0</v>
      </c>
      <c r="AK177" s="162" t="n">
        <v>0</v>
      </c>
      <c r="AL177" s="162" t="n">
        <v>0</v>
      </c>
      <c r="AM177" s="162" t="n">
        <v>0</v>
      </c>
      <c r="AN177" s="162" t="n">
        <v>0</v>
      </c>
      <c r="AO177" s="162" t="n">
        <v>0</v>
      </c>
      <c r="AP177" s="162" t="n">
        <v>0</v>
      </c>
      <c r="AQ177" s="162" t="n">
        <v>0</v>
      </c>
      <c r="AR177" s="147"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48" t="n">
        <v>231.470087429195</v>
      </c>
      <c r="BJ177" s="51" t="n">
        <v>216.774921490327</v>
      </c>
      <c r="BK177" s="51" t="n">
        <v>203.012696409474</v>
      </c>
      <c r="BL177" s="51" t="n">
        <f aca="false">BK177*(1+(BK36-BJ36)/BJ36)</f>
        <v>186.993812598883</v>
      </c>
      <c r="BM177" s="149" t="n">
        <f aca="false">BL177*(1+(BL36-BK36)/BK36)</f>
        <v>184.029923798277</v>
      </c>
      <c r="BN177" s="51" t="n">
        <f aca="false">BM177*(1+(BM36-BL36)/BL36)</f>
        <v>184.39658297642</v>
      </c>
      <c r="BO177" s="51" t="n">
        <f aca="false">BN177*(1+(BN36-BM36)/BM36)</f>
        <v>187.123227113548</v>
      </c>
      <c r="BP177" s="51" t="n">
        <f aca="false">BO177*(1+(BO36-BN36)/BN36)</f>
        <v>182.64525158143</v>
      </c>
      <c r="BQ177" s="51" t="n">
        <f aca="false">BP177*(1+(BP36-BO36)/BO36)</f>
        <v>177.376484888081</v>
      </c>
      <c r="BR177" s="51" t="n">
        <f aca="false">BQ177*(1+(BQ36-BP36)/BP36)</f>
        <v>179.415805708079</v>
      </c>
      <c r="BS177" s="51" t="n">
        <f aca="false">BR177*(1+(BR36-BQ36)/BQ36)</f>
        <v>184.780032484675</v>
      </c>
      <c r="BT177" s="51" t="n">
        <f aca="false">BS177*(1+(BS36-BR36)/BR36)</f>
        <v>188.976034285059</v>
      </c>
      <c r="BU177" s="51" t="n">
        <f aca="false">BT177*(1+(BT36-BS36)/BS36)</f>
        <v>191.227277278147</v>
      </c>
      <c r="BV177" s="51" t="n">
        <f aca="false">BU177*(1+(BU36-BT36)/BT36)</f>
        <v>192.861829303123</v>
      </c>
      <c r="BW177" s="51" t="n">
        <f aca="false">BV177*(1+(BV36-BU36)/BU36)</f>
        <v>194.588999836531</v>
      </c>
      <c r="BX177" s="51" t="n">
        <f aca="false">BW177*(1+(BW36-BV36)/BV36)</f>
        <v>196.697674543227</v>
      </c>
      <c r="BY177" s="51" t="n">
        <f aca="false">BX177*(1+(BX36-BW36)/BW36)</f>
        <v>199.837057642156</v>
      </c>
      <c r="BZ177" s="51" t="n">
        <f aca="false">BY177*(1+(BY36-BX36)/BX36)</f>
        <v>198.23860156741</v>
      </c>
      <c r="CA177" s="51" t="n">
        <f aca="false">BZ177*(1+(BZ36-BY36)/BY36)</f>
        <v>198.353926576437</v>
      </c>
      <c r="CB177" s="51" t="n">
        <f aca="false">CA177*(1+(CA36-BZ36)/BZ36)</f>
        <v>202.194358938789</v>
      </c>
      <c r="CC177" s="51" t="n">
        <f aca="false">CB177*(1+(CB36-CA36)/CA36)</f>
        <v>206.073109269735</v>
      </c>
      <c r="CD177" s="51" t="n">
        <f aca="false">CC177*(1+(CC36-CB36)/CB36)</f>
        <v>208.52185319046</v>
      </c>
      <c r="CE177" s="51" t="n">
        <f aca="false">CD177*(1+(CD36-CC36)/CC36)</f>
        <v>208.755132151285</v>
      </c>
      <c r="CF177" s="51" t="n">
        <f aca="false">CE177*(1+(CE36-CD36)/CD36)</f>
        <v>208.988672087507</v>
      </c>
      <c r="CG177" s="51" t="n">
        <f aca="false">CF177*(1+(CF36-CE36)/CE36)</f>
        <v>209.222473291088</v>
      </c>
      <c r="CH177" s="51" t="n">
        <f aca="false">CG177*(1+(CG36-CF36)/CF36)</f>
        <v>210.946832962127</v>
      </c>
      <c r="CI177" s="51" t="n">
        <f aca="false">CH177*(1+(CH36-CG36)/CG36)</f>
        <v>213.431119889754</v>
      </c>
      <c r="CJ177" s="51" t="n">
        <f aca="false">CI177*(1+(CI36-CH36)/CH36)</f>
        <v>213.669890978221</v>
      </c>
      <c r="CK177" s="51" t="n">
        <f aca="false">CJ177*(1+(CJ36-CI36)/CI36)</f>
        <v>213.908929186276</v>
      </c>
      <c r="CL177" s="51" t="n">
        <f aca="false">CK177*(1+(CK36-CJ36)/CJ36)</f>
        <v>215.656846252871</v>
      </c>
      <c r="CM177" s="51" t="n">
        <f aca="false">CL177*(1+(CL36-CK36)/CK36)</f>
        <v>218.173845060864</v>
      </c>
      <c r="CN177" s="51" t="n">
        <f aca="false">CM177*(1+(CM36-CL36)/CL36)</f>
        <v>218.417921962523</v>
      </c>
      <c r="CO177" s="51" t="n">
        <f aca="false">CN177*(1+(CN36-CM36)/CM36)</f>
        <v>218.662271919524</v>
      </c>
      <c r="CP177" s="51" t="n">
        <f aca="false">CO177*(1+(CO36-CN36)/CN36)</f>
        <v>218.906895237342</v>
      </c>
      <c r="CQ177" s="51" t="n">
        <f aca="false">CP177*(1+(CP36-CO36)/CO36)</f>
        <v>219.151792221793</v>
      </c>
      <c r="CR177" s="51" t="n">
        <f aca="false">CQ177*(1+(CQ36-CP36)/CP36)</f>
        <v>219.396963179035</v>
      </c>
      <c r="CS177" s="51" t="n">
        <f aca="false">CR177*(1+(CR36-CQ36)/CQ36)</f>
        <v>219.642408415568</v>
      </c>
      <c r="CT177" s="51" t="n">
        <f aca="false">CS177*(1+(CS36-CR36)/CR36)</f>
        <v>219.888128238236</v>
      </c>
      <c r="CU177" s="51" t="n">
        <f aca="false">CT177*(1+(CT36-CS36)/CS36)</f>
        <v>220.134122954226</v>
      </c>
      <c r="CV177" s="51" t="n">
        <f aca="false">CU177*(1+(CU36-CT36)/CT36)</f>
        <v>220.380392871068</v>
      </c>
      <c r="CW177" s="51" t="n">
        <f aca="false">CV177*(1+(CV36-CU36)/CU36)</f>
        <v>220.626938296637</v>
      </c>
      <c r="CX177" s="51" t="n">
        <f aca="false">CW177*(1+(CW36-CV36)/CV36)</f>
        <v>220.873759539152</v>
      </c>
      <c r="CY177" s="51" t="n">
        <f aca="false">CX177*(1+(CX36-CW36)/CW36)</f>
        <v>221.120856907176</v>
      </c>
      <c r="CZ177" s="51" t="n">
        <f aca="false">CY177*(1+(CY36-CX36)/CX36)</f>
        <v>221.368230709619</v>
      </c>
      <c r="DA177" s="51" t="n">
        <f aca="false">CZ177*(1+(CZ36-CY36)/CY36)</f>
        <v>221.615881255735</v>
      </c>
      <c r="DB177" s="51" t="n">
        <f aca="false">DA177*(1+(DA36-CZ36)/CZ36)</f>
        <v>221.863808855124</v>
      </c>
      <c r="DC177" s="51" t="n">
        <f aca="false">DB177*(1+(DB36-DA36)/DA36)</f>
        <v>222.112013817734</v>
      </c>
      <c r="DD177" s="51" t="n">
        <f aca="false">DC177*(1+(DC36-DB36)/DB36)</f>
        <v>222.360496453858</v>
      </c>
      <c r="DE177" s="51" t="n">
        <f aca="false">DD177*(1+(DD36-DC36)/DC36)</f>
        <v>222.609257074137</v>
      </c>
      <c r="DF177" s="51" t="n">
        <f aca="false">DE177*(1+(DE36-DD36)/DD36)</f>
        <v>222.858295989559</v>
      </c>
      <c r="DG177" s="51" t="n">
        <f aca="false">DF177*(1+(DF36-DE36)/DE36)</f>
        <v>223.107613511461</v>
      </c>
      <c r="DH177" s="51" t="n">
        <f aca="false">DG177*(1+(DG36-DF36)/DF36)</f>
        <v>223.357209951526</v>
      </c>
      <c r="DI177" s="51" t="n">
        <f aca="false">DH177*(1+(DH36-DG36)/DG36)</f>
        <v>223.607085621789</v>
      </c>
      <c r="DJ177" s="51" t="n">
        <f aca="false">DI177*(1+(DI36-DH36)/DH36)</f>
        <v>223.857240834631</v>
      </c>
      <c r="DK177" s="51" t="n">
        <f aca="false">DJ177*(1+(DJ36-DI36)/DI36)</f>
        <v>224.107675902784</v>
      </c>
      <c r="DL177" s="51" t="n">
        <f aca="false">DK177*(1+(DK36-DJ36)/DJ36)</f>
        <v>224.358391139329</v>
      </c>
      <c r="DM177" s="51" t="n">
        <f aca="false">DL177*(1+(DL36-DK36)/DK36)</f>
        <v>224.6093868577</v>
      </c>
      <c r="DN177" s="51" t="n">
        <f aca="false">DM177*(1+(DM36-DL36)/DL36)</f>
        <v>224.860663371677</v>
      </c>
      <c r="DO177" s="51" t="n">
        <f aca="false">DN177*(1+(DN36-DM36)/DM36)</f>
        <v>225.112220995395</v>
      </c>
      <c r="DP177" s="51" t="n">
        <f aca="false">DO177*(1+(DO36-DN36)/DN36)</f>
        <v>225.364060043339</v>
      </c>
      <c r="DQ177" s="51" t="n">
        <f aca="false">DP177*(1+(DP36-DO36)/DO36)</f>
        <v>225.616180830344</v>
      </c>
      <c r="DR177" s="51" t="n">
        <f aca="false">DQ177*(1+(DQ36-DP36)/DP36)</f>
        <v>225.868583671602</v>
      </c>
      <c r="DS177" s="51" t="n">
        <f aca="false">DR177*(1+(DR36-DQ36)/DQ36)</f>
        <v>226.121268882652</v>
      </c>
      <c r="DT177" s="51" t="n">
        <f aca="false">DS177*(1+(DS36-DR36)/DR36)</f>
        <v>226.37423677939</v>
      </c>
      <c r="DU177" s="51" t="n">
        <f aca="false">DT177*(1+(DT36-DS36)/DS36)</f>
        <v>226.627487678063</v>
      </c>
      <c r="DV177" s="51" t="n">
        <f aca="false">DU177*(1+(DU36-DT36)/DT36)</f>
        <v>226.881021895274</v>
      </c>
      <c r="DW177" s="51" t="n">
        <f aca="false">DV177*(1+(DV36-DU36)/DU36)</f>
        <v>227.134839747979</v>
      </c>
      <c r="DX177" s="51" t="n">
        <f aca="false">DW177*(1+(DW36-DV36)/DV36)</f>
        <v>227.388941553487</v>
      </c>
      <c r="DY177" s="51" t="n">
        <f aca="false">DX177*(1+(DX36-DW36)/DW36)</f>
        <v>227.643327629465</v>
      </c>
      <c r="DZ177" s="51" t="n">
        <f aca="false">DY177*(1+(DY36-DX36)/DX36)</f>
        <v>227.897998293934</v>
      </c>
      <c r="EA177" s="51" t="n">
        <f aca="false">DZ177*(1+(DZ36-DY36)/DY36)</f>
        <v>228.15295386527</v>
      </c>
      <c r="EB177" s="51" t="n">
        <f aca="false">EA177*(1+(EA36-DZ36)/DZ36)</f>
        <v>228.408194662206</v>
      </c>
      <c r="EC177" s="51" t="n">
        <f aca="false">EB177*(1+(EB36-EA36)/EA36)</f>
        <v>228.663721003832</v>
      </c>
      <c r="ED177" s="51" t="n">
        <f aca="false">EC177*(1+(EC36-EB36)/EB36)</f>
        <v>228.919533209594</v>
      </c>
      <c r="EE177" s="51" t="n">
        <f aca="false">ED177*(1+(ED36-EC36)/EC36)</f>
        <v>229.175631599296</v>
      </c>
      <c r="EF177" s="51" t="n">
        <f aca="false">EE177*(1+(EE36-ED36)/ED36)</f>
        <v>229.4320164931</v>
      </c>
      <c r="EG177" s="51" t="n">
        <f aca="false">EF177*(1+(EF36-EE36)/EE36)</f>
        <v>229.688688211525</v>
      </c>
      <c r="EH177" s="51" t="n">
        <f aca="false">EG177*(1+(EG36-EF36)/EF36)</f>
        <v>229.94564707545</v>
      </c>
      <c r="EI177" s="51" t="n">
        <f aca="false">EH177*(1+(EH36-EG36)/EG36)</f>
        <v>230.202893406112</v>
      </c>
      <c r="EJ177" s="51" t="n">
        <f aca="false">EI177*(1+(EI36-EH36)/EH36)</f>
        <v>230.460427525107</v>
      </c>
      <c r="EK177" s="51" t="n">
        <f aca="false">EJ177*(1+(EJ36-EI36)/EI36)</f>
        <v>230.718249754394</v>
      </c>
      <c r="EL177" s="51" t="n">
        <f aca="false">EK177*(1+(EK36-EJ36)/EJ36)</f>
        <v>230.976360416287</v>
      </c>
      <c r="EM177" s="51" t="n">
        <f aca="false">EL177*(1+(EL36-EK36)/EK36)</f>
        <v>231.234759833464</v>
      </c>
      <c r="EN177" s="51" t="n">
        <f aca="false">EM177*(1+(EM36-EL36)/EL36)</f>
        <v>231.493448328964</v>
      </c>
      <c r="EO177" s="51" t="n">
        <f aca="false">EN177*(1+(EN36-EM36)/EM36)</f>
        <v>231.752426226186</v>
      </c>
      <c r="EP177" s="51" t="n">
        <f aca="false">EO177*(1+(EO36-EN36)/EN36)</f>
        <v>232.011693848891</v>
      </c>
      <c r="EQ177" s="51" t="n">
        <f aca="false">EP177*(1+(EP36-EO36)/EO36)</f>
        <v>232.271251521204</v>
      </c>
      <c r="ER177" s="51" t="n">
        <f aca="false">EQ177*(1+(EQ36-EP36)/EP36)</f>
        <v>232.53109956761</v>
      </c>
      <c r="ES177" s="51" t="n">
        <f aca="false">ER177*(1+(ER36-EQ36)/EQ36)</f>
        <v>232.791238312958</v>
      </c>
      <c r="ET177" s="51" t="n">
        <f aca="false">ES177*(1+(ES36-ER36)/ER36)</f>
        <v>233.051668082462</v>
      </c>
      <c r="EU177" s="51" t="n">
        <f aca="false">ET177*(1+(ET36-ES36)/ES36)</f>
        <v>233.312389201698</v>
      </c>
      <c r="EV177" s="51" t="n">
        <f aca="false">EU177*(1+(EU36-ET36)/ET36)</f>
        <v>233.573401996606</v>
      </c>
    </row>
    <row r="178" customFormat="false" ht="12.8" hidden="false" customHeight="false" outlineLevel="0" collapsed="false">
      <c r="A178" s="162" t="s">
        <v>324</v>
      </c>
      <c r="B178" s="162" t="n">
        <v>0</v>
      </c>
      <c r="C178" s="162" t="n">
        <v>0</v>
      </c>
      <c r="D178" s="162" t="n">
        <v>0</v>
      </c>
      <c r="E178" s="162" t="n">
        <v>0</v>
      </c>
      <c r="F178" s="162" t="n">
        <v>0</v>
      </c>
      <c r="G178" s="162" t="n">
        <v>0</v>
      </c>
      <c r="H178" s="162" t="n">
        <v>0</v>
      </c>
      <c r="I178" s="162" t="n">
        <v>0</v>
      </c>
      <c r="J178" s="162" t="n">
        <v>0</v>
      </c>
      <c r="K178" s="162" t="n">
        <v>0</v>
      </c>
      <c r="L178" s="162" t="n">
        <v>0</v>
      </c>
      <c r="M178" s="162" t="n">
        <v>0</v>
      </c>
      <c r="N178" s="162" t="n">
        <v>0</v>
      </c>
      <c r="O178" s="162" t="n">
        <v>0</v>
      </c>
      <c r="P178" s="162" t="n">
        <v>0</v>
      </c>
      <c r="Q178" s="162" t="n">
        <v>0</v>
      </c>
      <c r="R178" s="162" t="n">
        <v>0</v>
      </c>
      <c r="S178" s="162" t="n">
        <v>0</v>
      </c>
      <c r="T178" s="162" t="n">
        <v>0</v>
      </c>
      <c r="U178" s="162" t="n">
        <v>0</v>
      </c>
      <c r="V178" s="162" t="n">
        <v>0</v>
      </c>
      <c r="W178" s="162" t="n">
        <v>0</v>
      </c>
      <c r="X178" s="163" t="n">
        <v>0</v>
      </c>
      <c r="Y178" s="162" t="n">
        <v>0</v>
      </c>
      <c r="Z178" s="162" t="n">
        <v>0</v>
      </c>
      <c r="AA178" s="162" t="n">
        <v>0</v>
      </c>
      <c r="AB178" s="162" t="n">
        <v>0</v>
      </c>
      <c r="AC178" s="162" t="n">
        <v>0</v>
      </c>
      <c r="AD178" s="162" t="n">
        <v>0</v>
      </c>
      <c r="AE178" s="162" t="n">
        <v>0</v>
      </c>
      <c r="AF178" s="162" t="n">
        <v>0</v>
      </c>
      <c r="AG178" s="162" t="n">
        <v>0</v>
      </c>
      <c r="AH178" s="162" t="n">
        <v>0</v>
      </c>
      <c r="AI178" s="162" t="n">
        <v>0</v>
      </c>
      <c r="AJ178" s="162" t="n">
        <v>0</v>
      </c>
      <c r="AK178" s="162" t="n">
        <v>0</v>
      </c>
      <c r="AL178" s="162" t="n">
        <v>0</v>
      </c>
      <c r="AM178" s="162" t="n">
        <v>0</v>
      </c>
      <c r="AN178" s="162" t="n">
        <v>0</v>
      </c>
      <c r="AO178" s="162" t="n">
        <v>0</v>
      </c>
      <c r="AP178" s="162" t="n">
        <v>0</v>
      </c>
      <c r="AQ178" s="162" t="n">
        <v>0</v>
      </c>
      <c r="AR178" s="147"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48" t="n">
        <v>11601.1262642658</v>
      </c>
      <c r="BJ178" s="51" t="n">
        <v>10864.614357157</v>
      </c>
      <c r="BK178" s="51" t="n">
        <v>10174.8608230678</v>
      </c>
      <c r="BL178" s="51" t="n">
        <f aca="false">BK178*(1+(BK36-BJ36)/BJ36)</f>
        <v>9372.00505987501</v>
      </c>
      <c r="BM178" s="149" t="n">
        <f aca="false">BL178*(1+(BL36-BK36)/BK36)</f>
        <v>9223.45693173041</v>
      </c>
      <c r="BN178" s="51" t="n">
        <f aca="false">BM178*(1+(BM36-BL36)/BL36)</f>
        <v>9241.83364497585</v>
      </c>
      <c r="BO178" s="51" t="n">
        <f aca="false">BN178*(1+(BN36-BM36)/BM36)</f>
        <v>9378.49122895947</v>
      </c>
      <c r="BP178" s="51" t="n">
        <f aca="false">BO178*(1+(BO36-BN36)/BN36)</f>
        <v>9154.05808455895</v>
      </c>
      <c r="BQ178" s="51" t="n">
        <f aca="false">BP178*(1+(BP36-BO36)/BO36)</f>
        <v>8889.99101504962</v>
      </c>
      <c r="BR178" s="51" t="n">
        <f aca="false">BQ178*(1+(BQ36-BP36)/BP36)</f>
        <v>8992.20041320078</v>
      </c>
      <c r="BS178" s="51" t="n">
        <f aca="false">BR178*(1+(BR36-BQ36)/BQ36)</f>
        <v>9261.05187835821</v>
      </c>
      <c r="BT178" s="51" t="n">
        <f aca="false">BS178*(1+(BS36-BR36)/BR36)</f>
        <v>9471.35268755554</v>
      </c>
      <c r="BU178" s="51" t="n">
        <f aca="false">BT178*(1+(BT36-BS36)/BS36)</f>
        <v>9584.18348355355</v>
      </c>
      <c r="BV178" s="51" t="n">
        <f aca="false">BU178*(1+(BU36-BT36)/BT36)</f>
        <v>9666.10613990131</v>
      </c>
      <c r="BW178" s="51" t="n">
        <f aca="false">BV178*(1+(BV36-BU36)/BU36)</f>
        <v>9752.67077406432</v>
      </c>
      <c r="BX178" s="51" t="n">
        <f aca="false">BW178*(1+(BW36-BV36)/BV36)</f>
        <v>9858.35614271968</v>
      </c>
      <c r="BY178" s="51" t="n">
        <f aca="false">BX178*(1+(BX36-BW36)/BW36)</f>
        <v>10015.6999279452</v>
      </c>
      <c r="BZ178" s="51" t="n">
        <f aca="false">BY178*(1+(BY36-BX36)/BX36)</f>
        <v>9935.58637652708</v>
      </c>
      <c r="CA178" s="51" t="n">
        <f aca="false">BZ178*(1+(BZ36-BY36)/BY36)</f>
        <v>9941.36638899436</v>
      </c>
      <c r="CB178" s="51" t="n">
        <f aca="false">CA178*(1+(CA36-BZ36)/BZ36)</f>
        <v>10133.8462953177</v>
      </c>
      <c r="CC178" s="51" t="n">
        <f aca="false">CB178*(1+(CB36-CA36)/CA36)</f>
        <v>10328.2466726478</v>
      </c>
      <c r="CD178" s="51" t="n">
        <f aca="false">CC178*(1+(CC36-CB36)/CB36)</f>
        <v>10450.9760832973</v>
      </c>
      <c r="CE178" s="51" t="n">
        <f aca="false">CD178*(1+(CD36-CC36)/CC36)</f>
        <v>10462.6678690887</v>
      </c>
      <c r="CF178" s="51" t="n">
        <f aca="false">CE178*(1+(CE36-CD36)/CD36)</f>
        <v>10474.3727347927</v>
      </c>
      <c r="CG178" s="51" t="n">
        <f aca="false">CF178*(1+(CF36-CE36)/CE36)</f>
        <v>10486.0906950424</v>
      </c>
      <c r="CH178" s="51" t="n">
        <f aca="false">CG178*(1+(CG36-CF36)/CF36)</f>
        <v>10572.5144506598</v>
      </c>
      <c r="CI178" s="51" t="n">
        <f aca="false">CH178*(1+(CH36-CG36)/CG36)</f>
        <v>10697.0252530886</v>
      </c>
      <c r="CJ178" s="51" t="n">
        <f aca="false">CI178*(1+(CI36-CH36)/CH36)</f>
        <v>10708.9923006511</v>
      </c>
      <c r="CK178" s="51" t="n">
        <f aca="false">CJ178*(1+(CJ36-CI36)/CI36)</f>
        <v>10720.972736069</v>
      </c>
      <c r="CL178" s="51" t="n">
        <f aca="false">CK178*(1+(CK36-CJ36)/CJ36)</f>
        <v>10808.577172626</v>
      </c>
      <c r="CM178" s="51" t="n">
        <f aca="false">CL178*(1+(CL36-CK36)/CK36)</f>
        <v>10934.7274726619</v>
      </c>
      <c r="CN178" s="51" t="n">
        <f aca="false">CM178*(1+(CM36-CL36)/CL36)</f>
        <v>10946.9604440397</v>
      </c>
      <c r="CO178" s="51" t="n">
        <f aca="false">CN178*(1+(CN36-CM36)/CM36)</f>
        <v>10959.207100769</v>
      </c>
      <c r="CP178" s="51" t="n">
        <f aca="false">CO178*(1+(CO36-CN36)/CN36)</f>
        <v>10971.4674581599</v>
      </c>
      <c r="CQ178" s="51" t="n">
        <f aca="false">CP178*(1+(CP36-CO36)/CO36)</f>
        <v>10983.7415315398</v>
      </c>
      <c r="CR178" s="51" t="n">
        <f aca="false">CQ178*(1+(CQ36-CP36)/CP36)</f>
        <v>10996.0293362531</v>
      </c>
      <c r="CS178" s="51" t="n">
        <f aca="false">CR178*(1+(CR36-CQ36)/CQ36)</f>
        <v>11008.3308876613</v>
      </c>
      <c r="CT178" s="51" t="n">
        <f aca="false">CS178*(1+(CS36-CR36)/CR36)</f>
        <v>11020.6462011434</v>
      </c>
      <c r="CU178" s="51" t="n">
        <f aca="false">CT178*(1+(CT36-CS36)/CS36)</f>
        <v>11032.9752920952</v>
      </c>
      <c r="CV178" s="51" t="n">
        <f aca="false">CU178*(1+(CU36-CT36)/CT36)</f>
        <v>11045.31817593</v>
      </c>
      <c r="CW178" s="51" t="n">
        <f aca="false">CV178*(1+(CV36-CU36)/CU36)</f>
        <v>11057.6748680783</v>
      </c>
      <c r="CX178" s="51" t="n">
        <f aca="false">CW178*(1+(CW36-CV36)/CV36)</f>
        <v>11070.0453839878</v>
      </c>
      <c r="CY178" s="51" t="n">
        <f aca="false">CX178*(1+(CX36-CW36)/CW36)</f>
        <v>11082.4297391235</v>
      </c>
      <c r="CZ178" s="51" t="n">
        <f aca="false">CY178*(1+(CY36-CX36)/CX36)</f>
        <v>11094.8279489678</v>
      </c>
      <c r="DA178" s="51" t="n">
        <f aca="false">CZ178*(1+(CZ36-CY36)/CY36)</f>
        <v>11107.2400290202</v>
      </c>
      <c r="DB178" s="51" t="n">
        <f aca="false">DA178*(1+(DA36-CZ36)/CZ36)</f>
        <v>11119.6659947977</v>
      </c>
      <c r="DC178" s="51" t="n">
        <f aca="false">DB178*(1+(DB36-DA36)/DA36)</f>
        <v>11132.1058618346</v>
      </c>
      <c r="DD178" s="51" t="n">
        <f aca="false">DC178*(1+(DC36-DB36)/DB36)</f>
        <v>11144.5596456828</v>
      </c>
      <c r="DE178" s="51" t="n">
        <f aca="false">DD178*(1+(DD36-DC36)/DC36)</f>
        <v>11157.0273619112</v>
      </c>
      <c r="DF178" s="51" t="n">
        <f aca="false">DE178*(1+(DE36-DD36)/DD36)</f>
        <v>11169.5090261064</v>
      </c>
      <c r="DG178" s="51" t="n">
        <f aca="false">DF178*(1+(DF36-DE36)/DE36)</f>
        <v>11182.0046538724</v>
      </c>
      <c r="DH178" s="51" t="n">
        <f aca="false">DG178*(1+(DG36-DF36)/DF36)</f>
        <v>11194.5142608306</v>
      </c>
      <c r="DI178" s="51" t="n">
        <f aca="false">DH178*(1+(DH36-DG36)/DG36)</f>
        <v>11207.0378626198</v>
      </c>
      <c r="DJ178" s="51" t="n">
        <f aca="false">DI178*(1+(DI36-DH36)/DH36)</f>
        <v>11219.5754748965</v>
      </c>
      <c r="DK178" s="51" t="n">
        <f aca="false">DJ178*(1+(DJ36-DI36)/DI36)</f>
        <v>11232.1271133346</v>
      </c>
      <c r="DL178" s="51" t="n">
        <f aca="false">DK178*(1+(DK36-DJ36)/DJ36)</f>
        <v>11244.6927936255</v>
      </c>
      <c r="DM178" s="51" t="n">
        <f aca="false">DL178*(1+(DL36-DK36)/DK36)</f>
        <v>11257.2725314782</v>
      </c>
      <c r="DN178" s="51" t="n">
        <f aca="false">DM178*(1+(DM36-DL36)/DL36)</f>
        <v>11269.8663426193</v>
      </c>
      <c r="DO178" s="51" t="n">
        <f aca="false">DN178*(1+(DN36-DM36)/DM36)</f>
        <v>11282.4742427929</v>
      </c>
      <c r="DP178" s="51" t="n">
        <f aca="false">DO178*(1+(DO36-DN36)/DN36)</f>
        <v>11295.0962477609</v>
      </c>
      <c r="DQ178" s="51" t="n">
        <f aca="false">DP178*(1+(DP36-DO36)/DO36)</f>
        <v>11307.7323733026</v>
      </c>
      <c r="DR178" s="51" t="n">
        <f aca="false">DQ178*(1+(DQ36-DP36)/DP36)</f>
        <v>11320.3826352151</v>
      </c>
      <c r="DS178" s="51" t="n">
        <f aca="false">DR178*(1+(DR36-DQ36)/DQ36)</f>
        <v>11333.0470493131</v>
      </c>
      <c r="DT178" s="51" t="n">
        <f aca="false">DS178*(1+(DS36-DR36)/DR36)</f>
        <v>11345.7256314291</v>
      </c>
      <c r="DU178" s="51" t="n">
        <f aca="false">DT178*(1+(DT36-DS36)/DS36)</f>
        <v>11358.4183974131</v>
      </c>
      <c r="DV178" s="51" t="n">
        <f aca="false">DU178*(1+(DU36-DT36)/DT36)</f>
        <v>11371.1253631332</v>
      </c>
      <c r="DW178" s="51" t="n">
        <f aca="false">DV178*(1+(DV36-DU36)/DU36)</f>
        <v>11383.8465444748</v>
      </c>
      <c r="DX178" s="51" t="n">
        <f aca="false">DW178*(1+(DW36-DV36)/DV36)</f>
        <v>11396.5819573414</v>
      </c>
      <c r="DY178" s="51" t="n">
        <f aca="false">DX178*(1+(DX36-DW36)/DW36)</f>
        <v>11409.3316176542</v>
      </c>
      <c r="DZ178" s="51" t="n">
        <f aca="false">DY178*(1+(DY36-DX36)/DX36)</f>
        <v>11422.0955413521</v>
      </c>
      <c r="EA178" s="51" t="n">
        <f aca="false">DZ178*(1+(DZ36-DY36)/DY36)</f>
        <v>11434.8737443921</v>
      </c>
      <c r="EB178" s="51" t="n">
        <f aca="false">EA178*(1+(EA36-DZ36)/DZ36)</f>
        <v>11447.6662427487</v>
      </c>
      <c r="EC178" s="51" t="n">
        <f aca="false">EB178*(1+(EB36-EA36)/EA36)</f>
        <v>11460.4730524146</v>
      </c>
      <c r="ED178" s="51" t="n">
        <f aca="false">EC178*(1+(EC36-EB36)/EB36)</f>
        <v>11473.2941894001</v>
      </c>
      <c r="EE178" s="51" t="n">
        <f aca="false">ED178*(1+(ED36-EC36)/EC36)</f>
        <v>11486.1296697337</v>
      </c>
      <c r="EF178" s="51" t="n">
        <f aca="false">EE178*(1+(EE36-ED36)/ED36)</f>
        <v>11498.9795094616</v>
      </c>
      <c r="EG178" s="51" t="n">
        <f aca="false">EF178*(1+(EF36-EE36)/EE36)</f>
        <v>11511.8437246481</v>
      </c>
      <c r="EH178" s="51" t="n">
        <f aca="false">EG178*(1+(EG36-EF36)/EF36)</f>
        <v>11524.7223313753</v>
      </c>
      <c r="EI178" s="51" t="n">
        <f aca="false">EH178*(1+(EH36-EG36)/EG36)</f>
        <v>11537.6153457435</v>
      </c>
      <c r="EJ178" s="51" t="n">
        <f aca="false">EI178*(1+(EI36-EH36)/EH36)</f>
        <v>11550.5227838708</v>
      </c>
      <c r="EK178" s="51" t="n">
        <f aca="false">EJ178*(1+(EJ36-EI36)/EI36)</f>
        <v>11563.4446618936</v>
      </c>
      <c r="EL178" s="51" t="n">
        <f aca="false">EK178*(1+(EK36-EJ36)/EJ36)</f>
        <v>11576.3809959661</v>
      </c>
      <c r="EM178" s="51" t="n">
        <f aca="false">EL178*(1+(EL36-EK36)/EK36)</f>
        <v>11589.3318022607</v>
      </c>
      <c r="EN178" s="51" t="n">
        <f aca="false">EM178*(1+(EM36-EL36)/EL36)</f>
        <v>11602.2970969678</v>
      </c>
      <c r="EO178" s="51" t="n">
        <f aca="false">EN178*(1+(EN36-EM36)/EM36)</f>
        <v>11615.2768962961</v>
      </c>
      <c r="EP178" s="51" t="n">
        <f aca="false">EO178*(1+(EO36-EN36)/EN36)</f>
        <v>11628.2712164722</v>
      </c>
      <c r="EQ178" s="51" t="n">
        <f aca="false">EP178*(1+(EP36-EO36)/EO36)</f>
        <v>11641.2800737409</v>
      </c>
      <c r="ER178" s="51" t="n">
        <f aca="false">EQ178*(1+(EQ36-EP36)/EP36)</f>
        <v>11654.3034843654</v>
      </c>
      <c r="ES178" s="51" t="n">
        <f aca="false">ER178*(1+(ER36-EQ36)/EQ36)</f>
        <v>11667.3414646269</v>
      </c>
      <c r="ET178" s="51" t="n">
        <f aca="false">ES178*(1+(ES36-ER36)/ER36)</f>
        <v>11680.3940308247</v>
      </c>
      <c r="EU178" s="51" t="n">
        <f aca="false">ET178*(1+(ET36-ES36)/ES36)</f>
        <v>11693.4611992766</v>
      </c>
      <c r="EV178" s="51" t="n">
        <f aca="false">EU178*(1+(EU36-ET36)/ET36)</f>
        <v>11706.5429863185</v>
      </c>
    </row>
    <row r="179" customFormat="false" ht="12.8" hidden="false" customHeight="false" outlineLevel="0" collapsed="false">
      <c r="A179" s="162" t="s">
        <v>325</v>
      </c>
      <c r="B179" s="162" t="n">
        <v>0</v>
      </c>
      <c r="C179" s="162" t="n">
        <v>0</v>
      </c>
      <c r="D179" s="162" t="n">
        <v>0</v>
      </c>
      <c r="E179" s="162" t="n">
        <v>0</v>
      </c>
      <c r="F179" s="162" t="n">
        <v>0</v>
      </c>
      <c r="G179" s="162" t="n">
        <v>0</v>
      </c>
      <c r="H179" s="162" t="n">
        <v>0</v>
      </c>
      <c r="I179" s="162" t="n">
        <v>0</v>
      </c>
      <c r="J179" s="162" t="n">
        <v>0</v>
      </c>
      <c r="K179" s="162" t="n">
        <v>0</v>
      </c>
      <c r="L179" s="162" t="n">
        <v>0</v>
      </c>
      <c r="M179" s="162" t="n">
        <v>0</v>
      </c>
      <c r="N179" s="162" t="n">
        <v>0</v>
      </c>
      <c r="O179" s="162" t="n">
        <v>0</v>
      </c>
      <c r="P179" s="162" t="n">
        <v>0</v>
      </c>
      <c r="Q179" s="162" t="n">
        <v>0</v>
      </c>
      <c r="R179" s="162" t="n">
        <v>0</v>
      </c>
      <c r="S179" s="162" t="n">
        <v>0</v>
      </c>
      <c r="T179" s="162" t="n">
        <v>0</v>
      </c>
      <c r="U179" s="162" t="n">
        <v>0</v>
      </c>
      <c r="V179" s="162" t="n">
        <v>0</v>
      </c>
      <c r="W179" s="162" t="n">
        <v>0</v>
      </c>
      <c r="X179" s="163" t="n">
        <v>0</v>
      </c>
      <c r="Y179" s="162" t="n">
        <v>0</v>
      </c>
      <c r="Z179" s="162" t="n">
        <v>0</v>
      </c>
      <c r="AA179" s="162" t="n">
        <v>0</v>
      </c>
      <c r="AB179" s="162" t="n">
        <v>0</v>
      </c>
      <c r="AC179" s="162" t="n">
        <v>0</v>
      </c>
      <c r="AD179" s="162" t="n">
        <v>0</v>
      </c>
      <c r="AE179" s="162" t="n">
        <v>0</v>
      </c>
      <c r="AF179" s="162" t="n">
        <v>0</v>
      </c>
      <c r="AG179" s="162" t="n">
        <v>0</v>
      </c>
      <c r="AH179" s="162" t="n">
        <v>0</v>
      </c>
      <c r="AI179" s="162" t="n">
        <v>0</v>
      </c>
      <c r="AJ179" s="162" t="n">
        <v>0</v>
      </c>
      <c r="AK179" s="162" t="n">
        <v>0</v>
      </c>
      <c r="AL179" s="162" t="n">
        <v>0</v>
      </c>
      <c r="AM179" s="162" t="n">
        <v>0</v>
      </c>
      <c r="AN179" s="162" t="n">
        <v>0</v>
      </c>
      <c r="AO179" s="162" t="n">
        <v>0</v>
      </c>
      <c r="AP179" s="162" t="n">
        <v>0</v>
      </c>
      <c r="AQ179" s="162" t="n">
        <v>0</v>
      </c>
      <c r="AR179" s="147"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48" t="n">
        <v>195.561839975978</v>
      </c>
      <c r="BJ179" s="51" t="n">
        <v>183.146353717365</v>
      </c>
      <c r="BK179" s="51" t="n">
        <v>171.51908002137</v>
      </c>
      <c r="BL179" s="51" t="n">
        <f aca="false">BK179*(1+(BK36-BJ36)/BJ36)</f>
        <v>157.985225918866</v>
      </c>
      <c r="BM179" s="149" t="n">
        <f aca="false">BL179*(1+(BL36-BK36)/BK36)</f>
        <v>155.48112893697</v>
      </c>
      <c r="BN179" s="51" t="n">
        <f aca="false">BM179*(1+(BM36-BL36)/BL36)</f>
        <v>155.790907813014</v>
      </c>
      <c r="BO179" s="51" t="n">
        <f aca="false">BN179*(1+(BN36-BM36)/BM36)</f>
        <v>158.094564196173</v>
      </c>
      <c r="BP179" s="51" t="n">
        <f aca="false">BO179*(1+(BO36-BN36)/BN36)</f>
        <v>154.311262672617</v>
      </c>
      <c r="BQ179" s="51" t="n">
        <f aca="false">BP179*(1+(BP36-BO36)/BO36)</f>
        <v>149.859846420957</v>
      </c>
      <c r="BR179" s="51" t="n">
        <f aca="false">BQ179*(1+(BQ36-BP36)/BP36)</f>
        <v>151.582804822578</v>
      </c>
      <c r="BS179" s="51" t="n">
        <f aca="false">BR179*(1+(BR36-BQ36)/BQ36)</f>
        <v>156.114872314023</v>
      </c>
      <c r="BT179" s="51" t="n">
        <f aca="false">BS179*(1+(BS36-BR36)/BR36)</f>
        <v>159.659943047521</v>
      </c>
      <c r="BU179" s="51" t="n">
        <f aca="false">BT179*(1+(BT36-BS36)/BS36)</f>
        <v>161.561947867458</v>
      </c>
      <c r="BV179" s="51" t="n">
        <f aca="false">BU179*(1+(BU36-BT36)/BT36)</f>
        <v>162.942929769226</v>
      </c>
      <c r="BW179" s="51" t="n">
        <f aca="false">BV179*(1+(BV36-BU36)/BU36)</f>
        <v>164.402162153061</v>
      </c>
      <c r="BX179" s="51" t="n">
        <f aca="false">BW179*(1+(BW36-BV36)/BV36)</f>
        <v>166.183715485209</v>
      </c>
      <c r="BY179" s="51" t="n">
        <f aca="false">BX179*(1+(BX36-BW36)/BW36)</f>
        <v>168.836082112945</v>
      </c>
      <c r="BZ179" s="51" t="n">
        <f aca="false">BY179*(1+(BY36-BX36)/BX36)</f>
        <v>167.485596550988</v>
      </c>
      <c r="CA179" s="51" t="n">
        <f aca="false">BZ179*(1+(BZ36-BY36)/BY36)</f>
        <v>167.583031045487</v>
      </c>
      <c r="CB179" s="51" t="n">
        <f aca="false">CA179*(1+(CA36-BZ36)/BZ36)</f>
        <v>170.827692277641</v>
      </c>
      <c r="CC179" s="51" t="n">
        <f aca="false">CB179*(1+(CB36-CA36)/CA36)</f>
        <v>174.104727163453</v>
      </c>
      <c r="CD179" s="51" t="n">
        <f aca="false">CC179*(1+(CC36-CB36)/CB36)</f>
        <v>176.173594342299</v>
      </c>
      <c r="CE179" s="51" t="n">
        <f aca="false">CD179*(1+(CD36-CC36)/CC36)</f>
        <v>176.370684442853</v>
      </c>
      <c r="CF179" s="51" t="n">
        <f aca="false">CE179*(1+(CE36-CD36)/CD36)</f>
        <v>176.567995033361</v>
      </c>
      <c r="CG179" s="51" t="n">
        <f aca="false">CF179*(1+(CF36-CE36)/CE36)</f>
        <v>176.765526360491</v>
      </c>
      <c r="CH179" s="51" t="n">
        <f aca="false">CG179*(1+(CG36-CF36)/CF36)</f>
        <v>178.222383934591</v>
      </c>
      <c r="CI179" s="51" t="n">
        <f aca="false">CH179*(1+(CH36-CG36)/CG36)</f>
        <v>180.321280288719</v>
      </c>
      <c r="CJ179" s="51" t="n">
        <f aca="false">CI179*(1+(CI36-CH36)/CH36)</f>
        <v>180.523010516207</v>
      </c>
      <c r="CK179" s="51" t="n">
        <f aca="false">CJ179*(1+(CJ36-CI36)/CI36)</f>
        <v>180.724966424683</v>
      </c>
      <c r="CL179" s="51" t="n">
        <f aca="false">CK179*(1+(CK36-CJ36)/CJ36)</f>
        <v>182.201726905768</v>
      </c>
      <c r="CM179" s="51" t="n">
        <f aca="false">CL179*(1+(CL36-CK36)/CK36)</f>
        <v>184.328260504884</v>
      </c>
      <c r="CN179" s="51" t="n">
        <f aca="false">CM179*(1+(CM36-CL36)/CL36)</f>
        <v>184.534473448051</v>
      </c>
      <c r="CO179" s="51" t="n">
        <f aca="false">CN179*(1+(CN36-CM36)/CM36)</f>
        <v>184.740917087141</v>
      </c>
      <c r="CP179" s="51" t="n">
        <f aca="false">CO179*(1+(CO36-CN36)/CN36)</f>
        <v>184.947591680238</v>
      </c>
      <c r="CQ179" s="51" t="n">
        <f aca="false">CP179*(1+(CP36-CO36)/CO36)</f>
        <v>185.154497485717</v>
      </c>
      <c r="CR179" s="51" t="n">
        <f aca="false">CQ179*(1+(CQ36-CP36)/CP36)</f>
        <v>185.361634762241</v>
      </c>
      <c r="CS179" s="51" t="n">
        <f aca="false">CR179*(1+(CR36-CQ36)/CQ36)</f>
        <v>185.569003768763</v>
      </c>
      <c r="CT179" s="51" t="n">
        <f aca="false">CS179*(1+(CS36-CR36)/CR36)</f>
        <v>185.776604764526</v>
      </c>
      <c r="CU179" s="51" t="n">
        <f aca="false">CT179*(1+(CT36-CS36)/CS36)</f>
        <v>185.984438009061</v>
      </c>
      <c r="CV179" s="51" t="n">
        <f aca="false">CU179*(1+(CU36-CT36)/CT36)</f>
        <v>186.192503762193</v>
      </c>
      <c r="CW179" s="51" t="n">
        <f aca="false">CV179*(1+(CV36-CU36)/CU36)</f>
        <v>186.400802284034</v>
      </c>
      <c r="CX179" s="51" t="n">
        <f aca="false">CW179*(1+(CW36-CV36)/CV36)</f>
        <v>186.609333834989</v>
      </c>
      <c r="CY179" s="51" t="n">
        <f aca="false">CX179*(1+(CX36-CW36)/CW36)</f>
        <v>186.818098675754</v>
      </c>
      <c r="CZ179" s="51" t="n">
        <f aca="false">CY179*(1+(CY36-CX36)/CX36)</f>
        <v>187.027097067317</v>
      </c>
      <c r="DA179" s="51" t="n">
        <f aca="false">CZ179*(1+(CZ36-CY36)/CY36)</f>
        <v>187.236329270956</v>
      </c>
      <c r="DB179" s="51" t="n">
        <f aca="false">DA179*(1+(DA36-CZ36)/CZ36)</f>
        <v>187.445795548245</v>
      </c>
      <c r="DC179" s="51" t="n">
        <f aca="false">DB179*(1+(DB36-DA36)/DA36)</f>
        <v>187.655496161046</v>
      </c>
      <c r="DD179" s="51" t="n">
        <f aca="false">DC179*(1+(DC36-DB36)/DB36)</f>
        <v>187.865431371519</v>
      </c>
      <c r="DE179" s="51" t="n">
        <f aca="false">DD179*(1+(DD36-DC36)/DC36)</f>
        <v>188.075601442112</v>
      </c>
      <c r="DF179" s="51" t="n">
        <f aca="false">DE179*(1+(DE36-DD36)/DD36)</f>
        <v>188.286006635572</v>
      </c>
      <c r="DG179" s="51" t="n">
        <f aca="false">DF179*(1+(DF36-DE36)/DE36)</f>
        <v>188.496647214935</v>
      </c>
      <c r="DH179" s="51" t="n">
        <f aca="false">DG179*(1+(DG36-DF36)/DF36)</f>
        <v>188.707523443534</v>
      </c>
      <c r="DI179" s="51" t="n">
        <f aca="false">DH179*(1+(DH36-DG36)/DG36)</f>
        <v>188.918635584997</v>
      </c>
      <c r="DJ179" s="51" t="n">
        <f aca="false">DI179*(1+(DI36-DH36)/DH36)</f>
        <v>189.129983903245</v>
      </c>
      <c r="DK179" s="51" t="n">
        <f aca="false">DJ179*(1+(DJ36-DI36)/DI36)</f>
        <v>189.341568662496</v>
      </c>
      <c r="DL179" s="51" t="n">
        <f aca="false">DK179*(1+(DK36-DJ36)/DJ36)</f>
        <v>189.553390127263</v>
      </c>
      <c r="DM179" s="51" t="n">
        <f aca="false">DL179*(1+(DL36-DK36)/DK36)</f>
        <v>189.765448562354</v>
      </c>
      <c r="DN179" s="51" t="n">
        <f aca="false">DM179*(1+(DM36-DL36)/DL36)</f>
        <v>189.977744232874</v>
      </c>
      <c r="DO179" s="51" t="n">
        <f aca="false">DN179*(1+(DN36-DM36)/DM36)</f>
        <v>190.190277404225</v>
      </c>
      <c r="DP179" s="51" t="n">
        <f aca="false">DO179*(1+(DO36-DN36)/DN36)</f>
        <v>190.403048342106</v>
      </c>
      <c r="DQ179" s="51" t="n">
        <f aca="false">DP179*(1+(DP36-DO36)/DO36)</f>
        <v>190.616057312512</v>
      </c>
      <c r="DR179" s="51" t="n">
        <f aca="false">DQ179*(1+(DQ36-DP36)/DP36)</f>
        <v>190.829304581737</v>
      </c>
      <c r="DS179" s="51" t="n">
        <f aca="false">DR179*(1+(DR36-DQ36)/DQ36)</f>
        <v>191.042790416371</v>
      </c>
      <c r="DT179" s="51" t="n">
        <f aca="false">DS179*(1+(DS36-DR36)/DR36)</f>
        <v>191.256515083305</v>
      </c>
      <c r="DU179" s="51" t="n">
        <f aca="false">DT179*(1+(DT36-DS36)/DS36)</f>
        <v>191.470478849726</v>
      </c>
      <c r="DV179" s="51" t="n">
        <f aca="false">DU179*(1+(DU36-DT36)/DT36)</f>
        <v>191.684681983121</v>
      </c>
      <c r="DW179" s="51" t="n">
        <f aca="false">DV179*(1+(DV36-DU36)/DU36)</f>
        <v>191.899124751277</v>
      </c>
      <c r="DX179" s="51" t="n">
        <f aca="false">DW179*(1+(DW36-DV36)/DV36)</f>
        <v>192.113807422279</v>
      </c>
      <c r="DY179" s="51" t="n">
        <f aca="false">DX179*(1+(DX36-DW36)/DW36)</f>
        <v>192.328730264514</v>
      </c>
      <c r="DZ179" s="51" t="n">
        <f aca="false">DY179*(1+(DY36-DX36)/DX36)</f>
        <v>192.543893546666</v>
      </c>
      <c r="EA179" s="51" t="n">
        <f aca="false">DZ179*(1+(DZ36-DY36)/DY36)</f>
        <v>192.759297537723</v>
      </c>
      <c r="EB179" s="51" t="n">
        <f aca="false">EA179*(1+(EA36-DZ36)/DZ36)</f>
        <v>192.974942506972</v>
      </c>
      <c r="EC179" s="51" t="n">
        <f aca="false">EB179*(1+(EB36-EA36)/EA36)</f>
        <v>193.190828724002</v>
      </c>
      <c r="ED179" s="51" t="n">
        <f aca="false">EC179*(1+(EC36-EB36)/EB36)</f>
        <v>193.406956458704</v>
      </c>
      <c r="EE179" s="51" t="n">
        <f aca="false">ED179*(1+(ED36-EC36)/EC36)</f>
        <v>193.623325981268</v>
      </c>
      <c r="EF179" s="51" t="n">
        <f aca="false">EE179*(1+(EE36-ED36)/ED36)</f>
        <v>193.839937562191</v>
      </c>
      <c r="EG179" s="51" t="n">
        <f aca="false">EF179*(1+(EF36-EE36)/EE36)</f>
        <v>194.056791472268</v>
      </c>
      <c r="EH179" s="51" t="n">
        <f aca="false">EG179*(1+(EG36-EF36)/EF36)</f>
        <v>194.273887982601</v>
      </c>
      <c r="EI179" s="51" t="n">
        <f aca="false">EH179*(1+(EH36-EG36)/EG36)</f>
        <v>194.491227364592</v>
      </c>
      <c r="EJ179" s="51" t="n">
        <f aca="false">EI179*(1+(EI36-EH36)/EH36)</f>
        <v>194.708809889949</v>
      </c>
      <c r="EK179" s="51" t="n">
        <f aca="false">EJ179*(1+(EJ36-EI36)/EI36)</f>
        <v>194.926635830682</v>
      </c>
      <c r="EL179" s="51" t="n">
        <f aca="false">EK179*(1+(EK36-EJ36)/EJ36)</f>
        <v>195.144705459108</v>
      </c>
      <c r="EM179" s="51" t="n">
        <f aca="false">EL179*(1+(EL36-EK36)/EK36)</f>
        <v>195.363019047844</v>
      </c>
      <c r="EN179" s="51" t="n">
        <f aca="false">EM179*(1+(EM36-EL36)/EL36)</f>
        <v>195.581576869818</v>
      </c>
      <c r="EO179" s="51" t="n">
        <f aca="false">EN179*(1+(EN36-EM36)/EM36)</f>
        <v>195.800379198258</v>
      </c>
      <c r="EP179" s="51" t="n">
        <f aca="false">EO179*(1+(EO36-EN36)/EN36)</f>
        <v>196.019426306702</v>
      </c>
      <c r="EQ179" s="51" t="n">
        <f aca="false">EP179*(1+(EP36-EO36)/EO36)</f>
        <v>196.23871846899</v>
      </c>
      <c r="ER179" s="51" t="n">
        <f aca="false">EQ179*(1+(EQ36-EP36)/EP36)</f>
        <v>196.458255959271</v>
      </c>
      <c r="ES179" s="51" t="n">
        <f aca="false">ER179*(1+(ER36-EQ36)/EQ36)</f>
        <v>196.678039051999</v>
      </c>
      <c r="ET179" s="51" t="n">
        <f aca="false">ES179*(1+(ES36-ER36)/ER36)</f>
        <v>196.898068021938</v>
      </c>
      <c r="EU179" s="51" t="n">
        <f aca="false">ET179*(1+(ET36-ES36)/ES36)</f>
        <v>197.118343144156</v>
      </c>
      <c r="EV179" s="51" t="n">
        <f aca="false">EU179*(1+(EU36-ET36)/ET36)</f>
        <v>197.338864694031</v>
      </c>
    </row>
    <row r="180" customFormat="false" ht="12.8" hidden="false" customHeight="false" outlineLevel="0" collapsed="false">
      <c r="A180" s="162" t="s">
        <v>326</v>
      </c>
      <c r="B180" s="162" t="n">
        <v>0</v>
      </c>
      <c r="C180" s="162" t="n">
        <v>0</v>
      </c>
      <c r="D180" s="162" t="n">
        <v>0</v>
      </c>
      <c r="E180" s="162" t="n">
        <v>0</v>
      </c>
      <c r="F180" s="162" t="n">
        <v>0</v>
      </c>
      <c r="G180" s="162" t="n">
        <v>0</v>
      </c>
      <c r="H180" s="162" t="n">
        <v>0</v>
      </c>
      <c r="I180" s="162" t="n">
        <v>0</v>
      </c>
      <c r="J180" s="162" t="n">
        <v>0</v>
      </c>
      <c r="K180" s="162" t="n">
        <v>0</v>
      </c>
      <c r="L180" s="162" t="n">
        <v>0</v>
      </c>
      <c r="M180" s="162" t="n">
        <v>0</v>
      </c>
      <c r="N180" s="162" t="n">
        <v>0</v>
      </c>
      <c r="O180" s="162" t="n">
        <v>0</v>
      </c>
      <c r="P180" s="162" t="n">
        <v>0</v>
      </c>
      <c r="Q180" s="162" t="n">
        <v>0</v>
      </c>
      <c r="R180" s="162" t="n">
        <v>0</v>
      </c>
      <c r="S180" s="162" t="n">
        <v>0</v>
      </c>
      <c r="T180" s="162" t="n">
        <v>0</v>
      </c>
      <c r="U180" s="162" t="n">
        <v>0</v>
      </c>
      <c r="V180" s="162" t="n">
        <v>0</v>
      </c>
      <c r="W180" s="162" t="n">
        <v>0</v>
      </c>
      <c r="X180" s="163" t="n">
        <v>0</v>
      </c>
      <c r="Y180" s="162" t="n">
        <v>0</v>
      </c>
      <c r="Z180" s="162" t="n">
        <v>0</v>
      </c>
      <c r="AA180" s="162" t="n">
        <v>0</v>
      </c>
      <c r="AB180" s="162" t="n">
        <v>0</v>
      </c>
      <c r="AC180" s="162" t="n">
        <v>0</v>
      </c>
      <c r="AD180" s="162" t="n">
        <v>0</v>
      </c>
      <c r="AE180" s="162" t="n">
        <v>0</v>
      </c>
      <c r="AF180" s="162" t="n">
        <v>0</v>
      </c>
      <c r="AG180" s="162" t="n">
        <v>0</v>
      </c>
      <c r="AH180" s="162" t="n">
        <v>0</v>
      </c>
      <c r="AI180" s="162" t="n">
        <v>0</v>
      </c>
      <c r="AJ180" s="162" t="n">
        <v>0</v>
      </c>
      <c r="AK180" s="162" t="n">
        <v>0</v>
      </c>
      <c r="AL180" s="162" t="n">
        <v>0</v>
      </c>
      <c r="AM180" s="162" t="n">
        <v>0</v>
      </c>
      <c r="AN180" s="162" t="n">
        <v>0</v>
      </c>
      <c r="AO180" s="162" t="n">
        <v>0</v>
      </c>
      <c r="AP180" s="162" t="n">
        <v>0</v>
      </c>
      <c r="AQ180" s="162" t="n">
        <v>0</v>
      </c>
      <c r="AR180" s="147"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48" t="n">
        <v>220.587126277989</v>
      </c>
      <c r="BJ180" s="51" t="n">
        <v>206.582878642214</v>
      </c>
      <c r="BK180" s="51" t="n">
        <v>193.467708058003</v>
      </c>
      <c r="BL180" s="51" t="n">
        <f aca="false">BK180*(1+(BK36-BJ36)/BJ36)</f>
        <v>178.201979405094</v>
      </c>
      <c r="BM180" s="149" t="n">
        <f aca="false">BL180*(1+(BL36-BK36)/BK36)</f>
        <v>175.377442894158</v>
      </c>
      <c r="BN180" s="51" t="n">
        <f aca="false">BM180*(1+(BM36-BL36)/BL36)</f>
        <v>175.726862965357</v>
      </c>
      <c r="BO180" s="51" t="n">
        <f aca="false">BN180*(1+(BN36-BM36)/BM36)</f>
        <v>178.325309275514</v>
      </c>
      <c r="BP180" s="51" t="n">
        <f aca="false">BO180*(1+(BO36-BN36)/BN36)</f>
        <v>174.057873404452</v>
      </c>
      <c r="BQ180" s="51" t="n">
        <f aca="false">BP180*(1+(BP36-BO36)/BO36)</f>
        <v>169.036826768046</v>
      </c>
      <c r="BR180" s="51" t="n">
        <f aca="false">BQ180*(1+(BQ36-BP36)/BP36)</f>
        <v>170.980265439705</v>
      </c>
      <c r="BS180" s="51" t="n">
        <f aca="false">BR180*(1+(BR36-BQ36)/BQ36)</f>
        <v>176.092283940648</v>
      </c>
      <c r="BT180" s="51" t="n">
        <f aca="false">BS180*(1+(BS36-BR36)/BR36)</f>
        <v>180.091003556145</v>
      </c>
      <c r="BU180" s="51" t="n">
        <f aca="false">BT180*(1+(BT36-BS36)/BS36)</f>
        <v>182.236400518293</v>
      </c>
      <c r="BV180" s="51" t="n">
        <f aca="false">BU180*(1+(BU36-BT36)/BT36)</f>
        <v>183.794101290543</v>
      </c>
      <c r="BW180" s="51" t="n">
        <f aca="false">BV180*(1+(BV36-BU36)/BU36)</f>
        <v>185.440065954003</v>
      </c>
      <c r="BX180" s="51" t="n">
        <f aca="false">BW180*(1+(BW36-BV36)/BV36)</f>
        <v>187.449597721029</v>
      </c>
      <c r="BY180" s="51" t="n">
        <f aca="false">BX180*(1+(BX36-BW36)/BW36)</f>
        <v>190.441377366381</v>
      </c>
      <c r="BZ180" s="51" t="n">
        <f aca="false">BY180*(1+(BY36-BX36)/BX36)</f>
        <v>188.918075431665</v>
      </c>
      <c r="CA180" s="51" t="n">
        <f aca="false">BZ180*(1+(BZ36-BY36)/BY36)</f>
        <v>189.027978238596</v>
      </c>
      <c r="CB180" s="51" t="n">
        <f aca="false">CA180*(1+(CA36-BZ36)/BZ36)</f>
        <v>192.68784611995</v>
      </c>
      <c r="CC180" s="51" t="n">
        <f aca="false">CB180*(1+(CB36-CA36)/CA36)</f>
        <v>196.384230385217</v>
      </c>
      <c r="CD180" s="51" t="n">
        <f aca="false">CC180*(1+(CC36-CB36)/CB36)</f>
        <v>198.717842431865</v>
      </c>
      <c r="CE180" s="51" t="n">
        <f aca="false">CD180*(1+(CD36-CC36)/CC36)</f>
        <v>198.940153384269</v>
      </c>
      <c r="CF180" s="51" t="n">
        <f aca="false">CE180*(1+(CE36-CD36)/CD36)</f>
        <v>199.162713041867</v>
      </c>
      <c r="CG180" s="51" t="n">
        <f aca="false">CF180*(1+(CF36-CE36)/CE36)</f>
        <v>199.385521682893</v>
      </c>
      <c r="CH180" s="51" t="n">
        <f aca="false">CG180*(1+(CG36-CF36)/CF36)</f>
        <v>201.028807641475</v>
      </c>
      <c r="CI180" s="51" t="n">
        <f aca="false">CH180*(1+(CH36-CG36)/CG36)</f>
        <v>203.396291579903</v>
      </c>
      <c r="CJ180" s="51" t="n">
        <f aca="false">CI180*(1+(CI36-CH36)/CH36)</f>
        <v>203.623836438197</v>
      </c>
      <c r="CK180" s="51" t="n">
        <f aca="false">CJ180*(1+(CJ36-CI36)/CI36)</f>
        <v>203.851635856995</v>
      </c>
      <c r="CL180" s="51" t="n">
        <f aca="false">CK180*(1+(CK36-CJ36)/CJ36)</f>
        <v>205.517371619981</v>
      </c>
      <c r="CM180" s="51" t="n">
        <f aca="false">CL180*(1+(CL36-CK36)/CK36)</f>
        <v>207.916029433899</v>
      </c>
      <c r="CN180" s="51" t="n">
        <f aca="false">CM180*(1+(CM36-CL36)/CL36)</f>
        <v>208.148630643523</v>
      </c>
      <c r="CO180" s="51" t="n">
        <f aca="false">CN180*(1+(CN36-CM36)/CM36)</f>
        <v>208.381492070326</v>
      </c>
      <c r="CP180" s="51" t="n">
        <f aca="false">CO180*(1+(CO36-CN36)/CN36)</f>
        <v>208.614614005421</v>
      </c>
      <c r="CQ180" s="51" t="n">
        <f aca="false">CP180*(1+(CP36-CO36)/CO36)</f>
        <v>208.847996740245</v>
      </c>
      <c r="CR180" s="51" t="n">
        <f aca="false">CQ180*(1+(CQ36-CP36)/CP36)</f>
        <v>209.081640566562</v>
      </c>
      <c r="CS180" s="51" t="n">
        <f aca="false">CR180*(1+(CR36-CQ36)/CQ36)</f>
        <v>209.315545776461</v>
      </c>
      <c r="CT180" s="51" t="n">
        <f aca="false">CS180*(1+(CS36-CR36)/CR36)</f>
        <v>209.549712662359</v>
      </c>
      <c r="CU180" s="51" t="n">
        <f aca="false">CT180*(1+(CT36-CS36)/CS36)</f>
        <v>209.784141517</v>
      </c>
      <c r="CV180" s="51" t="n">
        <f aca="false">CU180*(1+(CU36-CT36)/CT36)</f>
        <v>210.018832633456</v>
      </c>
      <c r="CW180" s="51" t="n">
        <f aca="false">CV180*(1+(CV36-CU36)/CU36)</f>
        <v>210.253786305126</v>
      </c>
      <c r="CX180" s="51" t="n">
        <f aca="false">CW180*(1+(CW36-CV36)/CV36)</f>
        <v>210.489002825737</v>
      </c>
      <c r="CY180" s="51" t="n">
        <f aca="false">CX180*(1+(CX36-CW36)/CW36)</f>
        <v>210.724482489346</v>
      </c>
      <c r="CZ180" s="51" t="n">
        <f aca="false">CY180*(1+(CY36-CX36)/CX36)</f>
        <v>210.960225590338</v>
      </c>
      <c r="DA180" s="51" t="n">
        <f aca="false">CZ180*(1+(CZ36-CY36)/CY36)</f>
        <v>211.196232423426</v>
      </c>
      <c r="DB180" s="51" t="n">
        <f aca="false">DA180*(1+(DA36-CZ36)/CZ36)</f>
        <v>211.432503283656</v>
      </c>
      <c r="DC180" s="51" t="n">
        <f aca="false">DB180*(1+(DB36-DA36)/DA36)</f>
        <v>211.669038466401</v>
      </c>
      <c r="DD180" s="51" t="n">
        <f aca="false">DC180*(1+(DC36-DB36)/DB36)</f>
        <v>211.905838267366</v>
      </c>
      <c r="DE180" s="51" t="n">
        <f aca="false">DD180*(1+(DD36-DC36)/DC36)</f>
        <v>212.142902982586</v>
      </c>
      <c r="DF180" s="51" t="n">
        <f aca="false">DE180*(1+(DE36-DD36)/DD36)</f>
        <v>212.380232908429</v>
      </c>
      <c r="DG180" s="51" t="n">
        <f aca="false">DF180*(1+(DF36-DE36)/DE36)</f>
        <v>212.617828341592</v>
      </c>
      <c r="DH180" s="51" t="n">
        <f aca="false">DG180*(1+(DG36-DF36)/DF36)</f>
        <v>212.855689579105</v>
      </c>
      <c r="DI180" s="51" t="n">
        <f aca="false">DH180*(1+(DH36-DG36)/DG36)</f>
        <v>213.093816918332</v>
      </c>
      <c r="DJ180" s="51" t="n">
        <f aca="false">DI180*(1+(DI36-DH36)/DH36)</f>
        <v>213.332210656966</v>
      </c>
      <c r="DK180" s="51" t="n">
        <f aca="false">DJ180*(1+(DJ36-DI36)/DI36)</f>
        <v>213.570871093036</v>
      </c>
      <c r="DL180" s="51" t="n">
        <f aca="false">DK180*(1+(DK36-DJ36)/DJ36)</f>
        <v>213.809798524904</v>
      </c>
      <c r="DM180" s="51" t="n">
        <f aca="false">DL180*(1+(DL36-DK36)/DK36)</f>
        <v>214.048993251265</v>
      </c>
      <c r="DN180" s="51" t="n">
        <f aca="false">DM180*(1+(DM36-DL36)/DL36)</f>
        <v>214.288455571149</v>
      </c>
      <c r="DO180" s="51" t="n">
        <f aca="false">DN180*(1+(DN36-DM36)/DM36)</f>
        <v>214.528185783919</v>
      </c>
      <c r="DP180" s="51" t="n">
        <f aca="false">DO180*(1+(DO36-DN36)/DN36)</f>
        <v>214.768184189274</v>
      </c>
      <c r="DQ180" s="51" t="n">
        <f aca="false">DP180*(1+(DP36-DO36)/DO36)</f>
        <v>215.008451087249</v>
      </c>
      <c r="DR180" s="51" t="n">
        <f aca="false">DQ180*(1+(DQ36-DP36)/DP36)</f>
        <v>215.248986778213</v>
      </c>
      <c r="DS180" s="51" t="n">
        <f aca="false">DR180*(1+(DR36-DQ36)/DQ36)</f>
        <v>215.489791562873</v>
      </c>
      <c r="DT180" s="51" t="n">
        <f aca="false">DS180*(1+(DS36-DR36)/DR36)</f>
        <v>215.73086574227</v>
      </c>
      <c r="DU180" s="51" t="n">
        <f aca="false">DT180*(1+(DT36-DS36)/DS36)</f>
        <v>215.972209617784</v>
      </c>
      <c r="DV180" s="51" t="n">
        <f aca="false">DU180*(1+(DU36-DT36)/DT36)</f>
        <v>216.213823491131</v>
      </c>
      <c r="DW180" s="51" t="n">
        <f aca="false">DV180*(1+(DV36-DU36)/DU36)</f>
        <v>216.455707664364</v>
      </c>
      <c r="DX180" s="51" t="n">
        <f aca="false">DW180*(1+(DW36-DV36)/DV36)</f>
        <v>216.697862439876</v>
      </c>
      <c r="DY180" s="51" t="n">
        <f aca="false">DX180*(1+(DX36-DW36)/DW36)</f>
        <v>216.940288120396</v>
      </c>
      <c r="DZ180" s="51" t="n">
        <f aca="false">DY180*(1+(DY36-DX36)/DX36)</f>
        <v>217.182985008994</v>
      </c>
      <c r="EA180" s="51" t="n">
        <f aca="false">DZ180*(1+(DZ36-DY36)/DY36)</f>
        <v>217.425953409076</v>
      </c>
      <c r="EB180" s="51" t="n">
        <f aca="false">EA180*(1+(EA36-DZ36)/DZ36)</f>
        <v>217.66919362439</v>
      </c>
      <c r="EC180" s="51" t="n">
        <f aca="false">EB180*(1+(EB36-EA36)/EA36)</f>
        <v>217.912705959023</v>
      </c>
      <c r="ED180" s="51" t="n">
        <f aca="false">EC180*(1+(EC36-EB36)/EB36)</f>
        <v>218.156490717402</v>
      </c>
      <c r="EE180" s="51" t="n">
        <f aca="false">ED180*(1+(ED36-EC36)/EC36)</f>
        <v>218.400548204295</v>
      </c>
      <c r="EF180" s="51" t="n">
        <f aca="false">EE180*(1+(EE36-ED36)/ED36)</f>
        <v>218.64487872481</v>
      </c>
      <c r="EG180" s="51" t="n">
        <f aca="false">EF180*(1+(EF36-EE36)/EE36)</f>
        <v>218.889482584397</v>
      </c>
      <c r="EH180" s="51" t="n">
        <f aca="false">EG180*(1+(EG36-EF36)/EF36)</f>
        <v>219.134360088849</v>
      </c>
      <c r="EI180" s="51" t="n">
        <f aca="false">EH180*(1+(EH36-EG36)/EG36)</f>
        <v>219.379511544298</v>
      </c>
      <c r="EJ180" s="51" t="n">
        <f aca="false">EI180*(1+(EI36-EH36)/EH36)</f>
        <v>219.624937257222</v>
      </c>
      <c r="EK180" s="51" t="n">
        <f aca="false">EJ180*(1+(EJ36-EI36)/EI36)</f>
        <v>219.870637534439</v>
      </c>
      <c r="EL180" s="51" t="n">
        <f aca="false">EK180*(1+(EK36-EJ36)/EJ36)</f>
        <v>220.116612683112</v>
      </c>
      <c r="EM180" s="51" t="n">
        <f aca="false">EL180*(1+(EL36-EK36)/EK36)</f>
        <v>220.362863010747</v>
      </c>
      <c r="EN180" s="51" t="n">
        <f aca="false">EM180*(1+(EM36-EL36)/EL36)</f>
        <v>220.609388825193</v>
      </c>
      <c r="EO180" s="51" t="n">
        <f aca="false">EN180*(1+(EN36-EM36)/EM36)</f>
        <v>220.856190434646</v>
      </c>
      <c r="EP180" s="51" t="n">
        <f aca="false">EO180*(1+(EO36-EN36)/EN36)</f>
        <v>221.103268147644</v>
      </c>
      <c r="EQ180" s="51" t="n">
        <f aca="false">EP180*(1+(EP36-EO36)/EO36)</f>
        <v>221.350622273072</v>
      </c>
      <c r="ER180" s="51" t="n">
        <f aca="false">EQ180*(1+(EQ36-EP36)/EP36)</f>
        <v>221.59825312016</v>
      </c>
      <c r="ES180" s="51" t="n">
        <f aca="false">ER180*(1+(ER36-EQ36)/EQ36)</f>
        <v>221.846160998484</v>
      </c>
      <c r="ET180" s="51" t="n">
        <f aca="false">ES180*(1+(ES36-ER36)/ER36)</f>
        <v>222.094346217966</v>
      </c>
      <c r="EU180" s="51" t="n">
        <f aca="false">ET180*(1+(ET36-ES36)/ES36)</f>
        <v>222.342809088875</v>
      </c>
      <c r="EV180" s="51" t="n">
        <f aca="false">EU180*(1+(EU36-ET36)/ET36)</f>
        <v>222.591549921827</v>
      </c>
    </row>
    <row r="181" customFormat="false" ht="12.8" hidden="false" customHeight="false" outlineLevel="0" collapsed="false">
      <c r="A181" s="162" t="s">
        <v>327</v>
      </c>
      <c r="B181" s="162" t="n">
        <v>0</v>
      </c>
      <c r="C181" s="162" t="n">
        <v>0</v>
      </c>
      <c r="D181" s="162" t="n">
        <v>0</v>
      </c>
      <c r="E181" s="162" t="n">
        <v>0</v>
      </c>
      <c r="F181" s="162" t="n">
        <v>0</v>
      </c>
      <c r="G181" s="162" t="n">
        <v>0</v>
      </c>
      <c r="H181" s="162" t="n">
        <v>0</v>
      </c>
      <c r="I181" s="162" t="n">
        <v>0</v>
      </c>
      <c r="J181" s="162" t="n">
        <v>0</v>
      </c>
      <c r="K181" s="162" t="n">
        <v>0</v>
      </c>
      <c r="L181" s="162" t="n">
        <v>0</v>
      </c>
      <c r="M181" s="162" t="n">
        <v>0</v>
      </c>
      <c r="N181" s="162" t="n">
        <v>0</v>
      </c>
      <c r="O181" s="162" t="n">
        <v>0</v>
      </c>
      <c r="P181" s="162" t="n">
        <v>0</v>
      </c>
      <c r="Q181" s="162" t="n">
        <v>0</v>
      </c>
      <c r="R181" s="162" t="n">
        <v>0</v>
      </c>
      <c r="S181" s="162" t="n">
        <v>0</v>
      </c>
      <c r="T181" s="162" t="n">
        <v>0</v>
      </c>
      <c r="U181" s="162" t="n">
        <v>0</v>
      </c>
      <c r="V181" s="162" t="n">
        <v>0</v>
      </c>
      <c r="W181" s="162" t="n">
        <v>0</v>
      </c>
      <c r="X181" s="163" t="n">
        <v>0</v>
      </c>
      <c r="Y181" s="162" t="n">
        <v>0</v>
      </c>
      <c r="Z181" s="162" t="n">
        <v>0</v>
      </c>
      <c r="AA181" s="162" t="n">
        <v>0</v>
      </c>
      <c r="AB181" s="162" t="n">
        <v>0</v>
      </c>
      <c r="AC181" s="162" t="n">
        <v>0</v>
      </c>
      <c r="AD181" s="162" t="n">
        <v>0</v>
      </c>
      <c r="AE181" s="162" t="n">
        <v>0</v>
      </c>
      <c r="AF181" s="162" t="n">
        <v>0</v>
      </c>
      <c r="AG181" s="162" t="n">
        <v>0</v>
      </c>
      <c r="AH181" s="162" t="n">
        <v>0</v>
      </c>
      <c r="AI181" s="162" t="n">
        <v>0</v>
      </c>
      <c r="AJ181" s="162" t="n">
        <v>0</v>
      </c>
      <c r="AK181" s="162" t="n">
        <v>0</v>
      </c>
      <c r="AL181" s="162" t="n">
        <v>0</v>
      </c>
      <c r="AM181" s="162" t="n">
        <v>0</v>
      </c>
      <c r="AN181" s="162" t="n">
        <v>0</v>
      </c>
      <c r="AO181" s="162" t="n">
        <v>0</v>
      </c>
      <c r="AP181" s="162" t="n">
        <v>0</v>
      </c>
      <c r="AQ181" s="162" t="n">
        <v>0</v>
      </c>
      <c r="AR181" s="147"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48" t="n">
        <v>231.470087429195</v>
      </c>
      <c r="BJ181" s="51" t="n">
        <v>216.774921490327</v>
      </c>
      <c r="BK181" s="51" t="n">
        <v>203.012696409474</v>
      </c>
      <c r="BL181" s="51" t="n">
        <f aca="false">BK181*(1+(BK36-BJ36)/BJ36)</f>
        <v>186.993812598883</v>
      </c>
      <c r="BM181" s="149" t="n">
        <f aca="false">BL181*(1+(BL36-BK36)/BK36)</f>
        <v>184.029923798277</v>
      </c>
      <c r="BN181" s="51" t="n">
        <f aca="false">BM181*(1+(BM36-BL36)/BL36)</f>
        <v>184.39658297642</v>
      </c>
      <c r="BO181" s="51" t="n">
        <f aca="false">BN181*(1+(BN36-BM36)/BM36)</f>
        <v>187.123227113548</v>
      </c>
      <c r="BP181" s="51" t="n">
        <f aca="false">BO181*(1+(BO36-BN36)/BN36)</f>
        <v>182.64525158143</v>
      </c>
      <c r="BQ181" s="51" t="n">
        <f aca="false">BP181*(1+(BP36-BO36)/BO36)</f>
        <v>177.376484888081</v>
      </c>
      <c r="BR181" s="51" t="n">
        <f aca="false">BQ181*(1+(BQ36-BP36)/BP36)</f>
        <v>179.415805708079</v>
      </c>
      <c r="BS181" s="51" t="n">
        <f aca="false">BR181*(1+(BR36-BQ36)/BQ36)</f>
        <v>184.780032484675</v>
      </c>
      <c r="BT181" s="51" t="n">
        <f aca="false">BS181*(1+(BS36-BR36)/BR36)</f>
        <v>188.976034285059</v>
      </c>
      <c r="BU181" s="51" t="n">
        <f aca="false">BT181*(1+(BT36-BS36)/BS36)</f>
        <v>191.227277278147</v>
      </c>
      <c r="BV181" s="51" t="n">
        <f aca="false">BU181*(1+(BU36-BT36)/BT36)</f>
        <v>192.861829303123</v>
      </c>
      <c r="BW181" s="51" t="n">
        <f aca="false">BV181*(1+(BV36-BU36)/BU36)</f>
        <v>194.588999836531</v>
      </c>
      <c r="BX181" s="51" t="n">
        <f aca="false">BW181*(1+(BW36-BV36)/BV36)</f>
        <v>196.697674543227</v>
      </c>
      <c r="BY181" s="51" t="n">
        <f aca="false">BX181*(1+(BX36-BW36)/BW36)</f>
        <v>199.837057642156</v>
      </c>
      <c r="BZ181" s="51" t="n">
        <f aca="false">BY181*(1+(BY36-BX36)/BX36)</f>
        <v>198.23860156741</v>
      </c>
      <c r="CA181" s="51" t="n">
        <f aca="false">BZ181*(1+(BZ36-BY36)/BY36)</f>
        <v>198.353926576437</v>
      </c>
      <c r="CB181" s="51" t="n">
        <f aca="false">CA181*(1+(CA36-BZ36)/BZ36)</f>
        <v>202.194358938789</v>
      </c>
      <c r="CC181" s="51" t="n">
        <f aca="false">CB181*(1+(CB36-CA36)/CA36)</f>
        <v>206.073109269735</v>
      </c>
      <c r="CD181" s="51" t="n">
        <f aca="false">CC181*(1+(CC36-CB36)/CB36)</f>
        <v>208.52185319046</v>
      </c>
      <c r="CE181" s="51" t="n">
        <f aca="false">CD181*(1+(CD36-CC36)/CC36)</f>
        <v>208.755132151285</v>
      </c>
      <c r="CF181" s="51" t="n">
        <f aca="false">CE181*(1+(CE36-CD36)/CD36)</f>
        <v>208.988672087507</v>
      </c>
      <c r="CG181" s="51" t="n">
        <f aca="false">CF181*(1+(CF36-CE36)/CE36)</f>
        <v>209.222473291088</v>
      </c>
      <c r="CH181" s="51" t="n">
        <f aca="false">CG181*(1+(CG36-CF36)/CF36)</f>
        <v>210.946832962127</v>
      </c>
      <c r="CI181" s="51" t="n">
        <f aca="false">CH181*(1+(CH36-CG36)/CG36)</f>
        <v>213.431119889754</v>
      </c>
      <c r="CJ181" s="51" t="n">
        <f aca="false">CI181*(1+(CI36-CH36)/CH36)</f>
        <v>213.669890978221</v>
      </c>
      <c r="CK181" s="51" t="n">
        <f aca="false">CJ181*(1+(CJ36-CI36)/CI36)</f>
        <v>213.908929186276</v>
      </c>
      <c r="CL181" s="51" t="n">
        <f aca="false">CK181*(1+(CK36-CJ36)/CJ36)</f>
        <v>215.656846252871</v>
      </c>
      <c r="CM181" s="51" t="n">
        <f aca="false">CL181*(1+(CL36-CK36)/CK36)</f>
        <v>218.173845060864</v>
      </c>
      <c r="CN181" s="51" t="n">
        <f aca="false">CM181*(1+(CM36-CL36)/CL36)</f>
        <v>218.417921962523</v>
      </c>
      <c r="CO181" s="51" t="n">
        <f aca="false">CN181*(1+(CN36-CM36)/CM36)</f>
        <v>218.662271919524</v>
      </c>
      <c r="CP181" s="51" t="n">
        <f aca="false">CO181*(1+(CO36-CN36)/CN36)</f>
        <v>218.906895237342</v>
      </c>
      <c r="CQ181" s="51" t="n">
        <f aca="false">CP181*(1+(CP36-CO36)/CO36)</f>
        <v>219.151792221793</v>
      </c>
      <c r="CR181" s="51" t="n">
        <f aca="false">CQ181*(1+(CQ36-CP36)/CP36)</f>
        <v>219.396963179035</v>
      </c>
      <c r="CS181" s="51" t="n">
        <f aca="false">CR181*(1+(CR36-CQ36)/CQ36)</f>
        <v>219.642408415568</v>
      </c>
      <c r="CT181" s="51" t="n">
        <f aca="false">CS181*(1+(CS36-CR36)/CR36)</f>
        <v>219.888128238236</v>
      </c>
      <c r="CU181" s="51" t="n">
        <f aca="false">CT181*(1+(CT36-CS36)/CS36)</f>
        <v>220.134122954226</v>
      </c>
      <c r="CV181" s="51" t="n">
        <f aca="false">CU181*(1+(CU36-CT36)/CT36)</f>
        <v>220.380392871068</v>
      </c>
      <c r="CW181" s="51" t="n">
        <f aca="false">CV181*(1+(CV36-CU36)/CU36)</f>
        <v>220.626938296637</v>
      </c>
      <c r="CX181" s="51" t="n">
        <f aca="false">CW181*(1+(CW36-CV36)/CV36)</f>
        <v>220.873759539152</v>
      </c>
      <c r="CY181" s="51" t="n">
        <f aca="false">CX181*(1+(CX36-CW36)/CW36)</f>
        <v>221.120856907176</v>
      </c>
      <c r="CZ181" s="51" t="n">
        <f aca="false">CY181*(1+(CY36-CX36)/CX36)</f>
        <v>221.368230709619</v>
      </c>
      <c r="DA181" s="51" t="n">
        <f aca="false">CZ181*(1+(CZ36-CY36)/CY36)</f>
        <v>221.615881255735</v>
      </c>
      <c r="DB181" s="51" t="n">
        <f aca="false">DA181*(1+(DA36-CZ36)/CZ36)</f>
        <v>221.863808855124</v>
      </c>
      <c r="DC181" s="51" t="n">
        <f aca="false">DB181*(1+(DB36-DA36)/DA36)</f>
        <v>222.112013817734</v>
      </c>
      <c r="DD181" s="51" t="n">
        <f aca="false">DC181*(1+(DC36-DB36)/DB36)</f>
        <v>222.360496453858</v>
      </c>
      <c r="DE181" s="51" t="n">
        <f aca="false">DD181*(1+(DD36-DC36)/DC36)</f>
        <v>222.609257074137</v>
      </c>
      <c r="DF181" s="51" t="n">
        <f aca="false">DE181*(1+(DE36-DD36)/DD36)</f>
        <v>222.858295989559</v>
      </c>
      <c r="DG181" s="51" t="n">
        <f aca="false">DF181*(1+(DF36-DE36)/DE36)</f>
        <v>223.107613511461</v>
      </c>
      <c r="DH181" s="51" t="n">
        <f aca="false">DG181*(1+(DG36-DF36)/DF36)</f>
        <v>223.357209951526</v>
      </c>
      <c r="DI181" s="51" t="n">
        <f aca="false">DH181*(1+(DH36-DG36)/DG36)</f>
        <v>223.607085621789</v>
      </c>
      <c r="DJ181" s="51" t="n">
        <f aca="false">DI181*(1+(DI36-DH36)/DH36)</f>
        <v>223.857240834631</v>
      </c>
      <c r="DK181" s="51" t="n">
        <f aca="false">DJ181*(1+(DJ36-DI36)/DI36)</f>
        <v>224.107675902784</v>
      </c>
      <c r="DL181" s="51" t="n">
        <f aca="false">DK181*(1+(DK36-DJ36)/DJ36)</f>
        <v>224.358391139329</v>
      </c>
      <c r="DM181" s="51" t="n">
        <f aca="false">DL181*(1+(DL36-DK36)/DK36)</f>
        <v>224.6093868577</v>
      </c>
      <c r="DN181" s="51" t="n">
        <f aca="false">DM181*(1+(DM36-DL36)/DL36)</f>
        <v>224.860663371677</v>
      </c>
      <c r="DO181" s="51" t="n">
        <f aca="false">DN181*(1+(DN36-DM36)/DM36)</f>
        <v>225.112220995395</v>
      </c>
      <c r="DP181" s="51" t="n">
        <f aca="false">DO181*(1+(DO36-DN36)/DN36)</f>
        <v>225.364060043339</v>
      </c>
      <c r="DQ181" s="51" t="n">
        <f aca="false">DP181*(1+(DP36-DO36)/DO36)</f>
        <v>225.616180830344</v>
      </c>
      <c r="DR181" s="51" t="n">
        <f aca="false">DQ181*(1+(DQ36-DP36)/DP36)</f>
        <v>225.868583671602</v>
      </c>
      <c r="DS181" s="51" t="n">
        <f aca="false">DR181*(1+(DR36-DQ36)/DQ36)</f>
        <v>226.121268882652</v>
      </c>
      <c r="DT181" s="51" t="n">
        <f aca="false">DS181*(1+(DS36-DR36)/DR36)</f>
        <v>226.37423677939</v>
      </c>
      <c r="DU181" s="51" t="n">
        <f aca="false">DT181*(1+(DT36-DS36)/DS36)</f>
        <v>226.627487678063</v>
      </c>
      <c r="DV181" s="51" t="n">
        <f aca="false">DU181*(1+(DU36-DT36)/DT36)</f>
        <v>226.881021895274</v>
      </c>
      <c r="DW181" s="51" t="n">
        <f aca="false">DV181*(1+(DV36-DU36)/DU36)</f>
        <v>227.134839747979</v>
      </c>
      <c r="DX181" s="51" t="n">
        <f aca="false">DW181*(1+(DW36-DV36)/DV36)</f>
        <v>227.388941553487</v>
      </c>
      <c r="DY181" s="51" t="n">
        <f aca="false">DX181*(1+(DX36-DW36)/DW36)</f>
        <v>227.643327629465</v>
      </c>
      <c r="DZ181" s="51" t="n">
        <f aca="false">DY181*(1+(DY36-DX36)/DX36)</f>
        <v>227.897998293934</v>
      </c>
      <c r="EA181" s="51" t="n">
        <f aca="false">DZ181*(1+(DZ36-DY36)/DY36)</f>
        <v>228.15295386527</v>
      </c>
      <c r="EB181" s="51" t="n">
        <f aca="false">EA181*(1+(EA36-DZ36)/DZ36)</f>
        <v>228.408194662206</v>
      </c>
      <c r="EC181" s="51" t="n">
        <f aca="false">EB181*(1+(EB36-EA36)/EA36)</f>
        <v>228.663721003832</v>
      </c>
      <c r="ED181" s="51" t="n">
        <f aca="false">EC181*(1+(EC36-EB36)/EB36)</f>
        <v>228.919533209594</v>
      </c>
      <c r="EE181" s="51" t="n">
        <f aca="false">ED181*(1+(ED36-EC36)/EC36)</f>
        <v>229.175631599296</v>
      </c>
      <c r="EF181" s="51" t="n">
        <f aca="false">EE181*(1+(EE36-ED36)/ED36)</f>
        <v>229.4320164931</v>
      </c>
      <c r="EG181" s="51" t="n">
        <f aca="false">EF181*(1+(EF36-EE36)/EE36)</f>
        <v>229.688688211525</v>
      </c>
      <c r="EH181" s="51" t="n">
        <f aca="false">EG181*(1+(EG36-EF36)/EF36)</f>
        <v>229.94564707545</v>
      </c>
      <c r="EI181" s="51" t="n">
        <f aca="false">EH181*(1+(EH36-EG36)/EG36)</f>
        <v>230.202893406112</v>
      </c>
      <c r="EJ181" s="51" t="n">
        <f aca="false">EI181*(1+(EI36-EH36)/EH36)</f>
        <v>230.460427525107</v>
      </c>
      <c r="EK181" s="51" t="n">
        <f aca="false">EJ181*(1+(EJ36-EI36)/EI36)</f>
        <v>230.718249754394</v>
      </c>
      <c r="EL181" s="51" t="n">
        <f aca="false">EK181*(1+(EK36-EJ36)/EJ36)</f>
        <v>230.976360416287</v>
      </c>
      <c r="EM181" s="51" t="n">
        <f aca="false">EL181*(1+(EL36-EK36)/EK36)</f>
        <v>231.234759833464</v>
      </c>
      <c r="EN181" s="51" t="n">
        <f aca="false">EM181*(1+(EM36-EL36)/EL36)</f>
        <v>231.493448328964</v>
      </c>
      <c r="EO181" s="51" t="n">
        <f aca="false">EN181*(1+(EN36-EM36)/EM36)</f>
        <v>231.752426226186</v>
      </c>
      <c r="EP181" s="51" t="n">
        <f aca="false">EO181*(1+(EO36-EN36)/EN36)</f>
        <v>232.011693848891</v>
      </c>
      <c r="EQ181" s="51" t="n">
        <f aca="false">EP181*(1+(EP36-EO36)/EO36)</f>
        <v>232.271251521204</v>
      </c>
      <c r="ER181" s="51" t="n">
        <f aca="false">EQ181*(1+(EQ36-EP36)/EP36)</f>
        <v>232.53109956761</v>
      </c>
      <c r="ES181" s="51" t="n">
        <f aca="false">ER181*(1+(ER36-EQ36)/EQ36)</f>
        <v>232.791238312958</v>
      </c>
      <c r="ET181" s="51" t="n">
        <f aca="false">ES181*(1+(ES36-ER36)/ER36)</f>
        <v>233.051668082462</v>
      </c>
      <c r="EU181" s="51" t="n">
        <f aca="false">ET181*(1+(ET36-ES36)/ES36)</f>
        <v>233.312389201698</v>
      </c>
      <c r="EV181" s="51" t="n">
        <f aca="false">EU181*(1+(EU36-ET36)/ET36)</f>
        <v>233.573401996606</v>
      </c>
    </row>
    <row r="182" customFormat="false" ht="12.8" hidden="false" customHeight="false" outlineLevel="0" collapsed="false">
      <c r="A182" s="162" t="s">
        <v>328</v>
      </c>
      <c r="B182" s="162" t="n">
        <v>0</v>
      </c>
      <c r="C182" s="162" t="n">
        <v>0</v>
      </c>
      <c r="D182" s="162" t="n">
        <v>0</v>
      </c>
      <c r="E182" s="162" t="n">
        <v>0</v>
      </c>
      <c r="F182" s="162" t="n">
        <v>0</v>
      </c>
      <c r="G182" s="162" t="n">
        <v>0</v>
      </c>
      <c r="H182" s="162" t="n">
        <v>0</v>
      </c>
      <c r="I182" s="162" t="n">
        <v>0</v>
      </c>
      <c r="J182" s="162" t="n">
        <v>0</v>
      </c>
      <c r="K182" s="162" t="n">
        <v>0</v>
      </c>
      <c r="L182" s="162" t="n">
        <v>0</v>
      </c>
      <c r="M182" s="162" t="n">
        <v>0</v>
      </c>
      <c r="N182" s="162" t="n">
        <v>0</v>
      </c>
      <c r="O182" s="162" t="n">
        <v>0</v>
      </c>
      <c r="P182" s="162" t="n">
        <v>0</v>
      </c>
      <c r="Q182" s="162" t="n">
        <v>0</v>
      </c>
      <c r="R182" s="162" t="n">
        <v>0</v>
      </c>
      <c r="S182" s="162" t="n">
        <v>0</v>
      </c>
      <c r="T182" s="162" t="n">
        <v>0</v>
      </c>
      <c r="U182" s="162" t="n">
        <v>0</v>
      </c>
      <c r="V182" s="162" t="n">
        <v>0</v>
      </c>
      <c r="W182" s="162" t="n">
        <v>0</v>
      </c>
      <c r="X182" s="163" t="n">
        <v>0</v>
      </c>
      <c r="Y182" s="162" t="n">
        <v>0</v>
      </c>
      <c r="Z182" s="162" t="n">
        <v>0</v>
      </c>
      <c r="AA182" s="162" t="n">
        <v>0</v>
      </c>
      <c r="AB182" s="162" t="n">
        <v>0</v>
      </c>
      <c r="AC182" s="162" t="n">
        <v>0</v>
      </c>
      <c r="AD182" s="162" t="n">
        <v>0</v>
      </c>
      <c r="AE182" s="162" t="n">
        <v>0</v>
      </c>
      <c r="AF182" s="162" t="n">
        <v>0</v>
      </c>
      <c r="AG182" s="162" t="n">
        <v>0</v>
      </c>
      <c r="AH182" s="162" t="n">
        <v>0</v>
      </c>
      <c r="AI182" s="162" t="n">
        <v>0</v>
      </c>
      <c r="AJ182" s="162" t="n">
        <v>0</v>
      </c>
      <c r="AK182" s="162" t="n">
        <v>0</v>
      </c>
      <c r="AL182" s="162" t="n">
        <v>0</v>
      </c>
      <c r="AM182" s="162" t="n">
        <v>0</v>
      </c>
      <c r="AN182" s="162" t="n">
        <v>0</v>
      </c>
      <c r="AO182" s="162" t="n">
        <v>0</v>
      </c>
      <c r="AP182" s="162" t="n">
        <v>0</v>
      </c>
      <c r="AQ182" s="162" t="n">
        <v>0</v>
      </c>
      <c r="AR182" s="147"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48" t="n">
        <v>15468.1679927142</v>
      </c>
      <c r="BJ182" s="51" t="n">
        <v>14486.1521394012</v>
      </c>
      <c r="BK182" s="51" t="n">
        <v>13566.4807819983</v>
      </c>
      <c r="BL182" s="51" t="n">
        <f aca="false">BK182*(1+(BK36-BJ36)/BJ36)</f>
        <v>12496.0064559635</v>
      </c>
      <c r="BM182" s="149" t="n">
        <f aca="false">BL182*(1+(BL36-BK36)/BK36)</f>
        <v>12297.9422897091</v>
      </c>
      <c r="BN182" s="51" t="n">
        <f aca="false">BM182*(1+(BM36-BL36)/BL36)</f>
        <v>12322.4445734667</v>
      </c>
      <c r="BO182" s="51" t="n">
        <f aca="false">BN182*(1+(BN36-BM36)/BM36)</f>
        <v>12504.6546812084</v>
      </c>
      <c r="BP182" s="51" t="n">
        <f aca="false">BO182*(1+(BO36-BN36)/BN36)</f>
        <v>12205.4104956319</v>
      </c>
      <c r="BQ182" s="51" t="n">
        <f aca="false">BP182*(1+(BP36-BO36)/BO36)</f>
        <v>11853.3210778057</v>
      </c>
      <c r="BR182" s="51" t="n">
        <f aca="false">BQ182*(1+(BQ36-BP36)/BP36)</f>
        <v>11989.600272172</v>
      </c>
      <c r="BS182" s="51" t="n">
        <f aca="false">BR182*(1+(BR36-BQ36)/BQ36)</f>
        <v>12348.0688840474</v>
      </c>
      <c r="BT182" s="51" t="n">
        <f aca="false">BS182*(1+(BS36-BR36)/BR36)</f>
        <v>12628.4699564577</v>
      </c>
      <c r="BU182" s="51" t="n">
        <f aca="false">BT182*(1+(BT36-BS36)/BS36)</f>
        <v>12778.9110142906</v>
      </c>
      <c r="BV182" s="51" t="n">
        <f aca="false">BU182*(1+(BU36-BT36)/BT36)</f>
        <v>12888.1412202147</v>
      </c>
      <c r="BW182" s="51" t="n">
        <f aca="false">BV182*(1+(BV36-BU36)/BU36)</f>
        <v>13003.5607297485</v>
      </c>
      <c r="BX182" s="51" t="n">
        <f aca="false">BW182*(1+(BW36-BV36)/BV36)</f>
        <v>13144.474551346</v>
      </c>
      <c r="BY182" s="51" t="n">
        <f aca="false">BX182*(1+(BX36-BW36)/BW36)</f>
        <v>13354.2662601022</v>
      </c>
      <c r="BZ182" s="51" t="n">
        <f aca="false">BY182*(1+(BY36-BX36)/BX36)</f>
        <v>13247.4481940283</v>
      </c>
      <c r="CA182" s="51" t="n">
        <f aca="false">BZ182*(1+(BZ36-BY36)/BY36)</f>
        <v>13255.1548771389</v>
      </c>
      <c r="CB182" s="51" t="n">
        <f aca="false">CA182*(1+(CA36-BZ36)/BZ36)</f>
        <v>13511.7947462696</v>
      </c>
      <c r="CC182" s="51" t="n">
        <f aca="false">CB182*(1+(CB36-CA36)/CA36)</f>
        <v>13770.99524335</v>
      </c>
      <c r="CD182" s="51" t="n">
        <f aca="false">CC182*(1+(CC36-CB36)/CB36)</f>
        <v>13934.6344537447</v>
      </c>
      <c r="CE182" s="51" t="n">
        <f aca="false">CD182*(1+(CD36-CC36)/CC36)</f>
        <v>13950.223501104</v>
      </c>
      <c r="CF182" s="51" t="n">
        <f aca="false">CE182*(1+(CE36-CD36)/CD36)</f>
        <v>13965.8299883466</v>
      </c>
      <c r="CG182" s="51" t="n">
        <f aca="false">CF182*(1+(CF36-CE36)/CE36)</f>
        <v>13981.4539349828</v>
      </c>
      <c r="CH182" s="51" t="n">
        <f aca="false">CG182*(1+(CG36-CF36)/CF36)</f>
        <v>14096.6856064603</v>
      </c>
      <c r="CI182" s="51" t="n">
        <f aca="false">CH182*(1+(CH36-CG36)/CG36)</f>
        <v>14262.7000058387</v>
      </c>
      <c r="CJ182" s="51" t="n">
        <f aca="false">CI182*(1+(CI36-CH36)/CH36)</f>
        <v>14278.6560688844</v>
      </c>
      <c r="CK182" s="51" t="n">
        <f aca="false">CJ182*(1+(CJ36-CI36)/CI36)</f>
        <v>14294.6299824036</v>
      </c>
      <c r="CL182" s="51" t="n">
        <f aca="false">CK182*(1+(CK36-CJ36)/CJ36)</f>
        <v>14411.4358950971</v>
      </c>
      <c r="CM182" s="51" t="n">
        <f aca="false">CL182*(1+(CL36-CK36)/CK36)</f>
        <v>14579.6362912343</v>
      </c>
      <c r="CN182" s="51" t="n">
        <f aca="false">CM182*(1+(CM36-CL36)/CL36)</f>
        <v>14595.9469193588</v>
      </c>
      <c r="CO182" s="51" t="n">
        <f aca="false">CN182*(1+(CN36-CM36)/CM36)</f>
        <v>14612.2757946182</v>
      </c>
      <c r="CP182" s="51" t="n">
        <f aca="false">CO182*(1+(CO36-CN36)/CN36)</f>
        <v>14628.622937426</v>
      </c>
      <c r="CQ182" s="51" t="n">
        <f aca="false">CP182*(1+(CP36-CO36)/CO36)</f>
        <v>14644.9883682187</v>
      </c>
      <c r="CR182" s="51" t="n">
        <f aca="false">CQ182*(1+(CQ36-CP36)/CP36)</f>
        <v>14661.3721074555</v>
      </c>
      <c r="CS182" s="51" t="n">
        <f aca="false">CR182*(1+(CR36-CQ36)/CQ36)</f>
        <v>14677.7741756185</v>
      </c>
      <c r="CT182" s="51" t="n">
        <f aca="false">CS182*(1+(CS36-CR36)/CR36)</f>
        <v>14694.1945932127</v>
      </c>
      <c r="CU182" s="51" t="n">
        <f aca="false">CT182*(1+(CT36-CS36)/CS36)</f>
        <v>14710.6333807663</v>
      </c>
      <c r="CV182" s="51" t="n">
        <f aca="false">CU182*(1+(CU36-CT36)/CT36)</f>
        <v>14727.0905588301</v>
      </c>
      <c r="CW182" s="51" t="n">
        <f aca="false">CV182*(1+(CV36-CU36)/CU36)</f>
        <v>14743.5661479781</v>
      </c>
      <c r="CX182" s="51" t="n">
        <f aca="false">CW182*(1+(CW36-CV36)/CV36)</f>
        <v>14760.0601688072</v>
      </c>
      <c r="CY182" s="51" t="n">
        <f aca="false">CX182*(1+(CX36-CW36)/CW36)</f>
        <v>14776.5726419376</v>
      </c>
      <c r="CZ182" s="51" t="n">
        <f aca="false">CY182*(1+(CY36-CX36)/CX36)</f>
        <v>14793.1035880122</v>
      </c>
      <c r="DA182" s="51" t="n">
        <f aca="false">CZ182*(1+(CZ36-CY36)/CY36)</f>
        <v>14809.6530276973</v>
      </c>
      <c r="DB182" s="51" t="n">
        <f aca="false">DA182*(1+(DA36-CZ36)/CZ36)</f>
        <v>14826.2209816821</v>
      </c>
      <c r="DC182" s="51" t="n">
        <f aca="false">DB182*(1+(DB36-DA36)/DA36)</f>
        <v>14842.8074706791</v>
      </c>
      <c r="DD182" s="51" t="n">
        <f aca="false">DC182*(1+(DC36-DB36)/DB36)</f>
        <v>14859.4125154239</v>
      </c>
      <c r="DE182" s="51" t="n">
        <f aca="false">DD182*(1+(DD36-DC36)/DC36)</f>
        <v>14876.0361366753</v>
      </c>
      <c r="DF182" s="51" t="n">
        <f aca="false">DE182*(1+(DE36-DD36)/DD36)</f>
        <v>14892.6783552153</v>
      </c>
      <c r="DG182" s="51" t="n">
        <f aca="false">DF182*(1+(DF36-DE36)/DE36)</f>
        <v>14909.3391918492</v>
      </c>
      <c r="DH182" s="51" t="n">
        <f aca="false">DG182*(1+(DG36-DF36)/DF36)</f>
        <v>14926.0186674056</v>
      </c>
      <c r="DI182" s="51" t="n">
        <f aca="false">DH182*(1+(DH36-DG36)/DG36)</f>
        <v>14942.7168027364</v>
      </c>
      <c r="DJ182" s="51" t="n">
        <f aca="false">DI182*(1+(DI36-DH36)/DH36)</f>
        <v>14959.4336187166</v>
      </c>
      <c r="DK182" s="51" t="n">
        <f aca="false">DJ182*(1+(DJ36-DI36)/DI36)</f>
        <v>14976.169136245</v>
      </c>
      <c r="DL182" s="51" t="n">
        <f aca="false">DK182*(1+(DK36-DJ36)/DJ36)</f>
        <v>14992.9233762433</v>
      </c>
      <c r="DM182" s="51" t="n">
        <f aca="false">DL182*(1+(DL36-DK36)/DK36)</f>
        <v>15009.696359657</v>
      </c>
      <c r="DN182" s="51" t="n">
        <f aca="false">DM182*(1+(DM36-DL36)/DL36)</f>
        <v>15026.4881074547</v>
      </c>
      <c r="DO182" s="51" t="n">
        <f aca="false">DN182*(1+(DN36-DM36)/DM36)</f>
        <v>15043.2986406287</v>
      </c>
      <c r="DP182" s="51" t="n">
        <f aca="false">DO182*(1+(DO36-DN36)/DN36)</f>
        <v>15060.1279801947</v>
      </c>
      <c r="DQ182" s="51" t="n">
        <f aca="false">DP182*(1+(DP36-DO36)/DO36)</f>
        <v>15076.9761471919</v>
      </c>
      <c r="DR182" s="51" t="n">
        <f aca="false">DQ182*(1+(DQ36-DP36)/DP36)</f>
        <v>15093.843162683</v>
      </c>
      <c r="DS182" s="51" t="n">
        <f aca="false">DR182*(1+(DR36-DQ36)/DQ36)</f>
        <v>15110.7290477544</v>
      </c>
      <c r="DT182" s="51" t="n">
        <f aca="false">DS182*(1+(DS36-DR36)/DR36)</f>
        <v>15127.633823516</v>
      </c>
      <c r="DU182" s="51" t="n">
        <f aca="false">DT182*(1+(DT36-DS36)/DS36)</f>
        <v>15144.5575111013</v>
      </c>
      <c r="DV182" s="51" t="n">
        <f aca="false">DU182*(1+(DU36-DT36)/DT36)</f>
        <v>15161.5001316674</v>
      </c>
      <c r="DW182" s="51" t="n">
        <f aca="false">DV182*(1+(DV36-DU36)/DU36)</f>
        <v>15178.4617063952</v>
      </c>
      <c r="DX182" s="51" t="n">
        <f aca="false">DW182*(1+(DW36-DV36)/DV36)</f>
        <v>15195.4422564892</v>
      </c>
      <c r="DY182" s="51" t="n">
        <f aca="false">DX182*(1+(DX36-DW36)/DW36)</f>
        <v>15212.4418031777</v>
      </c>
      <c r="DZ182" s="51" t="n">
        <f aca="false">DY182*(1+(DY36-DX36)/DX36)</f>
        <v>15229.4603677126</v>
      </c>
      <c r="EA182" s="51" t="n">
        <f aca="false">DZ182*(1+(DZ36-DY36)/DY36)</f>
        <v>15246.4979713697</v>
      </c>
      <c r="EB182" s="51" t="n">
        <f aca="false">EA182*(1+(EA36-DZ36)/DZ36)</f>
        <v>15263.5546354487</v>
      </c>
      <c r="EC182" s="51" t="n">
        <f aca="false">EB182*(1+(EB36-EA36)/EA36)</f>
        <v>15280.6303812728</v>
      </c>
      <c r="ED182" s="51" t="n">
        <f aca="false">EC182*(1+(EC36-EB36)/EB36)</f>
        <v>15297.7252301894</v>
      </c>
      <c r="EE182" s="51" t="n">
        <f aca="false">ED182*(1+(ED36-EC36)/EC36)</f>
        <v>15314.8392035696</v>
      </c>
      <c r="EF182" s="51" t="n">
        <f aca="false">EE182*(1+(EE36-ED36)/ED36)</f>
        <v>15331.9723228085</v>
      </c>
      <c r="EG182" s="51" t="n">
        <f aca="false">EF182*(1+(EF36-EE36)/EE36)</f>
        <v>15349.1246093249</v>
      </c>
      <c r="EH182" s="51" t="n">
        <f aca="false">EG182*(1+(EG36-EF36)/EF36)</f>
        <v>15366.296084562</v>
      </c>
      <c r="EI182" s="51" t="n">
        <f aca="false">EH182*(1+(EH36-EG36)/EG36)</f>
        <v>15383.4867699865</v>
      </c>
      <c r="EJ182" s="51" t="n">
        <f aca="false">EI182*(1+(EI36-EH36)/EH36)</f>
        <v>15400.6966870895</v>
      </c>
      <c r="EK182" s="51" t="n">
        <f aca="false">EJ182*(1+(EJ36-EI36)/EI36)</f>
        <v>15417.925857386</v>
      </c>
      <c r="EL182" s="51" t="n">
        <f aca="false">EK182*(1+(EK36-EJ36)/EJ36)</f>
        <v>15435.174302415</v>
      </c>
      <c r="EM182" s="51" t="n">
        <f aca="false">EL182*(1+(EL36-EK36)/EK36)</f>
        <v>15452.4420437396</v>
      </c>
      <c r="EN182" s="51" t="n">
        <f aca="false">EM182*(1+(EM36-EL36)/EL36)</f>
        <v>15469.7291029472</v>
      </c>
      <c r="EO182" s="51" t="n">
        <f aca="false">EN182*(1+(EN36-EM36)/EM36)</f>
        <v>15487.0355016492</v>
      </c>
      <c r="EP182" s="51" t="n">
        <f aca="false">EO182*(1+(EO36-EN36)/EN36)</f>
        <v>15504.3612614811</v>
      </c>
      <c r="EQ182" s="51" t="n">
        <f aca="false">EP182*(1+(EP36-EO36)/EO36)</f>
        <v>15521.7064041029</v>
      </c>
      <c r="ER182" s="51" t="n">
        <f aca="false">EQ182*(1+(EQ36-EP36)/EP36)</f>
        <v>15539.0709511984</v>
      </c>
      <c r="ES182" s="51" t="n">
        <f aca="false">ER182*(1+(ER36-EQ36)/EQ36)</f>
        <v>15556.4549244762</v>
      </c>
      <c r="ET182" s="51" t="n">
        <f aca="false">ES182*(1+(ES36-ER36)/ER36)</f>
        <v>15573.8583456687</v>
      </c>
      <c r="EU182" s="51" t="n">
        <f aca="false">ET182*(1+(ET36-ES36)/ES36)</f>
        <v>15591.2812365328</v>
      </c>
      <c r="EV182" s="51" t="n">
        <f aca="false">EU182*(1+(EU36-ET36)/ET36)</f>
        <v>15608.7236188498</v>
      </c>
    </row>
    <row r="183" customFormat="false" ht="12.8" hidden="false" customHeight="false" outlineLevel="0" collapsed="false">
      <c r="A183" s="162" t="s">
        <v>329</v>
      </c>
      <c r="B183" s="162" t="n">
        <v>0</v>
      </c>
      <c r="C183" s="162" t="n">
        <v>0</v>
      </c>
      <c r="D183" s="162" t="n">
        <v>0</v>
      </c>
      <c r="E183" s="162" t="n">
        <v>0</v>
      </c>
      <c r="F183" s="162" t="n">
        <v>0</v>
      </c>
      <c r="G183" s="162" t="n">
        <v>0</v>
      </c>
      <c r="H183" s="162" t="n">
        <v>0</v>
      </c>
      <c r="I183" s="162" t="n">
        <v>0</v>
      </c>
      <c r="J183" s="162" t="n">
        <v>0</v>
      </c>
      <c r="K183" s="162" t="n">
        <v>0</v>
      </c>
      <c r="L183" s="162" t="n">
        <v>0</v>
      </c>
      <c r="M183" s="162" t="n">
        <v>0</v>
      </c>
      <c r="N183" s="162" t="n">
        <v>0</v>
      </c>
      <c r="O183" s="162" t="n">
        <v>0</v>
      </c>
      <c r="P183" s="162" t="n">
        <v>0</v>
      </c>
      <c r="Q183" s="162" t="n">
        <v>0</v>
      </c>
      <c r="R183" s="162" t="n">
        <v>0</v>
      </c>
      <c r="S183" s="162" t="n">
        <v>0</v>
      </c>
      <c r="T183" s="162" t="n">
        <v>0</v>
      </c>
      <c r="U183" s="162" t="n">
        <v>0</v>
      </c>
      <c r="V183" s="162" t="n">
        <v>0</v>
      </c>
      <c r="W183" s="162" t="n">
        <v>0</v>
      </c>
      <c r="X183" s="163" t="n">
        <v>0</v>
      </c>
      <c r="Y183" s="162" t="n">
        <v>0</v>
      </c>
      <c r="Z183" s="162" t="n">
        <v>0</v>
      </c>
      <c r="AA183" s="162" t="n">
        <v>0</v>
      </c>
      <c r="AB183" s="162" t="n">
        <v>0</v>
      </c>
      <c r="AC183" s="162" t="n">
        <v>0</v>
      </c>
      <c r="AD183" s="162" t="n">
        <v>0</v>
      </c>
      <c r="AE183" s="162" t="n">
        <v>0</v>
      </c>
      <c r="AF183" s="162" t="n">
        <v>0</v>
      </c>
      <c r="AG183" s="162" t="n">
        <v>0</v>
      </c>
      <c r="AH183" s="162" t="n">
        <v>0</v>
      </c>
      <c r="AI183" s="162" t="n">
        <v>0</v>
      </c>
      <c r="AJ183" s="162" t="n">
        <v>0</v>
      </c>
      <c r="AK183" s="162" t="n">
        <v>0</v>
      </c>
      <c r="AL183" s="162" t="n">
        <v>0</v>
      </c>
      <c r="AM183" s="162" t="n">
        <v>0</v>
      </c>
      <c r="AN183" s="162" t="n">
        <v>0</v>
      </c>
      <c r="AO183" s="162" t="n">
        <v>0</v>
      </c>
      <c r="AP183" s="162" t="n">
        <v>0</v>
      </c>
      <c r="AQ183" s="162" t="n">
        <v>0</v>
      </c>
      <c r="AR183" s="147"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48" t="n">
        <v>343.338089110369</v>
      </c>
      <c r="BJ183" s="51" t="n">
        <v>321.540844167633</v>
      </c>
      <c r="BK183" s="51" t="n">
        <v>301.1274243878</v>
      </c>
      <c r="BL183" s="51" t="n">
        <f aca="false">BK183*(1+(BK36-BJ36)/BJ36)</f>
        <v>277.366717255862</v>
      </c>
      <c r="BM183" s="149" t="n">
        <f aca="false">BL183*(1+(BL36-BK36)/BK36)</f>
        <v>272.970400096968</v>
      </c>
      <c r="BN183" s="51" t="n">
        <f aca="false">BM183*(1+(BM36-BL36)/BL36)</f>
        <v>273.514263293186</v>
      </c>
      <c r="BO183" s="51" t="n">
        <f aca="false">BN183*(1+(BN36-BM36)/BM36)</f>
        <v>277.558676971529</v>
      </c>
      <c r="BP183" s="51" t="n">
        <f aca="false">BO183*(1+(BO36-BN36)/BN36)</f>
        <v>270.916524720428</v>
      </c>
      <c r="BQ183" s="51" t="n">
        <f aca="false">BP183*(1+(BP36-BO36)/BO36)</f>
        <v>263.101397035663</v>
      </c>
      <c r="BR183" s="51" t="n">
        <f aca="false">BQ183*(1+(BQ36-BP36)/BP36)</f>
        <v>266.126308466757</v>
      </c>
      <c r="BS183" s="51" t="n">
        <f aca="false">BR183*(1+(BR36-BQ36)/BQ36)</f>
        <v>274.083031477867</v>
      </c>
      <c r="BT183" s="51" t="n">
        <f aca="false">BS183*(1+(BS36-BR36)/BR36)</f>
        <v>280.306933909701</v>
      </c>
      <c r="BU183" s="51" t="n">
        <f aca="false">BT183*(1+(BT36-BS36)/BS36)</f>
        <v>283.646188134533</v>
      </c>
      <c r="BV183" s="51" t="n">
        <f aca="false">BU183*(1+(BU36-BT36)/BT36)</f>
        <v>286.070708620265</v>
      </c>
      <c r="BW183" s="51" t="n">
        <f aca="false">BV183*(1+(BV36-BU36)/BU36)</f>
        <v>288.632609542731</v>
      </c>
      <c r="BX183" s="51" t="n">
        <f aca="false">BW183*(1+(BW36-BV36)/BV36)</f>
        <v>291.760393147055</v>
      </c>
      <c r="BY183" s="51" t="n">
        <f aca="false">BX183*(1+(BX36-BW36)/BW36)</f>
        <v>296.417019867782</v>
      </c>
      <c r="BZ183" s="51" t="n">
        <f aca="false">BY183*(1+(BY36-BX36)/BX36)</f>
        <v>294.046040272425</v>
      </c>
      <c r="CA183" s="51" t="n">
        <f aca="false">BZ183*(1+(BZ36-BY36)/BY36)</f>
        <v>294.21710111517</v>
      </c>
      <c r="CB183" s="51" t="n">
        <f aca="false">CA183*(1+(CA36-BZ36)/BZ36)</f>
        <v>299.91358969083</v>
      </c>
      <c r="CC183" s="51" t="n">
        <f aca="false">CB183*(1+(CB36-CA36)/CA36)</f>
        <v>305.666915062389</v>
      </c>
      <c r="CD183" s="51" t="n">
        <f aca="false">CC183*(1+(CC36-CB36)/CB36)</f>
        <v>309.299121140505</v>
      </c>
      <c r="CE183" s="51" t="n">
        <f aca="false">CD183*(1+(CD36-CC36)/CC36)</f>
        <v>309.645142319866</v>
      </c>
      <c r="CF183" s="51" t="n">
        <f aca="false">CE183*(1+(CE36-CD36)/CD36)</f>
        <v>309.991550602354</v>
      </c>
      <c r="CG183" s="51" t="n">
        <f aca="false">CF183*(1+(CF36-CE36)/CE36)</f>
        <v>310.33834642103</v>
      </c>
      <c r="CH183" s="51" t="n">
        <f aca="false">CG183*(1+(CG36-CF36)/CF36)</f>
        <v>312.896078009458</v>
      </c>
      <c r="CI183" s="51" t="n">
        <f aca="false">CH183*(1+(CH36-CG36)/CG36)</f>
        <v>316.581004800674</v>
      </c>
      <c r="CJ183" s="51" t="n">
        <f aca="false">CI183*(1+(CI36-CH36)/CH36)</f>
        <v>316.935172417578</v>
      </c>
      <c r="CK183" s="51" t="n">
        <f aca="false">CJ183*(1+(CJ36-CI36)/CI36)</f>
        <v>317.289736251244</v>
      </c>
      <c r="CL183" s="51" t="n">
        <f aca="false">CK183*(1+(CK36-CJ36)/CJ36)</f>
        <v>319.882410372696</v>
      </c>
      <c r="CM183" s="51" t="n">
        <f aca="false">CL183*(1+(CL36-CK36)/CK36)</f>
        <v>323.615858485268</v>
      </c>
      <c r="CN183" s="51" t="n">
        <f aca="false">CM183*(1+(CM36-CL36)/CL36)</f>
        <v>323.977896180688</v>
      </c>
      <c r="CO183" s="51" t="n">
        <f aca="false">CN183*(1+(CN36-CM36)/CM36)</f>
        <v>324.340338897339</v>
      </c>
      <c r="CP183" s="51" t="n">
        <f aca="false">CO183*(1+(CO36-CN36)/CN36)</f>
        <v>324.703187088327</v>
      </c>
      <c r="CQ183" s="51" t="n">
        <f aca="false">CP183*(1+(CP36-CO36)/CO36)</f>
        <v>325.066441207268</v>
      </c>
      <c r="CR183" s="51" t="n">
        <f aca="false">CQ183*(1+(CQ36-CP36)/CP36)</f>
        <v>325.430101708284</v>
      </c>
      <c r="CS183" s="51" t="n">
        <f aca="false">CR183*(1+(CR36-CQ36)/CQ36)</f>
        <v>325.794169046005</v>
      </c>
      <c r="CT183" s="51" t="n">
        <f aca="false">CS183*(1+(CS36-CR36)/CR36)</f>
        <v>326.158643675571</v>
      </c>
      <c r="CU183" s="51" t="n">
        <f aca="false">CT183*(1+(CT36-CS36)/CS36)</f>
        <v>326.52352605263</v>
      </c>
      <c r="CV183" s="51" t="n">
        <f aca="false">CU183*(1+(CU36-CT36)/CT36)</f>
        <v>326.88881663334</v>
      </c>
      <c r="CW183" s="51" t="n">
        <f aca="false">CV183*(1+(CV36-CU36)/CU36)</f>
        <v>327.254515874369</v>
      </c>
      <c r="CX183" s="51" t="n">
        <f aca="false">CW183*(1+(CW36-CV36)/CV36)</f>
        <v>327.620624232896</v>
      </c>
      <c r="CY183" s="51" t="n">
        <f aca="false">CX183*(1+(CX36-CW36)/CW36)</f>
        <v>327.987142166612</v>
      </c>
      <c r="CZ183" s="51" t="n">
        <f aca="false">CY183*(1+(CY36-CX36)/CX36)</f>
        <v>328.35407013372</v>
      </c>
      <c r="DA183" s="51" t="n">
        <f aca="false">CZ183*(1+(CZ36-CY36)/CY36)</f>
        <v>328.721408592935</v>
      </c>
      <c r="DB183" s="51" t="n">
        <f aca="false">DA183*(1+(DA36-CZ36)/CZ36)</f>
        <v>329.089158003485</v>
      </c>
      <c r="DC183" s="51" t="n">
        <f aca="false">DB183*(1+(DB36-DA36)/DA36)</f>
        <v>329.457318825113</v>
      </c>
      <c r="DD183" s="51" t="n">
        <f aca="false">DC183*(1+(DC36-DB36)/DB36)</f>
        <v>329.825891518075</v>
      </c>
      <c r="DE183" s="51" t="n">
        <f aca="false">DD183*(1+(DD36-DC36)/DC36)</f>
        <v>330.194876543143</v>
      </c>
      <c r="DF183" s="51" t="n">
        <f aca="false">DE183*(1+(DE36-DD36)/DD36)</f>
        <v>330.564274361603</v>
      </c>
      <c r="DG183" s="51" t="n">
        <f aca="false">DF183*(1+(DF36-DE36)/DE36)</f>
        <v>330.934085435259</v>
      </c>
      <c r="DH183" s="51" t="n">
        <f aca="false">DG183*(1+(DG36-DF36)/DF36)</f>
        <v>331.30431022643</v>
      </c>
      <c r="DI183" s="51" t="n">
        <f aca="false">DH183*(1+(DH36-DG36)/DG36)</f>
        <v>331.674949197953</v>
      </c>
      <c r="DJ183" s="51" t="n">
        <f aca="false">DI183*(1+(DI36-DH36)/DH36)</f>
        <v>332.046002813183</v>
      </c>
      <c r="DK183" s="51" t="n">
        <f aca="false">DJ183*(1+(DJ36-DI36)/DI36)</f>
        <v>332.417471535992</v>
      </c>
      <c r="DL183" s="51" t="n">
        <f aca="false">DK183*(1+(DK36-DJ36)/DJ36)</f>
        <v>332.789355830773</v>
      </c>
      <c r="DM183" s="51" t="n">
        <f aca="false">DL183*(1+(DL36-DK36)/DK36)</f>
        <v>333.161656162437</v>
      </c>
      <c r="DN183" s="51" t="n">
        <f aca="false">DM183*(1+(DM36-DL36)/DL36)</f>
        <v>333.534372996415</v>
      </c>
      <c r="DO183" s="51" t="n">
        <f aca="false">DN183*(1+(DN36-DM36)/DM36)</f>
        <v>333.90750679866</v>
      </c>
      <c r="DP183" s="51" t="n">
        <f aca="false">DO183*(1+(DO36-DN36)/DN36)</f>
        <v>334.281058035646</v>
      </c>
      <c r="DQ183" s="51" t="n">
        <f aca="false">DP183*(1+(DP36-DO36)/DO36)</f>
        <v>334.655027174367</v>
      </c>
      <c r="DR183" s="51" t="n">
        <f aca="false">DQ183*(1+(DQ36-DP36)/DP36)</f>
        <v>335.029414682342</v>
      </c>
      <c r="DS183" s="51" t="n">
        <f aca="false">DR183*(1+(DR36-DQ36)/DQ36)</f>
        <v>335.404221027611</v>
      </c>
      <c r="DT183" s="51" t="n">
        <f aca="false">DS183*(1+(DS36-DR36)/DR36)</f>
        <v>335.779446678738</v>
      </c>
      <c r="DU183" s="51" t="n">
        <f aca="false">DT183*(1+(DT36-DS36)/DS36)</f>
        <v>336.155092104814</v>
      </c>
      <c r="DV183" s="51" t="n">
        <f aca="false">DU183*(1+(DU36-DT36)/DT36)</f>
        <v>336.53115777545</v>
      </c>
      <c r="DW183" s="51" t="n">
        <f aca="false">DV183*(1+(DV36-DU36)/DU36)</f>
        <v>336.907644160786</v>
      </c>
      <c r="DX183" s="51" t="n">
        <f aca="false">DW183*(1+(DW36-DV36)/DV36)</f>
        <v>337.284551731486</v>
      </c>
      <c r="DY183" s="51" t="n">
        <f aca="false">DX183*(1+(DX36-DW36)/DW36)</f>
        <v>337.661880958743</v>
      </c>
      <c r="DZ183" s="51" t="n">
        <f aca="false">DY183*(1+(DY36-DX36)/DX36)</f>
        <v>338.039632314273</v>
      </c>
      <c r="EA183" s="51" t="n">
        <f aca="false">DZ183*(1+(DZ36-DY36)/DY36)</f>
        <v>338.417806270324</v>
      </c>
      <c r="EB183" s="51" t="n">
        <f aca="false">EA183*(1+(EA36-DZ36)/DZ36)</f>
        <v>338.79640329967</v>
      </c>
      <c r="EC183" s="51" t="n">
        <f aca="false">EB183*(1+(EB36-EA36)/EA36)</f>
        <v>339.175423875613</v>
      </c>
      <c r="ED183" s="51" t="n">
        <f aca="false">EC183*(1+(EC36-EB36)/EB36)</f>
        <v>339.554868471988</v>
      </c>
      <c r="EE183" s="51" t="n">
        <f aca="false">ED183*(1+(ED36-EC36)/EC36)</f>
        <v>339.934737563158</v>
      </c>
      <c r="EF183" s="51" t="n">
        <f aca="false">EE183*(1+(EE36-ED36)/ED36)</f>
        <v>340.315031624014</v>
      </c>
      <c r="EG183" s="51" t="n">
        <f aca="false">EF183*(1+(EF36-EE36)/EE36)</f>
        <v>340.695751129984</v>
      </c>
      <c r="EH183" s="51" t="n">
        <f aca="false">EG183*(1+(EG36-EF36)/EF36)</f>
        <v>341.076896557023</v>
      </c>
      <c r="EI183" s="51" t="n">
        <f aca="false">EH183*(1+(EH36-EG36)/EG36)</f>
        <v>341.458468381621</v>
      </c>
      <c r="EJ183" s="51" t="n">
        <f aca="false">EI183*(1+(EI36-EH36)/EH36)</f>
        <v>341.840467080799</v>
      </c>
      <c r="EK183" s="51" t="n">
        <f aca="false">EJ183*(1+(EJ36-EI36)/EI36)</f>
        <v>342.222893132115</v>
      </c>
      <c r="EL183" s="51" t="n">
        <f aca="false">EK183*(1+(EK36-EJ36)/EJ36)</f>
        <v>342.605747013658</v>
      </c>
      <c r="EM183" s="51" t="n">
        <f aca="false">EL183*(1+(EL36-EK36)/EK36)</f>
        <v>342.989029204054</v>
      </c>
      <c r="EN183" s="51" t="n">
        <f aca="false">EM183*(1+(EM36-EL36)/EL36)</f>
        <v>343.372740182462</v>
      </c>
      <c r="EO183" s="51" t="n">
        <f aca="false">EN183*(1+(EN36-EM36)/EM36)</f>
        <v>343.75688042858</v>
      </c>
      <c r="EP183" s="51" t="n">
        <f aca="false">EO183*(1+(EO36-EN36)/EN36)</f>
        <v>344.141450422641</v>
      </c>
      <c r="EQ183" s="51" t="n">
        <f aca="false">EP183*(1+(EP36-EO36)/EO36)</f>
        <v>344.526450645415</v>
      </c>
      <c r="ER183" s="51" t="n">
        <f aca="false">EQ183*(1+(EQ36-EP36)/EP36)</f>
        <v>344.91188157821</v>
      </c>
      <c r="ES183" s="51" t="n">
        <f aca="false">ER183*(1+(ER36-EQ36)/EQ36)</f>
        <v>345.297743702874</v>
      </c>
      <c r="ET183" s="51" t="n">
        <f aca="false">ES183*(1+(ES36-ER36)/ER36)</f>
        <v>345.684037501792</v>
      </c>
      <c r="EU183" s="51" t="n">
        <f aca="false">ET183*(1+(ET36-ES36)/ES36)</f>
        <v>346.070763457889</v>
      </c>
      <c r="EV183" s="51" t="n">
        <f aca="false">EU183*(1+(EU36-ET36)/ET36)</f>
        <v>346.457922054633</v>
      </c>
    </row>
    <row r="184" customFormat="false" ht="12.8" hidden="false" customHeight="false" outlineLevel="0" collapsed="false">
      <c r="A184" s="162" t="s">
        <v>330</v>
      </c>
      <c r="B184" s="162" t="n">
        <v>0</v>
      </c>
      <c r="C184" s="162" t="n">
        <v>0</v>
      </c>
      <c r="D184" s="162" t="n">
        <v>0</v>
      </c>
      <c r="E184" s="162" t="n">
        <v>0</v>
      </c>
      <c r="F184" s="162" t="n">
        <v>0</v>
      </c>
      <c r="G184" s="162" t="n">
        <v>0</v>
      </c>
      <c r="H184" s="162" t="n">
        <v>0</v>
      </c>
      <c r="I184" s="162" t="n">
        <v>0</v>
      </c>
      <c r="J184" s="162" t="n">
        <v>0</v>
      </c>
      <c r="K184" s="162" t="n">
        <v>0</v>
      </c>
      <c r="L184" s="162" t="n">
        <v>0</v>
      </c>
      <c r="M184" s="162" t="n">
        <v>0</v>
      </c>
      <c r="N184" s="162" t="n">
        <v>0</v>
      </c>
      <c r="O184" s="162" t="n">
        <v>0</v>
      </c>
      <c r="P184" s="162" t="n">
        <v>0</v>
      </c>
      <c r="Q184" s="162" t="n">
        <v>0</v>
      </c>
      <c r="R184" s="162" t="n">
        <v>0</v>
      </c>
      <c r="S184" s="162" t="n">
        <v>0</v>
      </c>
      <c r="T184" s="162" t="n">
        <v>0</v>
      </c>
      <c r="U184" s="162" t="n">
        <v>0</v>
      </c>
      <c r="V184" s="162" t="n">
        <v>0</v>
      </c>
      <c r="W184" s="162" t="n">
        <v>0</v>
      </c>
      <c r="X184" s="163" t="n">
        <v>0</v>
      </c>
      <c r="Y184" s="162" t="n">
        <v>0</v>
      </c>
      <c r="Z184" s="162" t="n">
        <v>0</v>
      </c>
      <c r="AA184" s="162" t="n">
        <v>0</v>
      </c>
      <c r="AB184" s="162" t="n">
        <v>0</v>
      </c>
      <c r="AC184" s="162" t="n">
        <v>0</v>
      </c>
      <c r="AD184" s="162" t="n">
        <v>0</v>
      </c>
      <c r="AE184" s="162" t="n">
        <v>0</v>
      </c>
      <c r="AF184" s="162" t="n">
        <v>0</v>
      </c>
      <c r="AG184" s="162" t="n">
        <v>0</v>
      </c>
      <c r="AH184" s="162" t="n">
        <v>0</v>
      </c>
      <c r="AI184" s="162" t="n">
        <v>0</v>
      </c>
      <c r="AJ184" s="162" t="n">
        <v>0</v>
      </c>
      <c r="AK184" s="162" t="n">
        <v>0</v>
      </c>
      <c r="AL184" s="162" t="n">
        <v>0</v>
      </c>
      <c r="AM184" s="162" t="n">
        <v>0</v>
      </c>
      <c r="AN184" s="162" t="n">
        <v>0</v>
      </c>
      <c r="AO184" s="162" t="n">
        <v>0</v>
      </c>
      <c r="AP184" s="162" t="n">
        <v>0</v>
      </c>
      <c r="AQ184" s="162" t="n">
        <v>0</v>
      </c>
      <c r="AR184" s="147"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48" t="n">
        <v>242.645838905788</v>
      </c>
      <c r="BJ184" s="51" t="n">
        <v>227.241166506435</v>
      </c>
      <c r="BK184" s="51" t="n">
        <v>212.814478863803</v>
      </c>
      <c r="BL184" s="51" t="n">
        <f aca="false">BK184*(1+(BK36-BJ36)/BJ36)</f>
        <v>196.022177345603</v>
      </c>
      <c r="BM184" s="149" t="n">
        <f aca="false">BL184*(1+(BL36-BK36)/BK36)</f>
        <v>192.915187183574</v>
      </c>
      <c r="BN184" s="51" t="n">
        <f aca="false">BM184*(1+(BM36-BL36)/BL36)</f>
        <v>193.299549261893</v>
      </c>
      <c r="BO184" s="51" t="n">
        <f aca="false">BN184*(1+(BN36-BM36)/BM36)</f>
        <v>196.157840203065</v>
      </c>
      <c r="BP184" s="51" t="n">
        <f aca="false">BO184*(1+(BO36-BN36)/BN36)</f>
        <v>191.463660744897</v>
      </c>
      <c r="BQ184" s="51" t="n">
        <f aca="false">BP184*(1+(BP36-BO36)/BO36)</f>
        <v>185.940509444851</v>
      </c>
      <c r="BR184" s="51" t="n">
        <f aca="false">BQ184*(1+(BQ36-BP36)/BP36)</f>
        <v>188.078291983675</v>
      </c>
      <c r="BS184" s="51" t="n">
        <f aca="false">BR184*(1+(BR36-BQ36)/BQ36)</f>
        <v>193.701512334712</v>
      </c>
      <c r="BT184" s="51" t="n">
        <f aca="false">BS184*(1+(BS36-BR36)/BR36)</f>
        <v>198.100103911759</v>
      </c>
      <c r="BU184" s="51" t="n">
        <f aca="false">BT184*(1+(BT36-BS36)/BS36)</f>
        <v>200.460040570122</v>
      </c>
      <c r="BV184" s="51" t="n">
        <f aca="false">BU184*(1+(BU36-BT36)/BT36)</f>
        <v>202.173511419597</v>
      </c>
      <c r="BW184" s="51" t="n">
        <f aca="false">BV184*(1+(BV36-BU36)/BU36)</f>
        <v>203.984072549403</v>
      </c>
      <c r="BX184" s="51" t="n">
        <f aca="false">BW184*(1+(BW36-BV36)/BV36)</f>
        <v>206.194557493131</v>
      </c>
      <c r="BY184" s="51" t="n">
        <f aca="false">BX184*(1+(BX36-BW36)/BW36)</f>
        <v>209.485515103019</v>
      </c>
      <c r="BZ184" s="51" t="n">
        <f aca="false">BY184*(1+(BY36-BX36)/BX36)</f>
        <v>207.809882974831</v>
      </c>
      <c r="CA184" s="51" t="n">
        <f aca="false">BZ184*(1+(BZ36-BY36)/BY36)</f>
        <v>207.930776062456</v>
      </c>
      <c r="CB184" s="51" t="n">
        <f aca="false">CA184*(1+(CA36-BZ36)/BZ36)</f>
        <v>211.956630731944</v>
      </c>
      <c r="CC184" s="51" t="n">
        <f aca="false">CB184*(1+(CB36-CA36)/CA36)</f>
        <v>216.022653423738</v>
      </c>
      <c r="CD184" s="51" t="n">
        <f aca="false">CC184*(1+(CC36-CB36)/CB36)</f>
        <v>218.589626675051</v>
      </c>
      <c r="CE184" s="51" t="n">
        <f aca="false">CD184*(1+(CD36-CC36)/CC36)</f>
        <v>218.834168722695</v>
      </c>
      <c r="CF184" s="51" t="n">
        <f aca="false">CE184*(1+(CE36-CD36)/CD36)</f>
        <v>219.078984346054</v>
      </c>
      <c r="CG184" s="51" t="n">
        <f aca="false">CF184*(1+(CF36-CE36)/CE36)</f>
        <v>219.324073851181</v>
      </c>
      <c r="CH184" s="51" t="n">
        <f aca="false">CG184*(1+(CG36-CF36)/CF36)</f>
        <v>221.131688405622</v>
      </c>
      <c r="CI184" s="51" t="n">
        <f aca="false">CH184*(1+(CH36-CG36)/CG36)</f>
        <v>223.735920737893</v>
      </c>
      <c r="CJ184" s="51" t="n">
        <f aca="false">CI184*(1+(CI36-CH36)/CH36)</f>
        <v>223.986220082016</v>
      </c>
      <c r="CK184" s="51" t="n">
        <f aca="false">CJ184*(1+(CJ36-CI36)/CI36)</f>
        <v>224.236799442694</v>
      </c>
      <c r="CL184" s="51" t="n">
        <f aca="false">CK184*(1+(CK36-CJ36)/CJ36)</f>
        <v>226.069108781978</v>
      </c>
      <c r="CM184" s="51" t="n">
        <f aca="false">CL184*(1+(CL36-CK36)/CK36)</f>
        <v>228.707632377288</v>
      </c>
      <c r="CN184" s="51" t="n">
        <f aca="false">CM184*(1+(CM36-CL36)/CL36)</f>
        <v>228.963493707875</v>
      </c>
      <c r="CO184" s="51" t="n">
        <f aca="false">CN184*(1+(CN36-CM36)/CM36)</f>
        <v>229.219641277359</v>
      </c>
      <c r="CP184" s="51" t="n">
        <f aca="false">CO184*(1+(CO36-CN36)/CN36)</f>
        <v>229.476075405963</v>
      </c>
      <c r="CQ184" s="51" t="n">
        <f aca="false">CP184*(1+(CP36-CO36)/CO36)</f>
        <v>229.73279641427</v>
      </c>
      <c r="CR184" s="51" t="n">
        <f aca="false">CQ184*(1+(CQ36-CP36)/CP36)</f>
        <v>229.989804623218</v>
      </c>
      <c r="CS184" s="51" t="n">
        <f aca="false">CR184*(1+(CR36-CQ36)/CQ36)</f>
        <v>230.247100354107</v>
      </c>
      <c r="CT184" s="51" t="n">
        <f aca="false">CS184*(1+(CS36-CR36)/CR36)</f>
        <v>230.504683928595</v>
      </c>
      <c r="CU184" s="51" t="n">
        <f aca="false">CT184*(1+(CT36-CS36)/CS36)</f>
        <v>230.7625556687</v>
      </c>
      <c r="CV184" s="51" t="n">
        <f aca="false">CU184*(1+(CU36-CT36)/CT36)</f>
        <v>231.020715896802</v>
      </c>
      <c r="CW184" s="51" t="n">
        <f aca="false">CV184*(1+(CV36-CU36)/CU36)</f>
        <v>231.279164935639</v>
      </c>
      <c r="CX184" s="51" t="n">
        <f aca="false">CW184*(1+(CW36-CV36)/CV36)</f>
        <v>231.537903108311</v>
      </c>
      <c r="CY184" s="51" t="n">
        <f aca="false">CX184*(1+(CX36-CW36)/CW36)</f>
        <v>231.796930738281</v>
      </c>
      <c r="CZ184" s="51" t="n">
        <f aca="false">CY184*(1+(CY36-CX36)/CX36)</f>
        <v>232.056248149371</v>
      </c>
      <c r="DA184" s="51" t="n">
        <f aca="false">CZ184*(1+(CZ36-CY36)/CY36)</f>
        <v>232.315855665768</v>
      </c>
      <c r="DB184" s="51" t="n">
        <f aca="false">DA184*(1+(DA36-CZ36)/CZ36)</f>
        <v>232.575753612021</v>
      </c>
      <c r="DC184" s="51" t="n">
        <f aca="false">DB184*(1+(DB36-DA36)/DA36)</f>
        <v>232.83594231304</v>
      </c>
      <c r="DD184" s="51" t="n">
        <f aca="false">DC184*(1+(DC36-DB36)/DB36)</f>
        <v>233.096422094102</v>
      </c>
      <c r="DE184" s="51" t="n">
        <f aca="false">DD184*(1+(DD36-DC36)/DC36)</f>
        <v>233.357193280844</v>
      </c>
      <c r="DF184" s="51" t="n">
        <f aca="false">DE184*(1+(DE36-DD36)/DD36)</f>
        <v>233.618256199271</v>
      </c>
      <c r="DG184" s="51" t="n">
        <f aca="false">DF184*(1+(DF36-DE36)/DE36)</f>
        <v>233.879611175751</v>
      </c>
      <c r="DH184" s="51" t="n">
        <f aca="false">DG184*(1+(DG36-DF36)/DF36)</f>
        <v>234.141258537015</v>
      </c>
      <c r="DI184" s="51" t="n">
        <f aca="false">DH184*(1+(DH36-DG36)/DG36)</f>
        <v>234.403198610164</v>
      </c>
      <c r="DJ184" s="51" t="n">
        <f aca="false">DI184*(1+(DI36-DH36)/DH36)</f>
        <v>234.665431722662</v>
      </c>
      <c r="DK184" s="51" t="n">
        <f aca="false">DJ184*(1+(DJ36-DI36)/DI36)</f>
        <v>234.92795820234</v>
      </c>
      <c r="DL184" s="51" t="n">
        <f aca="false">DK184*(1+(DK36-DJ36)/DJ36)</f>
        <v>235.190778377394</v>
      </c>
      <c r="DM184" s="51" t="n">
        <f aca="false">DL184*(1+(DL36-DK36)/DK36)</f>
        <v>235.453892576392</v>
      </c>
      <c r="DN184" s="51" t="n">
        <f aca="false">DM184*(1+(DM36-DL36)/DL36)</f>
        <v>235.717301128263</v>
      </c>
      <c r="DO184" s="51" t="n">
        <f aca="false">DN184*(1+(DN36-DM36)/DM36)</f>
        <v>235.98100436231</v>
      </c>
      <c r="DP184" s="51" t="n">
        <f aca="false">DO184*(1+(DO36-DN36)/DN36)</f>
        <v>236.245002608201</v>
      </c>
      <c r="DQ184" s="51" t="n">
        <f aca="false">DP184*(1+(DP36-DO36)/DO36)</f>
        <v>236.509296195973</v>
      </c>
      <c r="DR184" s="51" t="n">
        <f aca="false">DQ184*(1+(DQ36-DP36)/DP36)</f>
        <v>236.773885456034</v>
      </c>
      <c r="DS184" s="51" t="n">
        <f aca="false">DR184*(1+(DR36-DQ36)/DQ36)</f>
        <v>237.03877071916</v>
      </c>
      <c r="DT184" s="51" t="n">
        <f aca="false">DS184*(1+(DS36-DR36)/DR36)</f>
        <v>237.303952316496</v>
      </c>
      <c r="DU184" s="51" t="n">
        <f aca="false">DT184*(1+(DT36-DS36)/DS36)</f>
        <v>237.569430579562</v>
      </c>
      <c r="DV184" s="51" t="n">
        <f aca="false">DU184*(1+(DU36-DT36)/DT36)</f>
        <v>237.835205840243</v>
      </c>
      <c r="DW184" s="51" t="n">
        <f aca="false">DV184*(1+(DV36-DU36)/DU36)</f>
        <v>238.1012784308</v>
      </c>
      <c r="DX184" s="51" t="n">
        <f aca="false">DW184*(1+(DW36-DV36)/DV36)</f>
        <v>238.367648683863</v>
      </c>
      <c r="DY184" s="51" t="n">
        <f aca="false">DX184*(1+(DX36-DW36)/DW36)</f>
        <v>238.634316932436</v>
      </c>
      <c r="DZ184" s="51" t="n">
        <f aca="false">DY184*(1+(DY36-DX36)/DX36)</f>
        <v>238.901283509893</v>
      </c>
      <c r="EA184" s="51" t="n">
        <f aca="false">DZ184*(1+(DZ36-DY36)/DY36)</f>
        <v>239.168548749983</v>
      </c>
      <c r="EB184" s="51" t="n">
        <f aca="false">EA184*(1+(EA36-DZ36)/DZ36)</f>
        <v>239.436112986829</v>
      </c>
      <c r="EC184" s="51" t="n">
        <f aca="false">EB184*(1+(EB36-EA36)/EA36)</f>
        <v>239.703976554925</v>
      </c>
      <c r="ED184" s="51" t="n">
        <f aca="false">EC184*(1+(EC36-EB36)/EB36)</f>
        <v>239.972139789142</v>
      </c>
      <c r="EE184" s="51" t="n">
        <f aca="false">ED184*(1+(ED36-EC36)/EC36)</f>
        <v>240.240603024724</v>
      </c>
      <c r="EF184" s="51" t="n">
        <f aca="false">EE184*(1+(EE36-ED36)/ED36)</f>
        <v>240.509366597291</v>
      </c>
      <c r="EG184" s="51" t="n">
        <f aca="false">EF184*(1+(EF36-EE36)/EE36)</f>
        <v>240.778430842837</v>
      </c>
      <c r="EH184" s="51" t="n">
        <f aca="false">EG184*(1+(EG36-EF36)/EF36)</f>
        <v>241.047796097734</v>
      </c>
      <c r="EI184" s="51" t="n">
        <f aca="false">EH184*(1+(EH36-EG36)/EG36)</f>
        <v>241.317462698728</v>
      </c>
      <c r="EJ184" s="51" t="n">
        <f aca="false">EI184*(1+(EI36-EH36)/EH36)</f>
        <v>241.587430982944</v>
      </c>
      <c r="EK184" s="51" t="n">
        <f aca="false">EJ184*(1+(EJ36-EI36)/EI36)</f>
        <v>241.857701287883</v>
      </c>
      <c r="EL184" s="51" t="n">
        <f aca="false">EK184*(1+(EK36-EJ36)/EJ36)</f>
        <v>242.128273951423</v>
      </c>
      <c r="EM184" s="51" t="n">
        <f aca="false">EL184*(1+(EL36-EK36)/EK36)</f>
        <v>242.399149311821</v>
      </c>
      <c r="EN184" s="51" t="n">
        <f aca="false">EM184*(1+(EM36-EL36)/EL36)</f>
        <v>242.670327707712</v>
      </c>
      <c r="EO184" s="51" t="n">
        <f aca="false">EN184*(1+(EN36-EM36)/EM36)</f>
        <v>242.94180947811</v>
      </c>
      <c r="EP184" s="51" t="n">
        <f aca="false">EO184*(1+(EO36-EN36)/EN36)</f>
        <v>243.213594962408</v>
      </c>
      <c r="EQ184" s="51" t="n">
        <f aca="false">EP184*(1+(EP36-EO36)/EO36)</f>
        <v>243.485684500379</v>
      </c>
      <c r="ER184" s="51" t="n">
        <f aca="false">EQ184*(1+(EQ36-EP36)/EP36)</f>
        <v>243.758078432176</v>
      </c>
      <c r="ES184" s="51" t="n">
        <f aca="false">ER184*(1+(ER36-EQ36)/EQ36)</f>
        <v>244.030777098332</v>
      </c>
      <c r="ET184" s="51" t="n">
        <f aca="false">ES184*(1+(ES36-ER36)/ER36)</f>
        <v>244.303780839762</v>
      </c>
      <c r="EU184" s="51" t="n">
        <f aca="false">ET184*(1+(ET36-ES36)/ES36)</f>
        <v>244.577089997762</v>
      </c>
      <c r="EV184" s="51" t="n">
        <f aca="false">EU184*(1+(EU36-ET36)/ET36)</f>
        <v>244.850704914009</v>
      </c>
    </row>
    <row r="185" customFormat="false" ht="12.8" hidden="false" customHeight="false" outlineLevel="0" collapsed="false">
      <c r="A185" s="162" t="s">
        <v>331</v>
      </c>
      <c r="B185" s="162" t="n">
        <v>0</v>
      </c>
      <c r="C185" s="162" t="n">
        <v>0</v>
      </c>
      <c r="D185" s="162" t="n">
        <v>0</v>
      </c>
      <c r="E185" s="162" t="n">
        <v>0</v>
      </c>
      <c r="F185" s="162" t="n">
        <v>0</v>
      </c>
      <c r="G185" s="162" t="n">
        <v>0</v>
      </c>
      <c r="H185" s="162" t="n">
        <v>0</v>
      </c>
      <c r="I185" s="162" t="n">
        <v>0</v>
      </c>
      <c r="J185" s="162" t="n">
        <v>0</v>
      </c>
      <c r="K185" s="162" t="n">
        <v>0</v>
      </c>
      <c r="L185" s="162" t="n">
        <v>0</v>
      </c>
      <c r="M185" s="162" t="n">
        <v>0</v>
      </c>
      <c r="N185" s="162" t="n">
        <v>0</v>
      </c>
      <c r="O185" s="162" t="n">
        <v>0</v>
      </c>
      <c r="P185" s="162" t="n">
        <v>0</v>
      </c>
      <c r="Q185" s="162" t="n">
        <v>0</v>
      </c>
      <c r="R185" s="162" t="n">
        <v>0</v>
      </c>
      <c r="S185" s="162" t="n">
        <v>0</v>
      </c>
      <c r="T185" s="162" t="n">
        <v>0</v>
      </c>
      <c r="U185" s="162" t="n">
        <v>0</v>
      </c>
      <c r="V185" s="162" t="n">
        <v>0</v>
      </c>
      <c r="W185" s="162" t="n">
        <v>0</v>
      </c>
      <c r="X185" s="163" t="n">
        <v>0</v>
      </c>
      <c r="Y185" s="162" t="n">
        <v>0</v>
      </c>
      <c r="Z185" s="162" t="n">
        <v>0</v>
      </c>
      <c r="AA185" s="162" t="n">
        <v>0</v>
      </c>
      <c r="AB185" s="162" t="n">
        <v>0</v>
      </c>
      <c r="AC185" s="162" t="n">
        <v>0</v>
      </c>
      <c r="AD185" s="162" t="n">
        <v>0</v>
      </c>
      <c r="AE185" s="162" t="n">
        <v>0</v>
      </c>
      <c r="AF185" s="162" t="n">
        <v>0</v>
      </c>
      <c r="AG185" s="162" t="n">
        <v>0</v>
      </c>
      <c r="AH185" s="162" t="n">
        <v>0</v>
      </c>
      <c r="AI185" s="162" t="n">
        <v>0</v>
      </c>
      <c r="AJ185" s="162" t="n">
        <v>0</v>
      </c>
      <c r="AK185" s="162" t="n">
        <v>0</v>
      </c>
      <c r="AL185" s="162" t="n">
        <v>0</v>
      </c>
      <c r="AM185" s="162" t="n">
        <v>0</v>
      </c>
      <c r="AN185" s="162" t="n">
        <v>0</v>
      </c>
      <c r="AO185" s="162" t="n">
        <v>0</v>
      </c>
      <c r="AP185" s="162" t="n">
        <v>0</v>
      </c>
      <c r="AQ185" s="162" t="n">
        <v>0</v>
      </c>
      <c r="AR185" s="147"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48" t="n">
        <v>231.470087429195</v>
      </c>
      <c r="BJ185" s="51" t="n">
        <v>216.774921490327</v>
      </c>
      <c r="BK185" s="51" t="n">
        <v>203.012696409474</v>
      </c>
      <c r="BL185" s="51" t="n">
        <f aca="false">BK185*(1+(BK36-BJ36)/BJ36)</f>
        <v>186.993812598883</v>
      </c>
      <c r="BM185" s="149" t="n">
        <f aca="false">BL185*(1+(BL36-BK36)/BK36)</f>
        <v>184.029923798277</v>
      </c>
      <c r="BN185" s="51" t="n">
        <f aca="false">BM185*(1+(BM36-BL36)/BL36)</f>
        <v>184.39658297642</v>
      </c>
      <c r="BO185" s="51" t="n">
        <f aca="false">BN185*(1+(BN36-BM36)/BM36)</f>
        <v>187.123227113548</v>
      </c>
      <c r="BP185" s="51" t="n">
        <f aca="false">BO185*(1+(BO36-BN36)/BN36)</f>
        <v>182.64525158143</v>
      </c>
      <c r="BQ185" s="51" t="n">
        <f aca="false">BP185*(1+(BP36-BO36)/BO36)</f>
        <v>177.376484888081</v>
      </c>
      <c r="BR185" s="51" t="n">
        <f aca="false">BQ185*(1+(BQ36-BP36)/BP36)</f>
        <v>179.415805708079</v>
      </c>
      <c r="BS185" s="51" t="n">
        <f aca="false">BR185*(1+(BR36-BQ36)/BQ36)</f>
        <v>184.780032484675</v>
      </c>
      <c r="BT185" s="51" t="n">
        <f aca="false">BS185*(1+(BS36-BR36)/BR36)</f>
        <v>188.976034285059</v>
      </c>
      <c r="BU185" s="51" t="n">
        <f aca="false">BT185*(1+(BT36-BS36)/BS36)</f>
        <v>191.227277278147</v>
      </c>
      <c r="BV185" s="51" t="n">
        <f aca="false">BU185*(1+(BU36-BT36)/BT36)</f>
        <v>192.861829303123</v>
      </c>
      <c r="BW185" s="51" t="n">
        <f aca="false">BV185*(1+(BV36-BU36)/BU36)</f>
        <v>194.588999836531</v>
      </c>
      <c r="BX185" s="51" t="n">
        <f aca="false">BW185*(1+(BW36-BV36)/BV36)</f>
        <v>196.697674543227</v>
      </c>
      <c r="BY185" s="51" t="n">
        <f aca="false">BX185*(1+(BX36-BW36)/BW36)</f>
        <v>199.837057642156</v>
      </c>
      <c r="BZ185" s="51" t="n">
        <f aca="false">BY185*(1+(BY36-BX36)/BX36)</f>
        <v>198.23860156741</v>
      </c>
      <c r="CA185" s="51" t="n">
        <f aca="false">BZ185*(1+(BZ36-BY36)/BY36)</f>
        <v>198.353926576437</v>
      </c>
      <c r="CB185" s="51" t="n">
        <f aca="false">CA185*(1+(CA36-BZ36)/BZ36)</f>
        <v>202.194358938789</v>
      </c>
      <c r="CC185" s="51" t="n">
        <f aca="false">CB185*(1+(CB36-CA36)/CA36)</f>
        <v>206.073109269735</v>
      </c>
      <c r="CD185" s="51" t="n">
        <f aca="false">CC185*(1+(CC36-CB36)/CB36)</f>
        <v>208.52185319046</v>
      </c>
      <c r="CE185" s="51" t="n">
        <f aca="false">CD185*(1+(CD36-CC36)/CC36)</f>
        <v>208.755132151285</v>
      </c>
      <c r="CF185" s="51" t="n">
        <f aca="false">CE185*(1+(CE36-CD36)/CD36)</f>
        <v>208.988672087507</v>
      </c>
      <c r="CG185" s="51" t="n">
        <f aca="false">CF185*(1+(CF36-CE36)/CE36)</f>
        <v>209.222473291088</v>
      </c>
      <c r="CH185" s="51" t="n">
        <f aca="false">CG185*(1+(CG36-CF36)/CF36)</f>
        <v>210.946832962127</v>
      </c>
      <c r="CI185" s="51" t="n">
        <f aca="false">CH185*(1+(CH36-CG36)/CG36)</f>
        <v>213.431119889754</v>
      </c>
      <c r="CJ185" s="51" t="n">
        <f aca="false">CI185*(1+(CI36-CH36)/CH36)</f>
        <v>213.669890978221</v>
      </c>
      <c r="CK185" s="51" t="n">
        <f aca="false">CJ185*(1+(CJ36-CI36)/CI36)</f>
        <v>213.908929186276</v>
      </c>
      <c r="CL185" s="51" t="n">
        <f aca="false">CK185*(1+(CK36-CJ36)/CJ36)</f>
        <v>215.656846252871</v>
      </c>
      <c r="CM185" s="51" t="n">
        <f aca="false">CL185*(1+(CL36-CK36)/CK36)</f>
        <v>218.173845060864</v>
      </c>
      <c r="CN185" s="51" t="n">
        <f aca="false">CM185*(1+(CM36-CL36)/CL36)</f>
        <v>218.417921962523</v>
      </c>
      <c r="CO185" s="51" t="n">
        <f aca="false">CN185*(1+(CN36-CM36)/CM36)</f>
        <v>218.662271919524</v>
      </c>
      <c r="CP185" s="51" t="n">
        <f aca="false">CO185*(1+(CO36-CN36)/CN36)</f>
        <v>218.906895237342</v>
      </c>
      <c r="CQ185" s="51" t="n">
        <f aca="false">CP185*(1+(CP36-CO36)/CO36)</f>
        <v>219.151792221793</v>
      </c>
      <c r="CR185" s="51" t="n">
        <f aca="false">CQ185*(1+(CQ36-CP36)/CP36)</f>
        <v>219.396963179035</v>
      </c>
      <c r="CS185" s="51" t="n">
        <f aca="false">CR185*(1+(CR36-CQ36)/CQ36)</f>
        <v>219.642408415568</v>
      </c>
      <c r="CT185" s="51" t="n">
        <f aca="false">CS185*(1+(CS36-CR36)/CR36)</f>
        <v>219.888128238236</v>
      </c>
      <c r="CU185" s="51" t="n">
        <f aca="false">CT185*(1+(CT36-CS36)/CS36)</f>
        <v>220.134122954226</v>
      </c>
      <c r="CV185" s="51" t="n">
        <f aca="false">CU185*(1+(CU36-CT36)/CT36)</f>
        <v>220.380392871068</v>
      </c>
      <c r="CW185" s="51" t="n">
        <f aca="false">CV185*(1+(CV36-CU36)/CU36)</f>
        <v>220.626938296637</v>
      </c>
      <c r="CX185" s="51" t="n">
        <f aca="false">CW185*(1+(CW36-CV36)/CV36)</f>
        <v>220.873759539152</v>
      </c>
      <c r="CY185" s="51" t="n">
        <f aca="false">CX185*(1+(CX36-CW36)/CW36)</f>
        <v>221.120856907176</v>
      </c>
      <c r="CZ185" s="51" t="n">
        <f aca="false">CY185*(1+(CY36-CX36)/CX36)</f>
        <v>221.368230709619</v>
      </c>
      <c r="DA185" s="51" t="n">
        <f aca="false">CZ185*(1+(CZ36-CY36)/CY36)</f>
        <v>221.615881255735</v>
      </c>
      <c r="DB185" s="51" t="n">
        <f aca="false">DA185*(1+(DA36-CZ36)/CZ36)</f>
        <v>221.863808855124</v>
      </c>
      <c r="DC185" s="51" t="n">
        <f aca="false">DB185*(1+(DB36-DA36)/DA36)</f>
        <v>222.112013817734</v>
      </c>
      <c r="DD185" s="51" t="n">
        <f aca="false">DC185*(1+(DC36-DB36)/DB36)</f>
        <v>222.360496453858</v>
      </c>
      <c r="DE185" s="51" t="n">
        <f aca="false">DD185*(1+(DD36-DC36)/DC36)</f>
        <v>222.609257074137</v>
      </c>
      <c r="DF185" s="51" t="n">
        <f aca="false">DE185*(1+(DE36-DD36)/DD36)</f>
        <v>222.858295989559</v>
      </c>
      <c r="DG185" s="51" t="n">
        <f aca="false">DF185*(1+(DF36-DE36)/DE36)</f>
        <v>223.107613511461</v>
      </c>
      <c r="DH185" s="51" t="n">
        <f aca="false">DG185*(1+(DG36-DF36)/DF36)</f>
        <v>223.357209951526</v>
      </c>
      <c r="DI185" s="51" t="n">
        <f aca="false">DH185*(1+(DH36-DG36)/DG36)</f>
        <v>223.607085621789</v>
      </c>
      <c r="DJ185" s="51" t="n">
        <f aca="false">DI185*(1+(DI36-DH36)/DH36)</f>
        <v>223.857240834631</v>
      </c>
      <c r="DK185" s="51" t="n">
        <f aca="false">DJ185*(1+(DJ36-DI36)/DI36)</f>
        <v>224.107675902784</v>
      </c>
      <c r="DL185" s="51" t="n">
        <f aca="false">DK185*(1+(DK36-DJ36)/DJ36)</f>
        <v>224.358391139329</v>
      </c>
      <c r="DM185" s="51" t="n">
        <f aca="false">DL185*(1+(DL36-DK36)/DK36)</f>
        <v>224.6093868577</v>
      </c>
      <c r="DN185" s="51" t="n">
        <f aca="false">DM185*(1+(DM36-DL36)/DL36)</f>
        <v>224.860663371677</v>
      </c>
      <c r="DO185" s="51" t="n">
        <f aca="false">DN185*(1+(DN36-DM36)/DM36)</f>
        <v>225.112220995395</v>
      </c>
      <c r="DP185" s="51" t="n">
        <f aca="false">DO185*(1+(DO36-DN36)/DN36)</f>
        <v>225.364060043339</v>
      </c>
      <c r="DQ185" s="51" t="n">
        <f aca="false">DP185*(1+(DP36-DO36)/DO36)</f>
        <v>225.616180830344</v>
      </c>
      <c r="DR185" s="51" t="n">
        <f aca="false">DQ185*(1+(DQ36-DP36)/DP36)</f>
        <v>225.868583671602</v>
      </c>
      <c r="DS185" s="51" t="n">
        <f aca="false">DR185*(1+(DR36-DQ36)/DQ36)</f>
        <v>226.121268882652</v>
      </c>
      <c r="DT185" s="51" t="n">
        <f aca="false">DS185*(1+(DS36-DR36)/DR36)</f>
        <v>226.37423677939</v>
      </c>
      <c r="DU185" s="51" t="n">
        <f aca="false">DT185*(1+(DT36-DS36)/DS36)</f>
        <v>226.627487678063</v>
      </c>
      <c r="DV185" s="51" t="n">
        <f aca="false">DU185*(1+(DU36-DT36)/DT36)</f>
        <v>226.881021895274</v>
      </c>
      <c r="DW185" s="51" t="n">
        <f aca="false">DV185*(1+(DV36-DU36)/DU36)</f>
        <v>227.134839747979</v>
      </c>
      <c r="DX185" s="51" t="n">
        <f aca="false">DW185*(1+(DW36-DV36)/DV36)</f>
        <v>227.388941553487</v>
      </c>
      <c r="DY185" s="51" t="n">
        <f aca="false">DX185*(1+(DX36-DW36)/DW36)</f>
        <v>227.643327629465</v>
      </c>
      <c r="DZ185" s="51" t="n">
        <f aca="false">DY185*(1+(DY36-DX36)/DX36)</f>
        <v>227.897998293934</v>
      </c>
      <c r="EA185" s="51" t="n">
        <f aca="false">DZ185*(1+(DZ36-DY36)/DY36)</f>
        <v>228.15295386527</v>
      </c>
      <c r="EB185" s="51" t="n">
        <f aca="false">EA185*(1+(EA36-DZ36)/DZ36)</f>
        <v>228.408194662206</v>
      </c>
      <c r="EC185" s="51" t="n">
        <f aca="false">EB185*(1+(EB36-EA36)/EA36)</f>
        <v>228.663721003832</v>
      </c>
      <c r="ED185" s="51" t="n">
        <f aca="false">EC185*(1+(EC36-EB36)/EB36)</f>
        <v>228.919533209594</v>
      </c>
      <c r="EE185" s="51" t="n">
        <f aca="false">ED185*(1+(ED36-EC36)/EC36)</f>
        <v>229.175631599296</v>
      </c>
      <c r="EF185" s="51" t="n">
        <f aca="false">EE185*(1+(EE36-ED36)/ED36)</f>
        <v>229.4320164931</v>
      </c>
      <c r="EG185" s="51" t="n">
        <f aca="false">EF185*(1+(EF36-EE36)/EE36)</f>
        <v>229.688688211525</v>
      </c>
      <c r="EH185" s="51" t="n">
        <f aca="false">EG185*(1+(EG36-EF36)/EF36)</f>
        <v>229.94564707545</v>
      </c>
      <c r="EI185" s="51" t="n">
        <f aca="false">EH185*(1+(EH36-EG36)/EG36)</f>
        <v>230.202893406112</v>
      </c>
      <c r="EJ185" s="51" t="n">
        <f aca="false">EI185*(1+(EI36-EH36)/EH36)</f>
        <v>230.460427525107</v>
      </c>
      <c r="EK185" s="51" t="n">
        <f aca="false">EJ185*(1+(EJ36-EI36)/EI36)</f>
        <v>230.718249754394</v>
      </c>
      <c r="EL185" s="51" t="n">
        <f aca="false">EK185*(1+(EK36-EJ36)/EJ36)</f>
        <v>230.976360416287</v>
      </c>
      <c r="EM185" s="51" t="n">
        <f aca="false">EL185*(1+(EL36-EK36)/EK36)</f>
        <v>231.234759833464</v>
      </c>
      <c r="EN185" s="51" t="n">
        <f aca="false">EM185*(1+(EM36-EL36)/EL36)</f>
        <v>231.493448328964</v>
      </c>
      <c r="EO185" s="51" t="n">
        <f aca="false">EN185*(1+(EN36-EM36)/EM36)</f>
        <v>231.752426226186</v>
      </c>
      <c r="EP185" s="51" t="n">
        <f aca="false">EO185*(1+(EO36-EN36)/EN36)</f>
        <v>232.011693848891</v>
      </c>
      <c r="EQ185" s="51" t="n">
        <f aca="false">EP185*(1+(EP36-EO36)/EO36)</f>
        <v>232.271251521204</v>
      </c>
      <c r="ER185" s="51" t="n">
        <f aca="false">EQ185*(1+(EQ36-EP36)/EP36)</f>
        <v>232.53109956761</v>
      </c>
      <c r="ES185" s="51" t="n">
        <f aca="false">ER185*(1+(ER36-EQ36)/EQ36)</f>
        <v>232.791238312958</v>
      </c>
      <c r="ET185" s="51" t="n">
        <f aca="false">ES185*(1+(ES36-ER36)/ER36)</f>
        <v>233.051668082462</v>
      </c>
      <c r="EU185" s="51" t="n">
        <f aca="false">ET185*(1+(ET36-ES36)/ES36)</f>
        <v>233.312389201698</v>
      </c>
      <c r="EV185" s="51" t="n">
        <f aca="false">EU185*(1+(EU36-ET36)/ET36)</f>
        <v>233.573401996606</v>
      </c>
    </row>
    <row r="186" customFormat="false" ht="12.8" hidden="false" customHeight="false" outlineLevel="0" collapsed="false">
      <c r="A186" s="162" t="s">
        <v>332</v>
      </c>
      <c r="B186" s="162" t="n">
        <v>0</v>
      </c>
      <c r="C186" s="162" t="n">
        <v>0</v>
      </c>
      <c r="D186" s="162" t="n">
        <v>0</v>
      </c>
      <c r="E186" s="162" t="n">
        <v>0</v>
      </c>
      <c r="F186" s="162" t="n">
        <v>0</v>
      </c>
      <c r="G186" s="162" t="n">
        <v>0</v>
      </c>
      <c r="H186" s="162" t="n">
        <v>0</v>
      </c>
      <c r="I186" s="162" t="n">
        <v>0</v>
      </c>
      <c r="J186" s="162" t="n">
        <v>0</v>
      </c>
      <c r="K186" s="162" t="n">
        <v>0</v>
      </c>
      <c r="L186" s="162" t="n">
        <v>0</v>
      </c>
      <c r="M186" s="162" t="n">
        <v>0</v>
      </c>
      <c r="N186" s="162" t="n">
        <v>0</v>
      </c>
      <c r="O186" s="162" t="n">
        <v>0</v>
      </c>
      <c r="P186" s="162" t="n">
        <v>0</v>
      </c>
      <c r="Q186" s="162" t="n">
        <v>0</v>
      </c>
      <c r="R186" s="162" t="n">
        <v>0</v>
      </c>
      <c r="S186" s="162" t="n">
        <v>0</v>
      </c>
      <c r="T186" s="162" t="n">
        <v>0</v>
      </c>
      <c r="U186" s="162" t="n">
        <v>0</v>
      </c>
      <c r="V186" s="162" t="n">
        <v>0</v>
      </c>
      <c r="W186" s="162" t="n">
        <v>0</v>
      </c>
      <c r="X186" s="163" t="n">
        <v>0</v>
      </c>
      <c r="Y186" s="162" t="n">
        <v>0</v>
      </c>
      <c r="Z186" s="162" t="n">
        <v>0</v>
      </c>
      <c r="AA186" s="162" t="n">
        <v>0</v>
      </c>
      <c r="AB186" s="162" t="n">
        <v>0</v>
      </c>
      <c r="AC186" s="162" t="n">
        <v>0</v>
      </c>
      <c r="AD186" s="162" t="n">
        <v>0</v>
      </c>
      <c r="AE186" s="162" t="n">
        <v>0</v>
      </c>
      <c r="AF186" s="162" t="n">
        <v>0</v>
      </c>
      <c r="AG186" s="162" t="n">
        <v>0</v>
      </c>
      <c r="AH186" s="162" t="n">
        <v>0</v>
      </c>
      <c r="AI186" s="162" t="n">
        <v>0</v>
      </c>
      <c r="AJ186" s="162" t="n">
        <v>0</v>
      </c>
      <c r="AK186" s="162" t="n">
        <v>0</v>
      </c>
      <c r="AL186" s="162" t="n">
        <v>0</v>
      </c>
      <c r="AM186" s="162" t="n">
        <v>0</v>
      </c>
      <c r="AN186" s="162" t="n">
        <v>0</v>
      </c>
      <c r="AO186" s="162" t="n">
        <v>0</v>
      </c>
      <c r="AP186" s="162" t="n">
        <v>0</v>
      </c>
      <c r="AQ186" s="162" t="n">
        <v>0</v>
      </c>
      <c r="AR186" s="147"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48" t="n">
        <v>19335.2100808028</v>
      </c>
      <c r="BJ186" s="51" t="n">
        <v>18107.6902584535</v>
      </c>
      <c r="BK186" s="51" t="n">
        <v>16958.1010563542</v>
      </c>
      <c r="BL186" s="51" t="n">
        <f aca="false">BK186*(1+(BK36-BJ36)/BJ36)</f>
        <v>15620.0081425885</v>
      </c>
      <c r="BM186" s="149" t="n">
        <f aca="false">BL186*(1+(BL36-BK36)/BK36)</f>
        <v>15372.4279336192</v>
      </c>
      <c r="BN186" s="51" t="n">
        <f aca="false">BM186*(1+(BM36-BL36)/BL36)</f>
        <v>15403.0557884586</v>
      </c>
      <c r="BO186" s="51" t="n">
        <f aca="false">BN186*(1+(BN36-BM36)/BM36)</f>
        <v>15630.8184241949</v>
      </c>
      <c r="BP186" s="51" t="n">
        <f aca="false">BO186*(1+(BO36-BN36)/BN36)</f>
        <v>15256.7631904849</v>
      </c>
      <c r="BQ186" s="51" t="n">
        <f aca="false">BP186*(1+(BP36-BO36)/BO36)</f>
        <v>14816.6514161555</v>
      </c>
      <c r="BR186" s="51" t="n">
        <f aca="false">BQ186*(1+(BQ36-BP36)/BP36)</f>
        <v>14987.0004099056</v>
      </c>
      <c r="BS186" s="51" t="n">
        <f aca="false">BR186*(1+(BR36-BQ36)/BQ36)</f>
        <v>15435.0861768335</v>
      </c>
      <c r="BT186" s="51" t="n">
        <f aca="false">BS186*(1+(BS36-BR36)/BR36)</f>
        <v>15785.5875189763</v>
      </c>
      <c r="BU186" s="51" t="n">
        <f aca="false">BT186*(1+(BT36-BS36)/BS36)</f>
        <v>15973.6388421418</v>
      </c>
      <c r="BV186" s="51" t="n">
        <f aca="false">BU186*(1+(BU36-BT36)/BT36)</f>
        <v>16110.1766001818</v>
      </c>
      <c r="BW186" s="51" t="n">
        <f aca="false">BV186*(1+(BV36-BU36)/BU36)</f>
        <v>16254.4509877699</v>
      </c>
      <c r="BX186" s="51" t="n">
        <f aca="false">BW186*(1+(BW36-BV36)/BV36)</f>
        <v>16430.5932655859</v>
      </c>
      <c r="BY186" s="51" t="n">
        <f aca="false">BX186*(1+(BX36-BW36)/BW36)</f>
        <v>16692.8329027506</v>
      </c>
      <c r="BZ186" s="51" t="n">
        <f aca="false">BY186*(1+(BY36-BX36)/BX36)</f>
        <v>16559.3103195374</v>
      </c>
      <c r="CA186" s="51" t="n">
        <f aca="false">BZ186*(1+(BZ36-BY36)/BY36)</f>
        <v>16568.9436734703</v>
      </c>
      <c r="CB186" s="51" t="n">
        <f aca="false">CA186*(1+(CA36-BZ36)/BZ36)</f>
        <v>16889.7435113755</v>
      </c>
      <c r="CC186" s="51" t="n">
        <f aca="false">CB186*(1+(CB36-CA36)/CA36)</f>
        <v>17213.7441342326</v>
      </c>
      <c r="CD186" s="51" t="n">
        <f aca="false">CC186*(1+(CC36-CB36)/CB36)</f>
        <v>17418.2931481771</v>
      </c>
      <c r="CE186" s="51" t="n">
        <f aca="false">CD186*(1+(CD36-CC36)/CC36)</f>
        <v>17437.7794574669</v>
      </c>
      <c r="CF186" s="51" t="n">
        <f aca="false">CE186*(1+(CE36-CD36)/CD36)</f>
        <v>17457.2875666108</v>
      </c>
      <c r="CG186" s="51" t="n">
        <f aca="false">CF186*(1+(CF36-CE36)/CE36)</f>
        <v>17476.8174999969</v>
      </c>
      <c r="CH186" s="51" t="n">
        <f aca="false">CG186*(1+(CG36-CF36)/CF36)</f>
        <v>17620.8570900136</v>
      </c>
      <c r="CI186" s="51" t="n">
        <f aca="false">CH186*(1+(CH36-CG36)/CG36)</f>
        <v>17828.3750902016</v>
      </c>
      <c r="CJ186" s="51" t="n">
        <f aca="false">CI186*(1+(CI36-CH36)/CH36)</f>
        <v>17848.3201691015</v>
      </c>
      <c r="CK186" s="51" t="n">
        <f aca="false">CJ186*(1+(CJ36-CI36)/CI36)</f>
        <v>17868.2875610933</v>
      </c>
      <c r="CL186" s="51" t="n">
        <f aca="false">CK186*(1+(CK36-CJ36)/CJ36)</f>
        <v>18014.2949526391</v>
      </c>
      <c r="CM186" s="51" t="n">
        <f aca="false">CL186*(1+(CL36-CK36)/CK36)</f>
        <v>18224.5454487883</v>
      </c>
      <c r="CN186" s="51" t="n">
        <f aca="false">CM186*(1+(CM36-CL36)/CL36)</f>
        <v>18244.9337340387</v>
      </c>
      <c r="CO186" s="51" t="n">
        <f aca="false">CN186*(1+(CN36-CM36)/CM36)</f>
        <v>18265.3448282079</v>
      </c>
      <c r="CP186" s="51" t="n">
        <f aca="false">CO186*(1+(CO36-CN36)/CN36)</f>
        <v>18285.7787568127</v>
      </c>
      <c r="CQ186" s="51" t="n">
        <f aca="false">CP186*(1+(CP36-CO36)/CO36)</f>
        <v>18306.2355453987</v>
      </c>
      <c r="CR186" s="51" t="n">
        <f aca="false">CQ186*(1+(CQ36-CP36)/CP36)</f>
        <v>18326.7152195398</v>
      </c>
      <c r="CS186" s="51" t="n">
        <f aca="false">CR186*(1+(CR36-CQ36)/CQ36)</f>
        <v>18347.2178048389</v>
      </c>
      <c r="CT186" s="51" t="n">
        <f aca="false">CS186*(1+(CS36-CR36)/CR36)</f>
        <v>18367.7433269272</v>
      </c>
      <c r="CU186" s="51" t="n">
        <f aca="false">CT186*(1+(CT36-CS36)/CS36)</f>
        <v>18388.2918114647</v>
      </c>
      <c r="CV186" s="51" t="n">
        <f aca="false">CU186*(1+(CU36-CT36)/CT36)</f>
        <v>18408.8632841401</v>
      </c>
      <c r="CW186" s="51" t="n">
        <f aca="false">CV186*(1+(CV36-CU36)/CU36)</f>
        <v>18429.4577706709</v>
      </c>
      <c r="CX186" s="51" t="n">
        <f aca="false">CW186*(1+(CW36-CV36)/CV36)</f>
        <v>18450.0752968032</v>
      </c>
      <c r="CY186" s="51" t="n">
        <f aca="false">CX186*(1+(CX36-CW36)/CW36)</f>
        <v>18470.7158883121</v>
      </c>
      <c r="CZ186" s="51" t="n">
        <f aca="false">CY186*(1+(CY36-CX36)/CX36)</f>
        <v>18491.3795710015</v>
      </c>
      <c r="DA186" s="51" t="n">
        <f aca="false">CZ186*(1+(CZ36-CY36)/CY36)</f>
        <v>18512.066370704</v>
      </c>
      <c r="DB186" s="51" t="n">
        <f aca="false">DA186*(1+(DA36-CZ36)/CZ36)</f>
        <v>18532.7763132813</v>
      </c>
      <c r="DC186" s="51" t="n">
        <f aca="false">DB186*(1+(DB36-DA36)/DA36)</f>
        <v>18553.509424624</v>
      </c>
      <c r="DD186" s="51" t="n">
        <f aca="false">DC186*(1+(DC36-DB36)/DB36)</f>
        <v>18574.2657306515</v>
      </c>
      <c r="DE186" s="51" t="n">
        <f aca="false">DD186*(1+(DD36-DC36)/DC36)</f>
        <v>18595.0452573123</v>
      </c>
      <c r="DF186" s="51" t="n">
        <f aca="false">DE186*(1+(DE36-DD36)/DD36)</f>
        <v>18615.8480305841</v>
      </c>
      <c r="DG186" s="51" t="n">
        <f aca="false">DF186*(1+(DF36-DE36)/DE36)</f>
        <v>18636.6740764733</v>
      </c>
      <c r="DH186" s="51" t="n">
        <f aca="false">DG186*(1+(DG36-DF36)/DF36)</f>
        <v>18657.5234210158</v>
      </c>
      <c r="DI186" s="51" t="n">
        <f aca="false">DH186*(1+(DH36-DG36)/DG36)</f>
        <v>18678.3960902763</v>
      </c>
      <c r="DJ186" s="51" t="n">
        <f aca="false">DI186*(1+(DI36-DH36)/DH36)</f>
        <v>18699.2921103488</v>
      </c>
      <c r="DK186" s="51" t="n">
        <f aca="false">DJ186*(1+(DJ36-DI36)/DI36)</f>
        <v>18720.2115073565</v>
      </c>
      <c r="DL186" s="51" t="n">
        <f aca="false">DK186*(1+(DK36-DJ36)/DJ36)</f>
        <v>18741.1543074518</v>
      </c>
      <c r="DM186" s="51" t="n">
        <f aca="false">DL186*(1+(DL36-DK36)/DK36)</f>
        <v>18762.1205368164</v>
      </c>
      <c r="DN186" s="51" t="n">
        <f aca="false">DM186*(1+(DM36-DL36)/DL36)</f>
        <v>18783.1102216611</v>
      </c>
      <c r="DO186" s="51" t="n">
        <f aca="false">DN186*(1+(DN36-DM36)/DM36)</f>
        <v>18804.1233882263</v>
      </c>
      <c r="DP186" s="51" t="n">
        <f aca="false">DO186*(1+(DO36-DN36)/DN36)</f>
        <v>18825.1600627816</v>
      </c>
      <c r="DQ186" s="51" t="n">
        <f aca="false">DP186*(1+(DP36-DO36)/DO36)</f>
        <v>18846.2202716261</v>
      </c>
      <c r="DR186" s="51" t="n">
        <f aca="false">DQ186*(1+(DQ36-DP36)/DP36)</f>
        <v>18867.304041088</v>
      </c>
      <c r="DS186" s="51" t="n">
        <f aca="false">DR186*(1+(DR36-DQ36)/DQ36)</f>
        <v>18888.4113975255</v>
      </c>
      <c r="DT186" s="51" t="n">
        <f aca="false">DS186*(1+(DS36-DR36)/DR36)</f>
        <v>18909.5423673257</v>
      </c>
      <c r="DU186" s="51" t="n">
        <f aca="false">DT186*(1+(DT36-DS36)/DS36)</f>
        <v>18930.6969769057</v>
      </c>
      <c r="DV186" s="51" t="n">
        <f aca="false">DU186*(1+(DU36-DT36)/DT36)</f>
        <v>18951.8752527118</v>
      </c>
      <c r="DW186" s="51" t="n">
        <f aca="false">DV186*(1+(DV36-DU36)/DU36)</f>
        <v>18973.0772212201</v>
      </c>
      <c r="DX186" s="51" t="n">
        <f aca="false">DW186*(1+(DW36-DV36)/DV36)</f>
        <v>18994.3029089363</v>
      </c>
      <c r="DY186" s="51" t="n">
        <f aca="false">DX186*(1+(DX36-DW36)/DW36)</f>
        <v>19015.5523423957</v>
      </c>
      <c r="DZ186" s="51" t="n">
        <f aca="false">DY186*(1+(DY36-DX36)/DX36)</f>
        <v>19036.8255481633</v>
      </c>
      <c r="EA186" s="51" t="n">
        <f aca="false">DZ186*(1+(DZ36-DY36)/DY36)</f>
        <v>19058.1225528338</v>
      </c>
      <c r="EB186" s="51" t="n">
        <f aca="false">EA186*(1+(EA36-DZ36)/DZ36)</f>
        <v>19079.4433830316</v>
      </c>
      <c r="EC186" s="51" t="n">
        <f aca="false">EB186*(1+(EB36-EA36)/EA36)</f>
        <v>19100.788065411</v>
      </c>
      <c r="ED186" s="51" t="n">
        <f aca="false">EC186*(1+(EC36-EB36)/EB36)</f>
        <v>19122.1566266561</v>
      </c>
      <c r="EE186" s="51" t="n">
        <f aca="false">ED186*(1+(ED36-EC36)/EC36)</f>
        <v>19143.5490934809</v>
      </c>
      <c r="EF186" s="51" t="n">
        <f aca="false">EE186*(1+(EE36-ED36)/ED36)</f>
        <v>19164.965492629</v>
      </c>
      <c r="EG186" s="51" t="n">
        <f aca="false">EF186*(1+(EF36-EE36)/EE36)</f>
        <v>19186.4058508743</v>
      </c>
      <c r="EH186" s="51" t="n">
        <f aca="false">EG186*(1+(EG36-EF36)/EF36)</f>
        <v>19207.8701950204</v>
      </c>
      <c r="EI186" s="51" t="n">
        <f aca="false">EH186*(1+(EH36-EG36)/EG36)</f>
        <v>19229.358551901</v>
      </c>
      <c r="EJ186" s="51" t="n">
        <f aca="false">EI186*(1+(EI36-EH36)/EH36)</f>
        <v>19250.8709483798</v>
      </c>
      <c r="EK186" s="51" t="n">
        <f aca="false">EJ186*(1+(EJ36-EI36)/EI36)</f>
        <v>19272.4074113505</v>
      </c>
      <c r="EL186" s="51" t="n">
        <f aca="false">EK186*(1+(EK36-EJ36)/EJ36)</f>
        <v>19293.967967737</v>
      </c>
      <c r="EM186" s="51" t="n">
        <f aca="false">EL186*(1+(EL36-EK36)/EK36)</f>
        <v>19315.5526444932</v>
      </c>
      <c r="EN186" s="51" t="n">
        <f aca="false">EM186*(1+(EM36-EL36)/EL36)</f>
        <v>19337.1614686031</v>
      </c>
      <c r="EO186" s="51" t="n">
        <f aca="false">EN186*(1+(EN36-EM36)/EM36)</f>
        <v>19358.7944670812</v>
      </c>
      <c r="EP186" s="51" t="n">
        <f aca="false">EO186*(1+(EO36-EN36)/EN36)</f>
        <v>19380.4516669718</v>
      </c>
      <c r="EQ186" s="51" t="n">
        <f aca="false">EP186*(1+(EP36-EO36)/EO36)</f>
        <v>19402.1330953498</v>
      </c>
      <c r="ER186" s="51" t="n">
        <f aca="false">EQ186*(1+(EQ36-EP36)/EP36)</f>
        <v>19423.8387793203</v>
      </c>
      <c r="ES186" s="51" t="n">
        <f aca="false">ER186*(1+(ER36-EQ36)/EQ36)</f>
        <v>19445.5687460185</v>
      </c>
      <c r="ET186" s="51" t="n">
        <f aca="false">ES186*(1+(ES36-ER36)/ER36)</f>
        <v>19467.3230226102</v>
      </c>
      <c r="EU186" s="51" t="n">
        <f aca="false">ET186*(1+(ET36-ES36)/ES36)</f>
        <v>19489.1016362917</v>
      </c>
      <c r="EV186" s="51" t="n">
        <f aca="false">EU186*(1+(EU36-ET36)/ET36)</f>
        <v>19510.9046142893</v>
      </c>
    </row>
    <row r="187" customFormat="false" ht="12.8" hidden="false" customHeight="false" outlineLevel="0" collapsed="false">
      <c r="A187" s="162" t="s">
        <v>333</v>
      </c>
      <c r="B187" s="162" t="n">
        <v>0</v>
      </c>
      <c r="C187" s="162" t="n">
        <v>0</v>
      </c>
      <c r="D187" s="162" t="n">
        <v>0</v>
      </c>
      <c r="E187" s="162" t="n">
        <v>0</v>
      </c>
      <c r="F187" s="162" t="n">
        <v>0</v>
      </c>
      <c r="G187" s="162" t="n">
        <v>0</v>
      </c>
      <c r="H187" s="162" t="n">
        <v>0</v>
      </c>
      <c r="I187" s="162" t="n">
        <v>0</v>
      </c>
      <c r="J187" s="162" t="n">
        <v>0</v>
      </c>
      <c r="K187" s="162" t="n">
        <v>0</v>
      </c>
      <c r="L187" s="162" t="n">
        <v>0</v>
      </c>
      <c r="M187" s="162" t="n">
        <v>0</v>
      </c>
      <c r="N187" s="162" t="n">
        <v>0</v>
      </c>
      <c r="O187" s="162" t="n">
        <v>0</v>
      </c>
      <c r="P187" s="162" t="n">
        <v>0</v>
      </c>
      <c r="Q187" s="162" t="n">
        <v>0</v>
      </c>
      <c r="R187" s="162" t="n">
        <v>0</v>
      </c>
      <c r="S187" s="162" t="n">
        <v>0</v>
      </c>
      <c r="T187" s="162" t="n">
        <v>0</v>
      </c>
      <c r="U187" s="162" t="n">
        <v>0</v>
      </c>
      <c r="V187" s="162" t="n">
        <v>0</v>
      </c>
      <c r="W187" s="162" t="n">
        <v>0</v>
      </c>
      <c r="X187" s="163" t="n">
        <v>0</v>
      </c>
      <c r="Y187" s="162" t="n">
        <v>0</v>
      </c>
      <c r="Z187" s="162" t="n">
        <v>0</v>
      </c>
      <c r="AA187" s="162" t="n">
        <v>0</v>
      </c>
      <c r="AB187" s="162" t="n">
        <v>0</v>
      </c>
      <c r="AC187" s="162" t="n">
        <v>0</v>
      </c>
      <c r="AD187" s="162" t="n">
        <v>0</v>
      </c>
      <c r="AE187" s="162" t="n">
        <v>0</v>
      </c>
      <c r="AF187" s="162" t="n">
        <v>0</v>
      </c>
      <c r="AG187" s="162" t="n">
        <v>0</v>
      </c>
      <c r="AH187" s="162" t="n">
        <v>0</v>
      </c>
      <c r="AI187" s="162" t="n">
        <v>0</v>
      </c>
      <c r="AJ187" s="162" t="n">
        <v>0</v>
      </c>
      <c r="AK187" s="162" t="n">
        <v>0</v>
      </c>
      <c r="AL187" s="162" t="n">
        <v>0</v>
      </c>
      <c r="AM187" s="162" t="n">
        <v>0</v>
      </c>
      <c r="AN187" s="162" t="n">
        <v>0</v>
      </c>
      <c r="AO187" s="162" t="n">
        <v>0</v>
      </c>
      <c r="AP187" s="162" t="n">
        <v>0</v>
      </c>
      <c r="AQ187" s="162" t="n">
        <v>0</v>
      </c>
      <c r="AR187" s="147"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48" t="n">
        <v>461.835305705983</v>
      </c>
      <c r="BJ187" s="51" t="n">
        <v>432.515117818409</v>
      </c>
      <c r="BK187" s="51" t="n">
        <v>405.056358468546</v>
      </c>
      <c r="BL187" s="51" t="n">
        <f aca="false">BK187*(1+(BK36-BJ36)/BJ36)</f>
        <v>373.095053299921</v>
      </c>
      <c r="BM187" s="149" t="n">
        <f aca="false">BL187*(1+(BL36-BK36)/BK36)</f>
        <v>367.181423139285</v>
      </c>
      <c r="BN187" s="51" t="n">
        <f aca="false">BM187*(1+(BM36-BL36)/BL36)</f>
        <v>367.912991332428</v>
      </c>
      <c r="BO187" s="51" t="n">
        <f aca="false">BN187*(1+(BN36-BM36)/BM36)</f>
        <v>373.353264598871</v>
      </c>
      <c r="BP187" s="51" t="n">
        <f aca="false">BO187*(1+(BO36-BN36)/BN36)</f>
        <v>364.418688119513</v>
      </c>
      <c r="BQ187" s="51" t="n">
        <f aca="false">BP187*(1+(BP36-BO36)/BO36)</f>
        <v>353.906303977176</v>
      </c>
      <c r="BR187" s="51" t="n">
        <f aca="false">BQ187*(1+(BQ36-BP36)/BP36)</f>
        <v>357.975211388913</v>
      </c>
      <c r="BS187" s="51" t="n">
        <f aca="false">BR187*(1+(BR36-BQ36)/BQ36)</f>
        <v>368.678060041025</v>
      </c>
      <c r="BT187" s="51" t="n">
        <f aca="false">BS187*(1+(BS36-BR36)/BR36)</f>
        <v>377.05003499358</v>
      </c>
      <c r="BU187" s="51" t="n">
        <f aca="false">BT187*(1+(BT36-BS36)/BS36)</f>
        <v>381.541775189814</v>
      </c>
      <c r="BV187" s="51" t="n">
        <f aca="false">BU187*(1+(BU36-BT36)/BT36)</f>
        <v>384.803077082127</v>
      </c>
      <c r="BW187" s="51" t="n">
        <f aca="false">BV187*(1+(BV36-BU36)/BU36)</f>
        <v>388.249173898188</v>
      </c>
      <c r="BX187" s="51" t="n">
        <f aca="false">BW187*(1+(BW36-BV36)/BV36)</f>
        <v>392.456458038516</v>
      </c>
      <c r="BY187" s="51" t="n">
        <f aca="false">BX187*(1+(BX36-BW36)/BW36)</f>
        <v>398.720239114185</v>
      </c>
      <c r="BZ187" s="51" t="n">
        <f aca="false">BY187*(1+(BY36-BX36)/BX36)</f>
        <v>395.530956826625</v>
      </c>
      <c r="CA187" s="51" t="n">
        <f aca="false">BZ187*(1+(BZ36-BY36)/BY36)</f>
        <v>395.761056367308</v>
      </c>
      <c r="CB187" s="51" t="n">
        <f aca="false">CA187*(1+(CA36-BZ36)/BZ36)</f>
        <v>403.423589672621</v>
      </c>
      <c r="CC187" s="51" t="n">
        <f aca="false">CB187*(1+(CB36-CA36)/CA36)</f>
        <v>411.162576013126</v>
      </c>
      <c r="CD187" s="51" t="n">
        <f aca="false">CC187*(1+(CC36-CB36)/CB36)</f>
        <v>416.04837533944</v>
      </c>
      <c r="CE187" s="51" t="n">
        <f aca="false">CD187*(1+(CD36-CC36)/CC36)</f>
        <v>416.513819757696</v>
      </c>
      <c r="CF187" s="51" t="n">
        <f aca="false">CE187*(1+(CE36-CD36)/CD36)</f>
        <v>416.979784881043</v>
      </c>
      <c r="CG187" s="51" t="n">
        <f aca="false">CF187*(1+(CF36-CE36)/CE36)</f>
        <v>417.446271292005</v>
      </c>
      <c r="CH187" s="51" t="n">
        <f aca="false">CG187*(1+(CG36-CF36)/CF36)</f>
        <v>420.886759800332</v>
      </c>
      <c r="CI187" s="51" t="n">
        <f aca="false">CH187*(1+(CH36-CG36)/CG36)</f>
        <v>425.843475484093</v>
      </c>
      <c r="CJ187" s="51" t="n">
        <f aca="false">CI187*(1+(CI36-CH36)/CH36)</f>
        <v>426.319877942229</v>
      </c>
      <c r="CK187" s="51" t="n">
        <f aca="false">CJ187*(1+(CJ36-CI36)/CI36)</f>
        <v>426.796813364506</v>
      </c>
      <c r="CL187" s="51" t="n">
        <f aca="false">CK187*(1+(CK36-CJ36)/CJ36)</f>
        <v>430.28430421814</v>
      </c>
      <c r="CM187" s="51" t="n">
        <f aca="false">CL187*(1+(CL36-CK36)/CK36)</f>
        <v>435.306287520007</v>
      </c>
      <c r="CN187" s="51" t="n">
        <f aca="false">CM187*(1+(CM36-CL36)/CL36)</f>
        <v>435.793276278448</v>
      </c>
      <c r="CO187" s="51" t="n">
        <f aca="false">CN187*(1+(CN36-CM36)/CM36)</f>
        <v>436.280809844208</v>
      </c>
      <c r="CP187" s="51" t="n">
        <f aca="false">CO187*(1+(CO36-CN36)/CN36)</f>
        <v>436.768888826776</v>
      </c>
      <c r="CQ187" s="51" t="n">
        <f aca="false">CP187*(1+(CP36-CO36)/CO36)</f>
        <v>437.257513836325</v>
      </c>
      <c r="CR187" s="51" t="n">
        <f aca="false">CQ187*(1+(CQ36-CP36)/CP36)</f>
        <v>437.746685483709</v>
      </c>
      <c r="CS187" s="51" t="n">
        <f aca="false">CR187*(1+(CR36-CQ36)/CQ36)</f>
        <v>438.236404380468</v>
      </c>
      <c r="CT187" s="51" t="n">
        <f aca="false">CS187*(1+(CS36-CR36)/CR36)</f>
        <v>438.726671138822</v>
      </c>
      <c r="CU187" s="51" t="n">
        <f aca="false">CT187*(1+(CT36-CS36)/CS36)</f>
        <v>439.21748637168</v>
      </c>
      <c r="CV187" s="51" t="n">
        <f aca="false">CU187*(1+(CU36-CT36)/CT36)</f>
        <v>439.708850692635</v>
      </c>
      <c r="CW187" s="51" t="n">
        <f aca="false">CV187*(1+(CV36-CU36)/CU36)</f>
        <v>440.200764715966</v>
      </c>
      <c r="CX187" s="51" t="n">
        <f aca="false">CW187*(1+(CW36-CV36)/CV36)</f>
        <v>440.693229056639</v>
      </c>
      <c r="CY187" s="51" t="n">
        <f aca="false">CX187*(1+(CX36-CW36)/CW36)</f>
        <v>441.18624433031</v>
      </c>
      <c r="CZ187" s="51" t="n">
        <f aca="false">CY187*(1+(CY36-CX36)/CX36)</f>
        <v>441.679811153323</v>
      </c>
      <c r="DA187" s="51" t="n">
        <f aca="false">CZ187*(1+(CZ36-CY36)/CY36)</f>
        <v>442.173930142709</v>
      </c>
      <c r="DB187" s="51" t="n">
        <f aca="false">DA187*(1+(DA36-CZ36)/CZ36)</f>
        <v>442.668601916192</v>
      </c>
      <c r="DC187" s="51" t="n">
        <f aca="false">DB187*(1+(DB36-DA36)/DA36)</f>
        <v>443.163827092188</v>
      </c>
      <c r="DD187" s="51" t="n">
        <f aca="false">DC187*(1+(DC36-DB36)/DB36)</f>
        <v>443.6596062898</v>
      </c>
      <c r="DE187" s="51" t="n">
        <f aca="false">DD187*(1+(DD36-DC36)/DC36)</f>
        <v>444.155940128829</v>
      </c>
      <c r="DF187" s="51" t="n">
        <f aca="false">DE187*(1+(DE36-DD36)/DD36)</f>
        <v>444.652829229767</v>
      </c>
      <c r="DG187" s="51" t="n">
        <f aca="false">DF187*(1+(DF36-DE36)/DE36)</f>
        <v>445.1502742138</v>
      </c>
      <c r="DH187" s="51" t="n">
        <f aca="false">DG187*(1+(DG36-DF36)/DF36)</f>
        <v>445.648275702809</v>
      </c>
      <c r="DI187" s="51" t="n">
        <f aca="false">DH187*(1+(DH36-DG36)/DG36)</f>
        <v>446.146834319371</v>
      </c>
      <c r="DJ187" s="51" t="n">
        <f aca="false">DI187*(1+(DI36-DH36)/DH36)</f>
        <v>446.645950686759</v>
      </c>
      <c r="DK187" s="51" t="n">
        <f aca="false">DJ187*(1+(DJ36-DI36)/DI36)</f>
        <v>447.145625428945</v>
      </c>
      <c r="DL187" s="51" t="n">
        <f aca="false">DK187*(1+(DK36-DJ36)/DJ36)</f>
        <v>447.645859170597</v>
      </c>
      <c r="DM187" s="51" t="n">
        <f aca="false">DL187*(1+(DL36-DK36)/DK36)</f>
        <v>448.146652537083</v>
      </c>
      <c r="DN187" s="51" t="n">
        <f aca="false">DM187*(1+(DM36-DL36)/DL36)</f>
        <v>448.64800615447</v>
      </c>
      <c r="DO187" s="51" t="n">
        <f aca="false">DN187*(1+(DN36-DM36)/DM36)</f>
        <v>449.149920649526</v>
      </c>
      <c r="DP187" s="51" t="n">
        <f aca="false">DO187*(1+(DO36-DN36)/DN36)</f>
        <v>449.652396649718</v>
      </c>
      <c r="DQ187" s="51" t="n">
        <f aca="false">DP187*(1+(DP36-DO36)/DO36)</f>
        <v>450.155434783219</v>
      </c>
      <c r="DR187" s="51" t="n">
        <f aca="false">DQ187*(1+(DQ36-DP36)/DP36)</f>
        <v>450.659035678902</v>
      </c>
      <c r="DS187" s="51" t="n">
        <f aca="false">DR187*(1+(DR36-DQ36)/DQ36)</f>
        <v>451.163199966344</v>
      </c>
      <c r="DT187" s="51" t="n">
        <f aca="false">DS187*(1+(DS36-DR36)/DR36)</f>
        <v>451.667928275825</v>
      </c>
      <c r="DU187" s="51" t="n">
        <f aca="false">DT187*(1+(DT36-DS36)/DS36)</f>
        <v>452.173221238334</v>
      </c>
      <c r="DV187" s="51" t="n">
        <f aca="false">DU187*(1+(DU36-DT36)/DT36)</f>
        <v>452.679079485561</v>
      </c>
      <c r="DW187" s="51" t="n">
        <f aca="false">DV187*(1+(DV36-DU36)/DU36)</f>
        <v>453.185503649907</v>
      </c>
      <c r="DX187" s="51" t="n">
        <f aca="false">DW187*(1+(DW36-DV36)/DV36)</f>
        <v>453.692494364478</v>
      </c>
      <c r="DY187" s="51" t="n">
        <f aca="false">DX187*(1+(DX36-DW36)/DW36)</f>
        <v>454.200052263088</v>
      </c>
      <c r="DZ187" s="51" t="n">
        <f aca="false">DY187*(1+(DY36-DX36)/DX36)</f>
        <v>454.708177980261</v>
      </c>
      <c r="EA187" s="51" t="n">
        <f aca="false">DZ187*(1+(DZ36-DY36)/DY36)</f>
        <v>455.216872151232</v>
      </c>
      <c r="EB187" s="51" t="n">
        <f aca="false">EA187*(1+(EA36-DZ36)/DZ36)</f>
        <v>455.726135411945</v>
      </c>
      <c r="EC187" s="51" t="n">
        <f aca="false">EB187*(1+(EB36-EA36)/EA36)</f>
        <v>456.235968399055</v>
      </c>
      <c r="ED187" s="51" t="n">
        <f aca="false">EC187*(1+(EC36-EB36)/EB36)</f>
        <v>456.746371749931</v>
      </c>
      <c r="EE187" s="51" t="n">
        <f aca="false">ED187*(1+(ED36-EC36)/EC36)</f>
        <v>457.257346102655</v>
      </c>
      <c r="EF187" s="51" t="n">
        <f aca="false">EE187*(1+(EE36-ED36)/ED36)</f>
        <v>457.768892096019</v>
      </c>
      <c r="EG187" s="51" t="n">
        <f aca="false">EF187*(1+(EF36-EE36)/EE36)</f>
        <v>458.281010369536</v>
      </c>
      <c r="EH187" s="51" t="n">
        <f aca="false">EG187*(1+(EG36-EF36)/EF36)</f>
        <v>458.793701563429</v>
      </c>
      <c r="EI187" s="51" t="n">
        <f aca="false">EH187*(1+(EH36-EG36)/EG36)</f>
        <v>459.30696631864</v>
      </c>
      <c r="EJ187" s="51" t="n">
        <f aca="false">EI187*(1+(EI36-EH36)/EH36)</f>
        <v>459.820805276828</v>
      </c>
      <c r="EK187" s="51" t="n">
        <f aca="false">EJ187*(1+(EJ36-EI36)/EI36)</f>
        <v>460.335219080367</v>
      </c>
      <c r="EL187" s="51" t="n">
        <f aca="false">EK187*(1+(EK36-EJ36)/EJ36)</f>
        <v>460.850208372355</v>
      </c>
      <c r="EM187" s="51" t="n">
        <f aca="false">EL187*(1+(EL36-EK36)/EK36)</f>
        <v>461.365773796603</v>
      </c>
      <c r="EN187" s="51" t="n">
        <f aca="false">EM187*(1+(EM36-EL36)/EL36)</f>
        <v>461.881915997648</v>
      </c>
      <c r="EO187" s="51" t="n">
        <f aca="false">EN187*(1+(EN36-EM36)/EM36)</f>
        <v>462.398635620745</v>
      </c>
      <c r="EP187" s="51" t="n">
        <f aca="false">EO187*(1+(EO36-EN36)/EN36)</f>
        <v>462.915933311871</v>
      </c>
      <c r="EQ187" s="51" t="n">
        <f aca="false">EP187*(1+(EP36-EO36)/EO36)</f>
        <v>463.433809717726</v>
      </c>
      <c r="ER187" s="51" t="n">
        <f aca="false">EQ187*(1+(EQ36-EP36)/EP36)</f>
        <v>463.952265485734</v>
      </c>
      <c r="ES187" s="51" t="n">
        <f aca="false">ER187*(1+(ER36-EQ36)/EQ36)</f>
        <v>464.471301264043</v>
      </c>
      <c r="ET187" s="51" t="n">
        <f aca="false">ES187*(1+(ES36-ER36)/ER36)</f>
        <v>464.990917701525</v>
      </c>
      <c r="EU187" s="51" t="n">
        <f aca="false">ET187*(1+(ET36-ES36)/ES36)</f>
        <v>465.511115447781</v>
      </c>
      <c r="EV187" s="51" t="n">
        <f aca="false">EU187*(1+(EU36-ET36)/ET36)</f>
        <v>466.031895153134</v>
      </c>
    </row>
    <row r="188" customFormat="false" ht="12.8" hidden="false" customHeight="false" outlineLevel="0" collapsed="false">
      <c r="A188" s="162" t="s">
        <v>334</v>
      </c>
      <c r="B188" s="162" t="n">
        <v>0</v>
      </c>
      <c r="C188" s="162" t="n">
        <v>0</v>
      </c>
      <c r="D188" s="162" t="n">
        <v>0</v>
      </c>
      <c r="E188" s="162" t="n">
        <v>0</v>
      </c>
      <c r="F188" s="162" t="n">
        <v>0</v>
      </c>
      <c r="G188" s="162" t="n">
        <v>0</v>
      </c>
      <c r="H188" s="162" t="n">
        <v>0</v>
      </c>
      <c r="I188" s="162" t="n">
        <v>0</v>
      </c>
      <c r="J188" s="162" t="n">
        <v>0</v>
      </c>
      <c r="K188" s="162" t="n">
        <v>0</v>
      </c>
      <c r="L188" s="162" t="n">
        <v>0</v>
      </c>
      <c r="M188" s="162" t="n">
        <v>0</v>
      </c>
      <c r="N188" s="162" t="n">
        <v>0</v>
      </c>
      <c r="O188" s="162" t="n">
        <v>0</v>
      </c>
      <c r="P188" s="162" t="n">
        <v>0</v>
      </c>
      <c r="Q188" s="162" t="n">
        <v>0</v>
      </c>
      <c r="R188" s="162" t="n">
        <v>0</v>
      </c>
      <c r="S188" s="162" t="n">
        <v>0</v>
      </c>
      <c r="T188" s="162" t="n">
        <v>0</v>
      </c>
      <c r="U188" s="162" t="n">
        <v>0</v>
      </c>
      <c r="V188" s="162" t="n">
        <v>0</v>
      </c>
      <c r="W188" s="162" t="n">
        <v>0</v>
      </c>
      <c r="X188" s="163" t="n">
        <v>0</v>
      </c>
      <c r="Y188" s="162" t="n">
        <v>0</v>
      </c>
      <c r="Z188" s="162" t="n">
        <v>0</v>
      </c>
      <c r="AA188" s="162" t="n">
        <v>0</v>
      </c>
      <c r="AB188" s="162" t="n">
        <v>0</v>
      </c>
      <c r="AC188" s="162" t="n">
        <v>0</v>
      </c>
      <c r="AD188" s="162" t="n">
        <v>0</v>
      </c>
      <c r="AE188" s="162" t="n">
        <v>0</v>
      </c>
      <c r="AF188" s="162" t="n">
        <v>0</v>
      </c>
      <c r="AG188" s="162" t="n">
        <v>0</v>
      </c>
      <c r="AH188" s="162" t="n">
        <v>0</v>
      </c>
      <c r="AI188" s="162" t="n">
        <v>0</v>
      </c>
      <c r="AJ188" s="162" t="n">
        <v>0</v>
      </c>
      <c r="AK188" s="162" t="n">
        <v>0</v>
      </c>
      <c r="AL188" s="162" t="n">
        <v>0</v>
      </c>
      <c r="AM188" s="162" t="n">
        <v>0</v>
      </c>
      <c r="AN188" s="162" t="n">
        <v>0</v>
      </c>
      <c r="AO188" s="162" t="n">
        <v>0</v>
      </c>
      <c r="AP188" s="162" t="n">
        <v>0</v>
      </c>
      <c r="AQ188" s="162" t="n">
        <v>0</v>
      </c>
      <c r="AR188" s="147"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48" t="n">
        <v>266.908765492638</v>
      </c>
      <c r="BJ188" s="51" t="n">
        <v>249.963731069335</v>
      </c>
      <c r="BK188" s="51" t="n">
        <v>234.094473198658</v>
      </c>
      <c r="BL188" s="51" t="n">
        <f aca="false">BK188*(1+(BK36-BJ36)/BJ36)</f>
        <v>215.623056222317</v>
      </c>
      <c r="BM188" s="149" t="n">
        <f aca="false">BL188*(1+(BL36-BK36)/BK36)</f>
        <v>212.205388265246</v>
      </c>
      <c r="BN188" s="51" t="n">
        <f aca="false">BM188*(1+(BM36-BL36)/BL36)</f>
        <v>212.628183926152</v>
      </c>
      <c r="BO188" s="51" t="n">
        <f aca="false">BN188*(1+(BN36-BM36)/BM36)</f>
        <v>215.772284438929</v>
      </c>
      <c r="BP188" s="51" t="n">
        <f aca="false">BO188*(1+(BO36-BN36)/BN36)</f>
        <v>210.608719096822</v>
      </c>
      <c r="BQ188" s="51" t="n">
        <f aca="false">BP188*(1+(BP36-BO36)/BO36)</f>
        <v>204.533290390637</v>
      </c>
      <c r="BR188" s="51" t="n">
        <f aca="false">BQ188*(1+(BQ36-BP36)/BP36)</f>
        <v>206.884836582002</v>
      </c>
      <c r="BS188" s="51" t="n">
        <f aca="false">BR188*(1+(BR36-BQ36)/BQ36)</f>
        <v>213.070340560791</v>
      </c>
      <c r="BT188" s="51" t="n">
        <f aca="false">BS188*(1+(BS36-BR36)/BR36)</f>
        <v>217.90876125257</v>
      </c>
      <c r="BU188" s="51" t="n">
        <f aca="false">BT188*(1+(BT36-BS36)/BS36)</f>
        <v>220.504675458085</v>
      </c>
      <c r="BV188" s="51" t="n">
        <f aca="false">BU188*(1+(BU36-BT36)/BT36)</f>
        <v>222.38948168927</v>
      </c>
      <c r="BW188" s="51" t="n">
        <f aca="false">BV188*(1+(BV36-BU36)/BU36)</f>
        <v>224.381086565681</v>
      </c>
      <c r="BX188" s="51" t="n">
        <f aca="false">BW188*(1+(BW36-BV36)/BV36)</f>
        <v>226.812604905872</v>
      </c>
      <c r="BY188" s="51" t="n">
        <f aca="false">BX188*(1+(BX36-BW36)/BW36)</f>
        <v>230.432635799065</v>
      </c>
      <c r="BZ188" s="51" t="n">
        <f aca="false">BY188*(1+(BY36-BX36)/BX36)</f>
        <v>228.589451902852</v>
      </c>
      <c r="CA188" s="51" t="n">
        <f aca="false">BZ188*(1+(BZ36-BY36)/BY36)</f>
        <v>228.722433473523</v>
      </c>
      <c r="CB188" s="51" t="n">
        <f aca="false">CA188*(1+(CA36-BZ36)/BZ36)</f>
        <v>233.150846112831</v>
      </c>
      <c r="CC188" s="51" t="n">
        <f aca="false">CB188*(1+(CB36-CA36)/CA36)</f>
        <v>237.623443302323</v>
      </c>
      <c r="CD188" s="51" t="n">
        <f aca="false">CC188*(1+(CC36-CB36)/CB36)</f>
        <v>240.447096345994</v>
      </c>
      <c r="CE188" s="51" t="n">
        <f aca="false">CD188*(1+(CD36-CC36)/CC36)</f>
        <v>240.716090928147</v>
      </c>
      <c r="CF188" s="51" t="n">
        <f aca="false">CE188*(1+(CE36-CD36)/CD36)</f>
        <v>240.985386441718</v>
      </c>
      <c r="CG188" s="51" t="n">
        <f aca="false">CF188*(1+(CF36-CE36)/CE36)</f>
        <v>241.254983223364</v>
      </c>
      <c r="CH188" s="51" t="n">
        <f aca="false">CG188*(1+(CG36-CF36)/CF36)</f>
        <v>243.243346886999</v>
      </c>
      <c r="CI188" s="51" t="n">
        <f aca="false">CH188*(1+(CH36-CG36)/CG36)</f>
        <v>246.107984665239</v>
      </c>
      <c r="CJ188" s="51" t="n">
        <f aca="false">CI188*(1+(CI36-CH36)/CH36)</f>
        <v>246.383312234196</v>
      </c>
      <c r="CK188" s="51" t="n">
        <f aca="false">CJ188*(1+(CJ36-CI36)/CI36)</f>
        <v>246.658947819451</v>
      </c>
      <c r="CL188" s="51" t="n">
        <f aca="false">CK188*(1+(CK36-CJ36)/CJ36)</f>
        <v>248.674475577745</v>
      </c>
      <c r="CM188" s="51" t="n">
        <f aca="false">CL188*(1+(CL36-CK36)/CK36)</f>
        <v>251.576833511114</v>
      </c>
      <c r="CN188" s="51" t="n">
        <f aca="false">CM188*(1+(CM36-CL36)/CL36)</f>
        <v>251.858279227192</v>
      </c>
      <c r="CO188" s="51" t="n">
        <f aca="false">CN188*(1+(CN36-CM36)/CM36)</f>
        <v>252.140039804102</v>
      </c>
      <c r="CP188" s="51" t="n">
        <f aca="false">CO188*(1+(CO36-CN36)/CN36)</f>
        <v>252.422115594087</v>
      </c>
      <c r="CQ188" s="51" t="n">
        <f aca="false">CP188*(1+(CP36-CO36)/CO36)</f>
        <v>252.704506949785</v>
      </c>
      <c r="CR188" s="51" t="n">
        <f aca="false">CQ188*(1+(CQ36-CP36)/CP36)</f>
        <v>252.987214224228</v>
      </c>
      <c r="CS188" s="51" t="n">
        <f aca="false">CR188*(1+(CR36-CQ36)/CQ36)</f>
        <v>253.270237770841</v>
      </c>
      <c r="CT188" s="51" t="n">
        <f aca="false">CS188*(1+(CS36-CR36)/CR36)</f>
        <v>253.553577943447</v>
      </c>
      <c r="CU188" s="51" t="n">
        <f aca="false">CT188*(1+(CT36-CS36)/CS36)</f>
        <v>253.837235096265</v>
      </c>
      <c r="CV188" s="51" t="n">
        <f aca="false">CU188*(1+(CU36-CT36)/CT36)</f>
        <v>254.121209583907</v>
      </c>
      <c r="CW188" s="51" t="n">
        <f aca="false">CV188*(1+(CV36-CU36)/CU36)</f>
        <v>254.405501761386</v>
      </c>
      <c r="CX188" s="51" t="n">
        <f aca="false">CW188*(1+(CW36-CV36)/CV36)</f>
        <v>254.690111984109</v>
      </c>
      <c r="CY188" s="51" t="n">
        <f aca="false">CX188*(1+(CX36-CW36)/CW36)</f>
        <v>254.975040607882</v>
      </c>
      <c r="CZ188" s="51" t="n">
        <f aca="false">CY188*(1+(CY36-CX36)/CX36)</f>
        <v>255.260287988909</v>
      </c>
      <c r="DA188" s="51" t="n">
        <f aca="false">CZ188*(1+(CZ36-CY36)/CY36)</f>
        <v>255.545854483792</v>
      </c>
      <c r="DB188" s="51" t="n">
        <f aca="false">DA188*(1+(DA36-CZ36)/CZ36)</f>
        <v>255.831740449532</v>
      </c>
      <c r="DC188" s="51" t="n">
        <f aca="false">DB188*(1+(DB36-DA36)/DA36)</f>
        <v>256.117946243529</v>
      </c>
      <c r="DD188" s="51" t="n">
        <f aca="false">DC188*(1+(DC36-DB36)/DB36)</f>
        <v>256.404472223585</v>
      </c>
      <c r="DE188" s="51" t="n">
        <f aca="false">DD188*(1+(DD36-DC36)/DC36)</f>
        <v>256.6913187479</v>
      </c>
      <c r="DF188" s="51" t="n">
        <f aca="false">DE188*(1+(DE36-DD36)/DD36)</f>
        <v>256.978486175074</v>
      </c>
      <c r="DG188" s="51" t="n">
        <f aca="false">DF188*(1+(DF36-DE36)/DE36)</f>
        <v>257.265974864112</v>
      </c>
      <c r="DH188" s="51" t="n">
        <f aca="false">DG188*(1+(DG36-DF36)/DF36)</f>
        <v>257.553785174417</v>
      </c>
      <c r="DI188" s="51" t="n">
        <f aca="false">DH188*(1+(DH36-DG36)/DG36)</f>
        <v>257.841917465794</v>
      </c>
      <c r="DJ188" s="51" t="n">
        <f aca="false">DI188*(1+(DI36-DH36)/DH36)</f>
        <v>258.130372098454</v>
      </c>
      <c r="DK188" s="51" t="n">
        <f aca="false">DJ188*(1+(DJ36-DI36)/DI36)</f>
        <v>258.419149433009</v>
      </c>
      <c r="DL188" s="51" t="n">
        <f aca="false">DK188*(1+(DK36-DJ36)/DJ36)</f>
        <v>258.708249830472</v>
      </c>
      <c r="DM188" s="51" t="n">
        <f aca="false">DL188*(1+(DL36-DK36)/DK36)</f>
        <v>258.997673652263</v>
      </c>
      <c r="DN188" s="51" t="n">
        <f aca="false">DM188*(1+(DM36-DL36)/DL36)</f>
        <v>259.287421260206</v>
      </c>
      <c r="DO188" s="51" t="n">
        <f aca="false">DN188*(1+(DN36-DM36)/DM36)</f>
        <v>259.577493016529</v>
      </c>
      <c r="DP188" s="51" t="n">
        <f aca="false">DO188*(1+(DO36-DN36)/DN36)</f>
        <v>259.867889283866</v>
      </c>
      <c r="DQ188" s="51" t="n">
        <f aca="false">DP188*(1+(DP36-DO36)/DO36)</f>
        <v>260.158610425254</v>
      </c>
      <c r="DR188" s="51" t="n">
        <f aca="false">DQ188*(1+(DQ36-DP36)/DP36)</f>
        <v>260.449656804141</v>
      </c>
      <c r="DS188" s="51" t="n">
        <f aca="false">DR188*(1+(DR36-DQ36)/DQ36)</f>
        <v>260.741028784377</v>
      </c>
      <c r="DT188" s="51" t="n">
        <f aca="false">DS188*(1+(DS36-DR36)/DR36)</f>
        <v>261.032726730222</v>
      </c>
      <c r="DU188" s="51" t="n">
        <f aca="false">DT188*(1+(DT36-DS36)/DS36)</f>
        <v>261.324751006341</v>
      </c>
      <c r="DV188" s="51" t="n">
        <f aca="false">DU188*(1+(DU36-DT36)/DT36)</f>
        <v>261.61710197781</v>
      </c>
      <c r="DW188" s="51" t="n">
        <f aca="false">DV188*(1+(DV36-DU36)/DU36)</f>
        <v>261.909780010111</v>
      </c>
      <c r="DX188" s="51" t="n">
        <f aca="false">DW188*(1+(DW36-DV36)/DV36)</f>
        <v>262.202785469136</v>
      </c>
      <c r="DY188" s="51" t="n">
        <f aca="false">DX188*(1+(DX36-DW36)/DW36)</f>
        <v>262.496118721185</v>
      </c>
      <c r="DZ188" s="51" t="n">
        <f aca="false">DY188*(1+(DY36-DX36)/DX36)</f>
        <v>262.789780132971</v>
      </c>
      <c r="EA188" s="51" t="n">
        <f aca="false">DZ188*(1+(DZ36-DY36)/DY36)</f>
        <v>263.083770071613</v>
      </c>
      <c r="EB188" s="51" t="n">
        <f aca="false">EA188*(1+(EA36-DZ36)/DZ36)</f>
        <v>263.378088904643</v>
      </c>
      <c r="EC188" s="51" t="n">
        <f aca="false">EB188*(1+(EB36-EA36)/EA36)</f>
        <v>263.672737000005</v>
      </c>
      <c r="ED188" s="51" t="n">
        <f aca="false">EC188*(1+(EC36-EB36)/EB36)</f>
        <v>263.967714726052</v>
      </c>
      <c r="EE188" s="51" t="n">
        <f aca="false">ED188*(1+(ED36-EC36)/EC36)</f>
        <v>264.263022451552</v>
      </c>
      <c r="EF188" s="51" t="n">
        <f aca="false">EE188*(1+(EE36-ED36)/ED36)</f>
        <v>264.558660545684</v>
      </c>
      <c r="EG188" s="51" t="n">
        <f aca="false">EF188*(1+(EF36-EE36)/EE36)</f>
        <v>264.85462937804</v>
      </c>
      <c r="EH188" s="51" t="n">
        <f aca="false">EG188*(1+(EG36-EF36)/EF36)</f>
        <v>265.150929318626</v>
      </c>
      <c r="EI188" s="51" t="n">
        <f aca="false">EH188*(1+(EH36-EG36)/EG36)</f>
        <v>265.44756073786</v>
      </c>
      <c r="EJ188" s="51" t="n">
        <f aca="false">EI188*(1+(EI36-EH36)/EH36)</f>
        <v>265.744524006578</v>
      </c>
      <c r="EK188" s="51" t="n">
        <f aca="false">EJ188*(1+(EJ36-EI36)/EI36)</f>
        <v>266.041819496028</v>
      </c>
      <c r="EL188" s="51" t="n">
        <f aca="false">EK188*(1+(EK36-EJ36)/EJ36)</f>
        <v>266.339447577875</v>
      </c>
      <c r="EM188" s="51" t="n">
        <f aca="false">EL188*(1+(EL36-EK36)/EK36)</f>
        <v>266.637408624198</v>
      </c>
      <c r="EN188" s="51" t="n">
        <f aca="false">EM188*(1+(EM36-EL36)/EL36)</f>
        <v>266.935703007493</v>
      </c>
      <c r="EO188" s="51" t="n">
        <f aca="false">EN188*(1+(EN36-EM36)/EM36)</f>
        <v>267.234331100674</v>
      </c>
      <c r="EP188" s="51" t="n">
        <f aca="false">EO188*(1+(EO36-EN36)/EN36)</f>
        <v>267.53329327707</v>
      </c>
      <c r="EQ188" s="51" t="n">
        <f aca="false">EP188*(1+(EP36-EO36)/EO36)</f>
        <v>267.83258991043</v>
      </c>
      <c r="ER188" s="51" t="n">
        <f aca="false">EQ188*(1+(EQ36-EP36)/EP36)</f>
        <v>268.132221374919</v>
      </c>
      <c r="ES188" s="51" t="n">
        <f aca="false">ER188*(1+(ER36-EQ36)/EQ36)</f>
        <v>268.432188045123</v>
      </c>
      <c r="ET188" s="51" t="n">
        <f aca="false">ES188*(1+(ES36-ER36)/ER36)</f>
        <v>268.732490296043</v>
      </c>
      <c r="EU188" s="51" t="n">
        <f aca="false">ET188*(1+(ET36-ES36)/ES36)</f>
        <v>269.033128503105</v>
      </c>
      <c r="EV188" s="51" t="n">
        <f aca="false">EU188*(1+(EU36-ET36)/ET36)</f>
        <v>269.33410304215</v>
      </c>
    </row>
    <row r="189" customFormat="false" ht="12.8" hidden="false" customHeight="false" outlineLevel="0" collapsed="false">
      <c r="A189" s="162" t="s">
        <v>335</v>
      </c>
      <c r="B189" s="162" t="n">
        <v>0</v>
      </c>
      <c r="C189" s="162" t="n">
        <v>0</v>
      </c>
      <c r="D189" s="162" t="n">
        <v>0</v>
      </c>
      <c r="E189" s="162" t="n">
        <v>0</v>
      </c>
      <c r="F189" s="162" t="n">
        <v>0</v>
      </c>
      <c r="G189" s="162" t="n">
        <v>0</v>
      </c>
      <c r="H189" s="162" t="n">
        <v>0</v>
      </c>
      <c r="I189" s="162" t="n">
        <v>0</v>
      </c>
      <c r="J189" s="162" t="n">
        <v>0</v>
      </c>
      <c r="K189" s="162" t="n">
        <v>0</v>
      </c>
      <c r="L189" s="162" t="n">
        <v>0</v>
      </c>
      <c r="M189" s="162" t="n">
        <v>0</v>
      </c>
      <c r="N189" s="162" t="n">
        <v>0</v>
      </c>
      <c r="O189" s="162" t="n">
        <v>0</v>
      </c>
      <c r="P189" s="162" t="n">
        <v>0</v>
      </c>
      <c r="Q189" s="162" t="n">
        <v>0</v>
      </c>
      <c r="R189" s="162" t="n">
        <v>0</v>
      </c>
      <c r="S189" s="162" t="n">
        <v>0</v>
      </c>
      <c r="T189" s="162" t="n">
        <v>0</v>
      </c>
      <c r="U189" s="162" t="n">
        <v>0</v>
      </c>
      <c r="V189" s="162" t="n">
        <v>0</v>
      </c>
      <c r="W189" s="162" t="n">
        <v>0</v>
      </c>
      <c r="X189" s="163" t="n">
        <v>0</v>
      </c>
      <c r="Y189" s="162" t="n">
        <v>0</v>
      </c>
      <c r="Z189" s="162" t="n">
        <v>0</v>
      </c>
      <c r="AA189" s="162" t="n">
        <v>0</v>
      </c>
      <c r="AB189" s="162" t="n">
        <v>0</v>
      </c>
      <c r="AC189" s="162" t="n">
        <v>0</v>
      </c>
      <c r="AD189" s="162" t="n">
        <v>0</v>
      </c>
      <c r="AE189" s="162" t="n">
        <v>0</v>
      </c>
      <c r="AF189" s="162" t="n">
        <v>0</v>
      </c>
      <c r="AG189" s="162" t="n">
        <v>0</v>
      </c>
      <c r="AH189" s="162" t="n">
        <v>0</v>
      </c>
      <c r="AI189" s="162" t="n">
        <v>0</v>
      </c>
      <c r="AJ189" s="162" t="n">
        <v>0</v>
      </c>
      <c r="AK189" s="162" t="n">
        <v>0</v>
      </c>
      <c r="AL189" s="162" t="n">
        <v>0</v>
      </c>
      <c r="AM189" s="162" t="n">
        <v>0</v>
      </c>
      <c r="AN189" s="162" t="n">
        <v>0</v>
      </c>
      <c r="AO189" s="162" t="n">
        <v>0</v>
      </c>
      <c r="AP189" s="162" t="n">
        <v>0</v>
      </c>
      <c r="AQ189" s="162" t="n">
        <v>0</v>
      </c>
      <c r="AR189" s="147"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48" t="n">
        <v>231.470087429195</v>
      </c>
      <c r="BJ189" s="51" t="n">
        <v>216.774921490327</v>
      </c>
      <c r="BK189" s="51" t="n">
        <v>203.012696409474</v>
      </c>
      <c r="BL189" s="51" t="n">
        <f aca="false">BK189*(1+(BK36-BJ36)/BJ36)</f>
        <v>186.993812598883</v>
      </c>
      <c r="BM189" s="149" t="n">
        <f aca="false">BL189*(1+(BL36-BK36)/BK36)</f>
        <v>184.029923798277</v>
      </c>
      <c r="BN189" s="51" t="n">
        <f aca="false">BM189*(1+(BM36-BL36)/BL36)</f>
        <v>184.39658297642</v>
      </c>
      <c r="BO189" s="51" t="n">
        <f aca="false">BN189*(1+(BN36-BM36)/BM36)</f>
        <v>187.123227113548</v>
      </c>
      <c r="BP189" s="51" t="n">
        <f aca="false">BO189*(1+(BO36-BN36)/BN36)</f>
        <v>182.64525158143</v>
      </c>
      <c r="BQ189" s="51" t="n">
        <f aca="false">BP189*(1+(BP36-BO36)/BO36)</f>
        <v>177.376484888081</v>
      </c>
      <c r="BR189" s="51" t="n">
        <f aca="false">BQ189*(1+(BQ36-BP36)/BP36)</f>
        <v>179.415805708079</v>
      </c>
      <c r="BS189" s="51" t="n">
        <f aca="false">BR189*(1+(BR36-BQ36)/BQ36)</f>
        <v>184.780032484675</v>
      </c>
      <c r="BT189" s="51" t="n">
        <f aca="false">BS189*(1+(BS36-BR36)/BR36)</f>
        <v>188.976034285059</v>
      </c>
      <c r="BU189" s="51" t="n">
        <f aca="false">BT189*(1+(BT36-BS36)/BS36)</f>
        <v>191.227277278147</v>
      </c>
      <c r="BV189" s="51" t="n">
        <f aca="false">BU189*(1+(BU36-BT36)/BT36)</f>
        <v>192.861829303123</v>
      </c>
      <c r="BW189" s="51" t="n">
        <f aca="false">BV189*(1+(BV36-BU36)/BU36)</f>
        <v>194.588999836531</v>
      </c>
      <c r="BX189" s="51" t="n">
        <f aca="false">BW189*(1+(BW36-BV36)/BV36)</f>
        <v>196.697674543227</v>
      </c>
      <c r="BY189" s="51" t="n">
        <f aca="false">BX189*(1+(BX36-BW36)/BW36)</f>
        <v>199.837057642156</v>
      </c>
      <c r="BZ189" s="51" t="n">
        <f aca="false">BY189*(1+(BY36-BX36)/BX36)</f>
        <v>198.23860156741</v>
      </c>
      <c r="CA189" s="51" t="n">
        <f aca="false">BZ189*(1+(BZ36-BY36)/BY36)</f>
        <v>198.353926576437</v>
      </c>
      <c r="CB189" s="51" t="n">
        <f aca="false">CA189*(1+(CA36-BZ36)/BZ36)</f>
        <v>202.194358938789</v>
      </c>
      <c r="CC189" s="51" t="n">
        <f aca="false">CB189*(1+(CB36-CA36)/CA36)</f>
        <v>206.073109269735</v>
      </c>
      <c r="CD189" s="51" t="n">
        <f aca="false">CC189*(1+(CC36-CB36)/CB36)</f>
        <v>208.52185319046</v>
      </c>
      <c r="CE189" s="51" t="n">
        <f aca="false">CD189*(1+(CD36-CC36)/CC36)</f>
        <v>208.755132151285</v>
      </c>
      <c r="CF189" s="51" t="n">
        <f aca="false">CE189*(1+(CE36-CD36)/CD36)</f>
        <v>208.988672087507</v>
      </c>
      <c r="CG189" s="51" t="n">
        <f aca="false">CF189*(1+(CF36-CE36)/CE36)</f>
        <v>209.222473291088</v>
      </c>
      <c r="CH189" s="51" t="n">
        <f aca="false">CG189*(1+(CG36-CF36)/CF36)</f>
        <v>210.946832962127</v>
      </c>
      <c r="CI189" s="51" t="n">
        <f aca="false">CH189*(1+(CH36-CG36)/CG36)</f>
        <v>213.431119889754</v>
      </c>
      <c r="CJ189" s="51" t="n">
        <f aca="false">CI189*(1+(CI36-CH36)/CH36)</f>
        <v>213.669890978221</v>
      </c>
      <c r="CK189" s="51" t="n">
        <f aca="false">CJ189*(1+(CJ36-CI36)/CI36)</f>
        <v>213.908929186276</v>
      </c>
      <c r="CL189" s="51" t="n">
        <f aca="false">CK189*(1+(CK36-CJ36)/CJ36)</f>
        <v>215.656846252871</v>
      </c>
      <c r="CM189" s="51" t="n">
        <f aca="false">CL189*(1+(CL36-CK36)/CK36)</f>
        <v>218.173845060864</v>
      </c>
      <c r="CN189" s="51" t="n">
        <f aca="false">CM189*(1+(CM36-CL36)/CL36)</f>
        <v>218.417921962523</v>
      </c>
      <c r="CO189" s="51" t="n">
        <f aca="false">CN189*(1+(CN36-CM36)/CM36)</f>
        <v>218.662271919524</v>
      </c>
      <c r="CP189" s="51" t="n">
        <f aca="false">CO189*(1+(CO36-CN36)/CN36)</f>
        <v>218.906895237342</v>
      </c>
      <c r="CQ189" s="51" t="n">
        <f aca="false">CP189*(1+(CP36-CO36)/CO36)</f>
        <v>219.151792221793</v>
      </c>
      <c r="CR189" s="51" t="n">
        <f aca="false">CQ189*(1+(CQ36-CP36)/CP36)</f>
        <v>219.396963179035</v>
      </c>
      <c r="CS189" s="51" t="n">
        <f aca="false">CR189*(1+(CR36-CQ36)/CQ36)</f>
        <v>219.642408415568</v>
      </c>
      <c r="CT189" s="51" t="n">
        <f aca="false">CS189*(1+(CS36-CR36)/CR36)</f>
        <v>219.888128238236</v>
      </c>
      <c r="CU189" s="51" t="n">
        <f aca="false">CT189*(1+(CT36-CS36)/CS36)</f>
        <v>220.134122954226</v>
      </c>
      <c r="CV189" s="51" t="n">
        <f aca="false">CU189*(1+(CU36-CT36)/CT36)</f>
        <v>220.380392871068</v>
      </c>
      <c r="CW189" s="51" t="n">
        <f aca="false">CV189*(1+(CV36-CU36)/CU36)</f>
        <v>220.626938296637</v>
      </c>
      <c r="CX189" s="51" t="n">
        <f aca="false">CW189*(1+(CW36-CV36)/CV36)</f>
        <v>220.873759539152</v>
      </c>
      <c r="CY189" s="51" t="n">
        <f aca="false">CX189*(1+(CX36-CW36)/CW36)</f>
        <v>221.120856907176</v>
      </c>
      <c r="CZ189" s="51" t="n">
        <f aca="false">CY189*(1+(CY36-CX36)/CX36)</f>
        <v>221.368230709619</v>
      </c>
      <c r="DA189" s="51" t="n">
        <f aca="false">CZ189*(1+(CZ36-CY36)/CY36)</f>
        <v>221.615881255735</v>
      </c>
      <c r="DB189" s="51" t="n">
        <f aca="false">DA189*(1+(DA36-CZ36)/CZ36)</f>
        <v>221.863808855124</v>
      </c>
      <c r="DC189" s="51" t="n">
        <f aca="false">DB189*(1+(DB36-DA36)/DA36)</f>
        <v>222.112013817734</v>
      </c>
      <c r="DD189" s="51" t="n">
        <f aca="false">DC189*(1+(DC36-DB36)/DB36)</f>
        <v>222.360496453858</v>
      </c>
      <c r="DE189" s="51" t="n">
        <f aca="false">DD189*(1+(DD36-DC36)/DC36)</f>
        <v>222.609257074137</v>
      </c>
      <c r="DF189" s="51" t="n">
        <f aca="false">DE189*(1+(DE36-DD36)/DD36)</f>
        <v>222.858295989559</v>
      </c>
      <c r="DG189" s="51" t="n">
        <f aca="false">DF189*(1+(DF36-DE36)/DE36)</f>
        <v>223.107613511461</v>
      </c>
      <c r="DH189" s="51" t="n">
        <f aca="false">DG189*(1+(DG36-DF36)/DF36)</f>
        <v>223.357209951526</v>
      </c>
      <c r="DI189" s="51" t="n">
        <f aca="false">DH189*(1+(DH36-DG36)/DG36)</f>
        <v>223.607085621789</v>
      </c>
      <c r="DJ189" s="51" t="n">
        <f aca="false">DI189*(1+(DI36-DH36)/DH36)</f>
        <v>223.857240834631</v>
      </c>
      <c r="DK189" s="51" t="n">
        <f aca="false">DJ189*(1+(DJ36-DI36)/DI36)</f>
        <v>224.107675902784</v>
      </c>
      <c r="DL189" s="51" t="n">
        <f aca="false">DK189*(1+(DK36-DJ36)/DJ36)</f>
        <v>224.358391139329</v>
      </c>
      <c r="DM189" s="51" t="n">
        <f aca="false">DL189*(1+(DL36-DK36)/DK36)</f>
        <v>224.6093868577</v>
      </c>
      <c r="DN189" s="51" t="n">
        <f aca="false">DM189*(1+(DM36-DL36)/DL36)</f>
        <v>224.860663371677</v>
      </c>
      <c r="DO189" s="51" t="n">
        <f aca="false">DN189*(1+(DN36-DM36)/DM36)</f>
        <v>225.112220995395</v>
      </c>
      <c r="DP189" s="51" t="n">
        <f aca="false">DO189*(1+(DO36-DN36)/DN36)</f>
        <v>225.364060043339</v>
      </c>
      <c r="DQ189" s="51" t="n">
        <f aca="false">DP189*(1+(DP36-DO36)/DO36)</f>
        <v>225.616180830344</v>
      </c>
      <c r="DR189" s="51" t="n">
        <f aca="false">DQ189*(1+(DQ36-DP36)/DP36)</f>
        <v>225.868583671602</v>
      </c>
      <c r="DS189" s="51" t="n">
        <f aca="false">DR189*(1+(DR36-DQ36)/DQ36)</f>
        <v>226.121268882652</v>
      </c>
      <c r="DT189" s="51" t="n">
        <f aca="false">DS189*(1+(DS36-DR36)/DR36)</f>
        <v>226.37423677939</v>
      </c>
      <c r="DU189" s="51" t="n">
        <f aca="false">DT189*(1+(DT36-DS36)/DS36)</f>
        <v>226.627487678063</v>
      </c>
      <c r="DV189" s="51" t="n">
        <f aca="false">DU189*(1+(DU36-DT36)/DT36)</f>
        <v>226.881021895274</v>
      </c>
      <c r="DW189" s="51" t="n">
        <f aca="false">DV189*(1+(DV36-DU36)/DU36)</f>
        <v>227.134839747979</v>
      </c>
      <c r="DX189" s="51" t="n">
        <f aca="false">DW189*(1+(DW36-DV36)/DV36)</f>
        <v>227.388941553487</v>
      </c>
      <c r="DY189" s="51" t="n">
        <f aca="false">DX189*(1+(DX36-DW36)/DW36)</f>
        <v>227.643327629465</v>
      </c>
      <c r="DZ189" s="51" t="n">
        <f aca="false">DY189*(1+(DY36-DX36)/DX36)</f>
        <v>227.897998293934</v>
      </c>
      <c r="EA189" s="51" t="n">
        <f aca="false">DZ189*(1+(DZ36-DY36)/DY36)</f>
        <v>228.15295386527</v>
      </c>
      <c r="EB189" s="51" t="n">
        <f aca="false">EA189*(1+(EA36-DZ36)/DZ36)</f>
        <v>228.408194662206</v>
      </c>
      <c r="EC189" s="51" t="n">
        <f aca="false">EB189*(1+(EB36-EA36)/EA36)</f>
        <v>228.663721003832</v>
      </c>
      <c r="ED189" s="51" t="n">
        <f aca="false">EC189*(1+(EC36-EB36)/EB36)</f>
        <v>228.919533209594</v>
      </c>
      <c r="EE189" s="51" t="n">
        <f aca="false">ED189*(1+(ED36-EC36)/EC36)</f>
        <v>229.175631599296</v>
      </c>
      <c r="EF189" s="51" t="n">
        <f aca="false">EE189*(1+(EE36-ED36)/ED36)</f>
        <v>229.4320164931</v>
      </c>
      <c r="EG189" s="51" t="n">
        <f aca="false">EF189*(1+(EF36-EE36)/EE36)</f>
        <v>229.688688211525</v>
      </c>
      <c r="EH189" s="51" t="n">
        <f aca="false">EG189*(1+(EG36-EF36)/EF36)</f>
        <v>229.94564707545</v>
      </c>
      <c r="EI189" s="51" t="n">
        <f aca="false">EH189*(1+(EH36-EG36)/EG36)</f>
        <v>230.202893406112</v>
      </c>
      <c r="EJ189" s="51" t="n">
        <f aca="false">EI189*(1+(EI36-EH36)/EH36)</f>
        <v>230.460427525107</v>
      </c>
      <c r="EK189" s="51" t="n">
        <f aca="false">EJ189*(1+(EJ36-EI36)/EI36)</f>
        <v>230.718249754394</v>
      </c>
      <c r="EL189" s="51" t="n">
        <f aca="false">EK189*(1+(EK36-EJ36)/EJ36)</f>
        <v>230.976360416287</v>
      </c>
      <c r="EM189" s="51" t="n">
        <f aca="false">EL189*(1+(EL36-EK36)/EK36)</f>
        <v>231.234759833464</v>
      </c>
      <c r="EN189" s="51" t="n">
        <f aca="false">EM189*(1+(EM36-EL36)/EL36)</f>
        <v>231.493448328964</v>
      </c>
      <c r="EO189" s="51" t="n">
        <f aca="false">EN189*(1+(EN36-EM36)/EM36)</f>
        <v>231.752426226186</v>
      </c>
      <c r="EP189" s="51" t="n">
        <f aca="false">EO189*(1+(EO36-EN36)/EN36)</f>
        <v>232.011693848891</v>
      </c>
      <c r="EQ189" s="51" t="n">
        <f aca="false">EP189*(1+(EP36-EO36)/EO36)</f>
        <v>232.271251521204</v>
      </c>
      <c r="ER189" s="51" t="n">
        <f aca="false">EQ189*(1+(EQ36-EP36)/EP36)</f>
        <v>232.53109956761</v>
      </c>
      <c r="ES189" s="51" t="n">
        <f aca="false">ER189*(1+(ER36-EQ36)/EQ36)</f>
        <v>232.791238312958</v>
      </c>
      <c r="ET189" s="51" t="n">
        <f aca="false">ES189*(1+(ES36-ER36)/ER36)</f>
        <v>233.051668082462</v>
      </c>
      <c r="EU189" s="51" t="n">
        <f aca="false">ET189*(1+(ET36-ES36)/ES36)</f>
        <v>233.312389201698</v>
      </c>
      <c r="EV189" s="51" t="n">
        <f aca="false">EU189*(1+(EU36-ET36)/ET36)</f>
        <v>233.573401996606</v>
      </c>
    </row>
    <row r="190" customFormat="false" ht="12.8" hidden="false" customHeight="false" outlineLevel="0" collapsed="false">
      <c r="A190" s="162" t="s">
        <v>336</v>
      </c>
      <c r="B190" s="162" t="n">
        <v>0</v>
      </c>
      <c r="C190" s="162" t="n">
        <v>0</v>
      </c>
      <c r="D190" s="162" t="n">
        <v>0</v>
      </c>
      <c r="E190" s="162" t="n">
        <v>0</v>
      </c>
      <c r="F190" s="162" t="n">
        <v>0</v>
      </c>
      <c r="G190" s="162" t="n">
        <v>0</v>
      </c>
      <c r="H190" s="162" t="n">
        <v>0</v>
      </c>
      <c r="I190" s="162" t="n">
        <v>0</v>
      </c>
      <c r="J190" s="162" t="n">
        <v>0</v>
      </c>
      <c r="K190" s="162" t="n">
        <v>0</v>
      </c>
      <c r="L190" s="162" t="n">
        <v>0</v>
      </c>
      <c r="M190" s="162" t="n">
        <v>0</v>
      </c>
      <c r="N190" s="162" t="n">
        <v>0</v>
      </c>
      <c r="O190" s="162" t="n">
        <v>0</v>
      </c>
      <c r="P190" s="162" t="n">
        <v>0</v>
      </c>
      <c r="Q190" s="162" t="n">
        <v>0</v>
      </c>
      <c r="R190" s="162" t="n">
        <v>0</v>
      </c>
      <c r="S190" s="162" t="n">
        <v>0</v>
      </c>
      <c r="T190" s="162" t="n">
        <v>0</v>
      </c>
      <c r="U190" s="162" t="n">
        <v>0</v>
      </c>
      <c r="V190" s="162" t="n">
        <v>0</v>
      </c>
      <c r="W190" s="162" t="n">
        <v>0</v>
      </c>
      <c r="X190" s="163" t="n">
        <v>0</v>
      </c>
      <c r="Y190" s="162" t="n">
        <v>0</v>
      </c>
      <c r="Z190" s="162" t="n">
        <v>0</v>
      </c>
      <c r="AA190" s="162" t="n">
        <v>0</v>
      </c>
      <c r="AB190" s="162" t="n">
        <v>0</v>
      </c>
      <c r="AC190" s="162" t="n">
        <v>0</v>
      </c>
      <c r="AD190" s="162" t="n">
        <v>0</v>
      </c>
      <c r="AE190" s="162" t="n">
        <v>0</v>
      </c>
      <c r="AF190" s="162" t="n">
        <v>0</v>
      </c>
      <c r="AG190" s="162" t="n">
        <v>0</v>
      </c>
      <c r="AH190" s="162" t="n">
        <v>0</v>
      </c>
      <c r="AI190" s="162" t="n">
        <v>0</v>
      </c>
      <c r="AJ190" s="162" t="n">
        <v>0</v>
      </c>
      <c r="AK190" s="162" t="n">
        <v>0</v>
      </c>
      <c r="AL190" s="162" t="n">
        <v>0</v>
      </c>
      <c r="AM190" s="162" t="n">
        <v>0</v>
      </c>
      <c r="AN190" s="162" t="n">
        <v>0</v>
      </c>
      <c r="AO190" s="162" t="n">
        <v>0</v>
      </c>
      <c r="AP190" s="162" t="n">
        <v>0</v>
      </c>
      <c r="AQ190" s="162" t="n">
        <v>0</v>
      </c>
      <c r="AR190" s="147"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48" t="n">
        <v>23202.2521688914</v>
      </c>
      <c r="BJ190" s="51" t="n">
        <v>21729.2283775058</v>
      </c>
      <c r="BK190" s="51" t="n">
        <v>20349.7213307102</v>
      </c>
      <c r="BL190" s="51" t="n">
        <f aca="false">BK190*(1+(BK36-BJ36)/BJ36)</f>
        <v>18744.0098292135</v>
      </c>
      <c r="BM190" s="149" t="n">
        <f aca="false">BL190*(1+(BL36-BK36)/BK36)</f>
        <v>18446.9135775294</v>
      </c>
      <c r="BN190" s="51" t="n">
        <f aca="false">BM190*(1+(BM36-BL36)/BL36)</f>
        <v>18483.6670034506</v>
      </c>
      <c r="BO190" s="51" t="n">
        <f aca="false">BN190*(1+(BN36-BM36)/BM36)</f>
        <v>18756.9821671813</v>
      </c>
      <c r="BP190" s="51" t="n">
        <f aca="false">BO190*(1+(BO36-BN36)/BN36)</f>
        <v>18308.1158853378</v>
      </c>
      <c r="BQ190" s="51" t="n">
        <f aca="false">BP190*(1+(BP36-BO36)/BO36)</f>
        <v>17779.9817545053</v>
      </c>
      <c r="BR190" s="51" t="n">
        <f aca="false">BQ190*(1+(BQ36-BP36)/BP36)</f>
        <v>17984.4005476391</v>
      </c>
      <c r="BS190" s="51" t="n">
        <f aca="false">BR190*(1+(BR36-BQ36)/BQ36)</f>
        <v>18522.1034696195</v>
      </c>
      <c r="BT190" s="51" t="n">
        <f aca="false">BS190*(1+(BS36-BR36)/BR36)</f>
        <v>18942.7050814947</v>
      </c>
      <c r="BU190" s="51" t="n">
        <f aca="false">BT190*(1+(BT36-BS36)/BS36)</f>
        <v>19168.3666699929</v>
      </c>
      <c r="BV190" s="51" t="n">
        <f aca="false">BU190*(1+(BU36-BT36)/BT36)</f>
        <v>19332.2119801488</v>
      </c>
      <c r="BW190" s="51" t="n">
        <f aca="false">BV190*(1+(BV36-BU36)/BU36)</f>
        <v>19505.3412457913</v>
      </c>
      <c r="BX190" s="51" t="n">
        <f aca="false">BW190*(1+(BW36-BV36)/BV36)</f>
        <v>19716.7119798257</v>
      </c>
      <c r="BY190" s="51" t="n">
        <f aca="false">BX190*(1+(BX36-BW36)/BW36)</f>
        <v>20031.3995453989</v>
      </c>
      <c r="BZ190" s="51" t="n">
        <f aca="false">BY190*(1+(BY36-BX36)/BX36)</f>
        <v>19871.1724450463</v>
      </c>
      <c r="CA190" s="51" t="n">
        <f aca="false">BZ190*(1+(BZ36-BY36)/BY36)</f>
        <v>19882.7324698017</v>
      </c>
      <c r="CB190" s="51" t="n">
        <f aca="false">CA190*(1+(CA36-BZ36)/BZ36)</f>
        <v>20267.6922764813</v>
      </c>
      <c r="CC190" s="51" t="n">
        <f aca="false">CB190*(1+(CB36-CA36)/CA36)</f>
        <v>20656.4930251151</v>
      </c>
      <c r="CD190" s="51" t="n">
        <f aca="false">CC190*(1+(CC36-CB36)/CB36)</f>
        <v>20901.9518426095</v>
      </c>
      <c r="CE190" s="51" t="n">
        <f aca="false">CD190*(1+(CD36-CC36)/CC36)</f>
        <v>20925.3354138297</v>
      </c>
      <c r="CF190" s="51" t="n">
        <f aca="false">CE190*(1+(CE36-CD36)/CD36)</f>
        <v>20948.745144875</v>
      </c>
      <c r="CG190" s="51" t="n">
        <f aca="false">CF190*(1+(CF36-CE36)/CE36)</f>
        <v>20972.181065011</v>
      </c>
      <c r="CH190" s="51" t="n">
        <f aca="false">CG190*(1+(CG36-CF36)/CF36)</f>
        <v>21145.0285735667</v>
      </c>
      <c r="CI190" s="51" t="n">
        <f aca="false">CH190*(1+(CH36-CG36)/CG36)</f>
        <v>21394.0501745643</v>
      </c>
      <c r="CJ190" s="51" t="n">
        <f aca="false">CI190*(1+(CI36-CH36)/CH36)</f>
        <v>21417.9842693184</v>
      </c>
      <c r="CK190" s="51" t="n">
        <f aca="false">CJ190*(1+(CJ36-CI36)/CI36)</f>
        <v>21441.9451397829</v>
      </c>
      <c r="CL190" s="51" t="n">
        <f aca="false">CK190*(1+(CK36-CJ36)/CJ36)</f>
        <v>21617.154010181</v>
      </c>
      <c r="CM190" s="51" t="n">
        <f aca="false">CL190*(1+(CL36-CK36)/CK36)</f>
        <v>21869.4546063422</v>
      </c>
      <c r="CN190" s="51" t="n">
        <f aca="false">CM190*(1+(CM36-CL36)/CL36)</f>
        <v>21893.9205487185</v>
      </c>
      <c r="CO190" s="51" t="n">
        <f aca="false">CN190*(1+(CN36-CM36)/CM36)</f>
        <v>21918.4138617974</v>
      </c>
      <c r="CP190" s="51" t="n">
        <f aca="false">CO190*(1+(CO36-CN36)/CN36)</f>
        <v>21942.9345761992</v>
      </c>
      <c r="CQ190" s="51" t="n">
        <f aca="false">CP190*(1+(CP36-CO36)/CO36)</f>
        <v>21967.4827225785</v>
      </c>
      <c r="CR190" s="51" t="n">
        <f aca="false">CQ190*(1+(CQ36-CP36)/CP36)</f>
        <v>21992.0583316241</v>
      </c>
      <c r="CS190" s="51" t="n">
        <f aca="false">CR190*(1+(CR36-CQ36)/CQ36)</f>
        <v>22016.6614340593</v>
      </c>
      <c r="CT190" s="51" t="n">
        <f aca="false">CS190*(1+(CS36-CR36)/CR36)</f>
        <v>22041.2920606415</v>
      </c>
      <c r="CU190" s="51" t="n">
        <f aca="false">CT190*(1+(CT36-CS36)/CS36)</f>
        <v>22065.950242163</v>
      </c>
      <c r="CV190" s="51" t="n">
        <f aca="false">CU190*(1+(CU36-CT36)/CT36)</f>
        <v>22090.63600945</v>
      </c>
      <c r="CW190" s="51" t="n">
        <f aca="false">CV190*(1+(CV36-CU36)/CU36)</f>
        <v>22115.3493933635</v>
      </c>
      <c r="CX190" s="51" t="n">
        <f aca="false">CW190*(1+(CW36-CV36)/CV36)</f>
        <v>22140.090424799</v>
      </c>
      <c r="CY190" s="51" t="n">
        <f aca="false">CX190*(1+(CX36-CW36)/CW36)</f>
        <v>22164.8591346865</v>
      </c>
      <c r="CZ190" s="51" t="n">
        <f aca="false">CY190*(1+(CY36-CX36)/CX36)</f>
        <v>22189.6555539906</v>
      </c>
      <c r="DA190" s="51" t="n">
        <f aca="false">CZ190*(1+(CZ36-CY36)/CY36)</f>
        <v>22214.4797137106</v>
      </c>
      <c r="DB190" s="51" t="n">
        <f aca="false">DA190*(1+(DA36-CZ36)/CZ36)</f>
        <v>22239.3316448805</v>
      </c>
      <c r="DC190" s="51" t="n">
        <f aca="false">DB190*(1+(DB36-DA36)/DA36)</f>
        <v>22264.2113785688</v>
      </c>
      <c r="DD190" s="51" t="n">
        <f aca="false">DC190*(1+(DC36-DB36)/DB36)</f>
        <v>22289.118945879</v>
      </c>
      <c r="DE190" s="51" t="n">
        <f aca="false">DD190*(1+(DD36-DC36)/DC36)</f>
        <v>22314.0543779493</v>
      </c>
      <c r="DF190" s="51" t="n">
        <f aca="false">DE190*(1+(DE36-DD36)/DD36)</f>
        <v>22339.0177059528</v>
      </c>
      <c r="DG190" s="51" t="n">
        <f aca="false">DF190*(1+(DF36-DE36)/DE36)</f>
        <v>22364.0089610974</v>
      </c>
      <c r="DH190" s="51" t="n">
        <f aca="false">DG190*(1+(DG36-DF36)/DF36)</f>
        <v>22389.0281746259</v>
      </c>
      <c r="DI190" s="51" t="n">
        <f aca="false">DH190*(1+(DH36-DG36)/DG36)</f>
        <v>22414.0753778161</v>
      </c>
      <c r="DJ190" s="51" t="n">
        <f aca="false">DI190*(1+(DI36-DH36)/DH36)</f>
        <v>22439.1506019809</v>
      </c>
      <c r="DK190" s="51" t="n">
        <f aca="false">DJ190*(1+(DJ36-DI36)/DI36)</f>
        <v>22464.2538784679</v>
      </c>
      <c r="DL190" s="51" t="n">
        <f aca="false">DK190*(1+(DK36-DJ36)/DJ36)</f>
        <v>22489.3852386602</v>
      </c>
      <c r="DM190" s="51" t="n">
        <f aca="false">DL190*(1+(DL36-DK36)/DK36)</f>
        <v>22514.5447139757</v>
      </c>
      <c r="DN190" s="51" t="n">
        <f aca="false">DM190*(1+(DM36-DL36)/DL36)</f>
        <v>22539.7323358674</v>
      </c>
      <c r="DO190" s="51" t="n">
        <f aca="false">DN190*(1+(DN36-DM36)/DM36)</f>
        <v>22564.9481358239</v>
      </c>
      <c r="DP190" s="51" t="n">
        <f aca="false">DO190*(1+(DO36-DN36)/DN36)</f>
        <v>22590.1921453685</v>
      </c>
      <c r="DQ190" s="51" t="n">
        <f aca="false">DP190*(1+(DP36-DO36)/DO36)</f>
        <v>22615.4643960601</v>
      </c>
      <c r="DR190" s="51" t="n">
        <f aca="false">DQ190*(1+(DQ36-DP36)/DP36)</f>
        <v>22640.764919493</v>
      </c>
      <c r="DS190" s="51" t="n">
        <f aca="false">DR190*(1+(DR36-DQ36)/DQ36)</f>
        <v>22666.0937472964</v>
      </c>
      <c r="DT190" s="51" t="n">
        <f aca="false">DS190*(1+(DS36-DR36)/DR36)</f>
        <v>22691.4509111353</v>
      </c>
      <c r="DU190" s="51" t="n">
        <f aca="false">DT190*(1+(DT36-DS36)/DS36)</f>
        <v>22716.8364427099</v>
      </c>
      <c r="DV190" s="51" t="n">
        <f aca="false">DU190*(1+(DU36-DT36)/DT36)</f>
        <v>22742.2503737561</v>
      </c>
      <c r="DW190" s="51" t="n">
        <f aca="false">DV190*(1+(DV36-DU36)/DU36)</f>
        <v>22767.692736045</v>
      </c>
      <c r="DX190" s="51" t="n">
        <f aca="false">DW190*(1+(DW36-DV36)/DV36)</f>
        <v>22793.1635613834</v>
      </c>
      <c r="DY190" s="51" t="n">
        <f aca="false">DX190*(1+(DX36-DW36)/DW36)</f>
        <v>22818.6628816137</v>
      </c>
      <c r="DZ190" s="51" t="n">
        <f aca="false">DY190*(1+(DY36-DX36)/DX36)</f>
        <v>22844.1907286139</v>
      </c>
      <c r="EA190" s="51" t="n">
        <f aca="false">DZ190*(1+(DZ36-DY36)/DY36)</f>
        <v>22869.7471342977</v>
      </c>
      <c r="EB190" s="51" t="n">
        <f aca="false">EA190*(1+(EA36-DZ36)/DZ36)</f>
        <v>22895.3321306144</v>
      </c>
      <c r="EC190" s="51" t="n">
        <f aca="false">EB190*(1+(EB36-EA36)/EA36)</f>
        <v>22920.9457495491</v>
      </c>
      <c r="ED190" s="51" t="n">
        <f aca="false">EC190*(1+(EC36-EB36)/EB36)</f>
        <v>22946.5880231227</v>
      </c>
      <c r="EE190" s="51" t="n">
        <f aca="false">ED190*(1+(ED36-EC36)/EC36)</f>
        <v>22972.258983392</v>
      </c>
      <c r="EF190" s="51" t="n">
        <f aca="false">EE190*(1+(EE36-ED36)/ED36)</f>
        <v>22997.9586624494</v>
      </c>
      <c r="EG190" s="51" t="n">
        <f aca="false">EF190*(1+(EF36-EE36)/EE36)</f>
        <v>23023.6870924235</v>
      </c>
      <c r="EH190" s="51" t="n">
        <f aca="false">EG190*(1+(EG36-EF36)/EF36)</f>
        <v>23049.4443054787</v>
      </c>
      <c r="EI190" s="51" t="n">
        <f aca="false">EH190*(1+(EH36-EG36)/EG36)</f>
        <v>23075.2303338154</v>
      </c>
      <c r="EJ190" s="51" t="n">
        <f aca="false">EI190*(1+(EI36-EH36)/EH36)</f>
        <v>23101.04520967</v>
      </c>
      <c r="EK190" s="51" t="n">
        <f aca="false">EJ190*(1+(EJ36-EI36)/EI36)</f>
        <v>23126.888965315</v>
      </c>
      <c r="EL190" s="51" t="n">
        <f aca="false">EK190*(1+(EK36-EJ36)/EJ36)</f>
        <v>23152.7616330589</v>
      </c>
      <c r="EM190" s="51" t="n">
        <f aca="false">EL190*(1+(EL36-EK36)/EK36)</f>
        <v>23178.6632452466</v>
      </c>
      <c r="EN190" s="51" t="n">
        <f aca="false">EM190*(1+(EM36-EL36)/EL36)</f>
        <v>23204.593834259</v>
      </c>
      <c r="EO190" s="51" t="n">
        <f aca="false">EN190*(1+(EN36-EM36)/EM36)</f>
        <v>23230.5534325131</v>
      </c>
      <c r="EP190" s="51" t="n">
        <f aca="false">EO190*(1+(EO36-EN36)/EN36)</f>
        <v>23256.5420724624</v>
      </c>
      <c r="EQ190" s="51" t="n">
        <f aca="false">EP190*(1+(EP36-EO36)/EO36)</f>
        <v>23282.5597865967</v>
      </c>
      <c r="ER190" s="51" t="n">
        <f aca="false">EQ190*(1+(EQ36-EP36)/EP36)</f>
        <v>23308.606607442</v>
      </c>
      <c r="ES190" s="51" t="n">
        <f aca="false">ER190*(1+(ER36-EQ36)/EQ36)</f>
        <v>23334.6825675607</v>
      </c>
      <c r="ET190" s="51" t="n">
        <f aca="false">ES190*(1+(ES36-ER36)/ER36)</f>
        <v>23360.7876995517</v>
      </c>
      <c r="EU190" s="51" t="n">
        <f aca="false">ET190*(1+(ET36-ES36)/ES36)</f>
        <v>23386.9220360504</v>
      </c>
      <c r="EV190" s="51" t="n">
        <f aca="false">EU190*(1+(EU36-ET36)/ET36)</f>
        <v>23413.0856097287</v>
      </c>
    </row>
    <row r="191" customFormat="false" ht="12.8" hidden="false" customHeight="false" outlineLevel="0" collapsed="false">
      <c r="A191" s="162" t="s">
        <v>337</v>
      </c>
      <c r="B191" s="162" t="n">
        <v>0</v>
      </c>
      <c r="C191" s="162" t="n">
        <v>0</v>
      </c>
      <c r="D191" s="162" t="n">
        <v>0</v>
      </c>
      <c r="E191" s="162" t="n">
        <v>0</v>
      </c>
      <c r="F191" s="162" t="n">
        <v>0</v>
      </c>
      <c r="G191" s="162" t="n">
        <v>0</v>
      </c>
      <c r="H191" s="162" t="n">
        <v>0</v>
      </c>
      <c r="I191" s="162" t="n">
        <v>0</v>
      </c>
      <c r="J191" s="162" t="n">
        <v>0</v>
      </c>
      <c r="K191" s="162" t="n">
        <v>0</v>
      </c>
      <c r="L191" s="162" t="n">
        <v>0</v>
      </c>
      <c r="M191" s="162" t="n">
        <v>0</v>
      </c>
      <c r="N191" s="162" t="n">
        <v>0</v>
      </c>
      <c r="O191" s="162" t="n">
        <v>0</v>
      </c>
      <c r="P191" s="162" t="n">
        <v>0</v>
      </c>
      <c r="Q191" s="162" t="n">
        <v>0</v>
      </c>
      <c r="R191" s="162" t="n">
        <v>0</v>
      </c>
      <c r="S191" s="162" t="n">
        <v>0</v>
      </c>
      <c r="T191" s="162" t="n">
        <v>0</v>
      </c>
      <c r="U191" s="162" t="n">
        <v>0</v>
      </c>
      <c r="V191" s="162" t="n">
        <v>0</v>
      </c>
      <c r="W191" s="162" t="n">
        <v>0</v>
      </c>
      <c r="X191" s="163" t="n">
        <v>0</v>
      </c>
      <c r="Y191" s="162" t="n">
        <v>0</v>
      </c>
      <c r="Z191" s="162" t="n">
        <v>0</v>
      </c>
      <c r="AA191" s="162" t="n">
        <v>0</v>
      </c>
      <c r="AB191" s="162" t="n">
        <v>0</v>
      </c>
      <c r="AC191" s="162" t="n">
        <v>0</v>
      </c>
      <c r="AD191" s="162" t="n">
        <v>0</v>
      </c>
      <c r="AE191" s="162" t="n">
        <v>0</v>
      </c>
      <c r="AF191" s="162" t="n">
        <v>0</v>
      </c>
      <c r="AG191" s="162" t="n">
        <v>0</v>
      </c>
      <c r="AH191" s="162" t="n">
        <v>0</v>
      </c>
      <c r="AI191" s="162" t="n">
        <v>0</v>
      </c>
      <c r="AJ191" s="162" t="n">
        <v>0</v>
      </c>
      <c r="AK191" s="162" t="n">
        <v>0</v>
      </c>
      <c r="AL191" s="162" t="n">
        <v>0</v>
      </c>
      <c r="AM191" s="162" t="n">
        <v>0</v>
      </c>
      <c r="AN191" s="162" t="n">
        <v>0</v>
      </c>
      <c r="AO191" s="162" t="n">
        <v>0</v>
      </c>
      <c r="AP191" s="162" t="n">
        <v>0</v>
      </c>
      <c r="AQ191" s="162" t="n">
        <v>0</v>
      </c>
      <c r="AR191" s="147"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48" t="n">
        <v>582.54226060641</v>
      </c>
      <c r="BJ191" s="51" t="n">
        <v>545.558841793675</v>
      </c>
      <c r="BK191" s="51" t="n">
        <v>510.923361250098</v>
      </c>
      <c r="BL191" s="51" t="n">
        <f aca="false">BK191*(1+(BK36-BJ36)/BJ36)</f>
        <v>470.608533139673</v>
      </c>
      <c r="BM191" s="149" t="n">
        <f aca="false">BL191*(1+(BL36-BK36)/BK36)</f>
        <v>463.149295096143</v>
      </c>
      <c r="BN191" s="51" t="n">
        <f aca="false">BM191*(1+(BM36-BL36)/BL36)</f>
        <v>464.072068612495</v>
      </c>
      <c r="BO191" s="51" t="n">
        <f aca="false">BN191*(1+(BN36-BM36)/BM36)</f>
        <v>470.934231482667</v>
      </c>
      <c r="BP191" s="51" t="n">
        <f aca="false">BO191*(1+(BO36-BN36)/BN36)</f>
        <v>459.664481605295</v>
      </c>
      <c r="BQ191" s="51" t="n">
        <f aca="false">BP191*(1+(BP36-BO36)/BO36)</f>
        <v>446.404542516665</v>
      </c>
      <c r="BR191" s="51" t="n">
        <f aca="false">BQ191*(1+(BQ36-BP36)/BP36)</f>
        <v>451.53691436556</v>
      </c>
      <c r="BS191" s="51" t="n">
        <f aca="false">BR191*(1+(BR36-BQ36)/BQ36)</f>
        <v>465.037098460838</v>
      </c>
      <c r="BT191" s="51" t="n">
        <f aca="false">BS191*(1+(BS36-BR36)/BR36)</f>
        <v>475.597203230538</v>
      </c>
      <c r="BU191" s="51" t="n">
        <f aca="false">BT191*(1+(BT36-BS36)/BS36)</f>
        <v>481.262920978061</v>
      </c>
      <c r="BV191" s="51" t="n">
        <f aca="false">BU191*(1+(BU36-BT36)/BT36)</f>
        <v>485.376608592229</v>
      </c>
      <c r="BW191" s="51" t="n">
        <f aca="false">BV191*(1+(BV36-BU36)/BU36)</f>
        <v>489.723389803396</v>
      </c>
      <c r="BX191" s="51" t="n">
        <f aca="false">BW191*(1+(BW36-BV36)/BV36)</f>
        <v>495.030305025856</v>
      </c>
      <c r="BY191" s="51" t="n">
        <f aca="false">BX191*(1+(BX36-BW36)/BW36)</f>
        <v>502.931210700847</v>
      </c>
      <c r="BZ191" s="51" t="n">
        <f aca="false">BY191*(1+(BY36-BX36)/BX36)</f>
        <v>498.908365997221</v>
      </c>
      <c r="CA191" s="51" t="n">
        <f aca="false">BZ191*(1+(BZ36-BY36)/BY36)</f>
        <v>499.198605190582</v>
      </c>
      <c r="CB191" s="51" t="n">
        <f aca="false">CA191*(1+(CA36-BZ36)/BZ36)</f>
        <v>508.863846064329</v>
      </c>
      <c r="CC191" s="51" t="n">
        <f aca="false">CB191*(1+(CB36-CA36)/CA36)</f>
        <v>518.625522016556</v>
      </c>
      <c r="CD191" s="51" t="n">
        <f aca="false">CC191*(1+(CC36-CB36)/CB36)</f>
        <v>524.788291621339</v>
      </c>
      <c r="CE191" s="51" t="n">
        <f aca="false">CD191*(1+(CD36-CC36)/CC36)</f>
        <v>525.375386285276</v>
      </c>
      <c r="CF191" s="51" t="n">
        <f aca="false">CE191*(1+(CE36-CD36)/CD36)</f>
        <v>525.963137747679</v>
      </c>
      <c r="CG191" s="51" t="n">
        <f aca="false">CF191*(1+(CF36-CE36)/CE36)</f>
        <v>526.551546743325</v>
      </c>
      <c r="CH191" s="51" t="n">
        <f aca="false">CG191*(1+(CG36-CF36)/CF36)</f>
        <v>530.891253839056</v>
      </c>
      <c r="CI191" s="51" t="n">
        <f aca="false">CH191*(1+(CH36-CG36)/CG36)</f>
        <v>537.143474758345</v>
      </c>
      <c r="CJ191" s="51" t="n">
        <f aca="false">CI191*(1+(CI36-CH36)/CH36)</f>
        <v>537.744391495312</v>
      </c>
      <c r="CK191" s="51" t="n">
        <f aca="false">CJ191*(1+(CJ36-CI36)/CI36)</f>
        <v>538.345980493865</v>
      </c>
      <c r="CL191" s="51" t="n">
        <f aca="false">CK191*(1+(CK36-CJ36)/CJ36)</f>
        <v>542.74497463879</v>
      </c>
      <c r="CM191" s="51" t="n">
        <f aca="false">CL191*(1+(CL36-CK36)/CK36)</f>
        <v>549.079521758191</v>
      </c>
      <c r="CN191" s="51" t="n">
        <f aca="false">CM191*(1+(CM36-CL36)/CL36)</f>
        <v>549.693791669406</v>
      </c>
      <c r="CO191" s="51" t="n">
        <f aca="false">CN191*(1+(CN36-CM36)/CM36)</f>
        <v>550.308748780762</v>
      </c>
      <c r="CP191" s="51" t="n">
        <f aca="false">CO191*(1+(CO36-CN36)/CN36)</f>
        <v>550.924393861047</v>
      </c>
      <c r="CQ191" s="51" t="n">
        <f aca="false">CP191*(1+(CP36-CO36)/CO36)</f>
        <v>551.54072767991</v>
      </c>
      <c r="CR191" s="51" t="n">
        <f aca="false">CQ191*(1+(CQ36-CP36)/CP36)</f>
        <v>552.157751007861</v>
      </c>
      <c r="CS191" s="51" t="n">
        <f aca="false">CR191*(1+(CR36-CQ36)/CQ36)</f>
        <v>552.775464616272</v>
      </c>
      <c r="CT191" s="51" t="n">
        <f aca="false">CS191*(1+(CS36-CR36)/CR36)</f>
        <v>553.393869277378</v>
      </c>
      <c r="CU191" s="51" t="n">
        <f aca="false">CT191*(1+(CT36-CS36)/CS36)</f>
        <v>554.012965764278</v>
      </c>
      <c r="CV191" s="51" t="n">
        <f aca="false">CU191*(1+(CU36-CT36)/CT36)</f>
        <v>554.632754850937</v>
      </c>
      <c r="CW191" s="51" t="n">
        <f aca="false">CV191*(1+(CV36-CU36)/CU36)</f>
        <v>555.253237312184</v>
      </c>
      <c r="CX191" s="51" t="n">
        <f aca="false">CW191*(1+(CW36-CV36)/CV36)</f>
        <v>555.874413923715</v>
      </c>
      <c r="CY191" s="51" t="n">
        <f aca="false">CX191*(1+(CX36-CW36)/CW36)</f>
        <v>556.496285462096</v>
      </c>
      <c r="CZ191" s="51" t="n">
        <f aca="false">CY191*(1+(CY36-CX36)/CX36)</f>
        <v>557.118852704759</v>
      </c>
      <c r="DA191" s="51" t="n">
        <f aca="false">CZ191*(1+(CZ36-CY36)/CY36)</f>
        <v>557.742116430008</v>
      </c>
      <c r="DB191" s="51" t="n">
        <f aca="false">DA191*(1+(DA36-CZ36)/CZ36)</f>
        <v>558.366077417016</v>
      </c>
      <c r="DC191" s="51" t="n">
        <f aca="false">DB191*(1+(DB36-DA36)/DA36)</f>
        <v>558.990736445827</v>
      </c>
      <c r="DD191" s="51" t="n">
        <f aca="false">DC191*(1+(DC36-DB36)/DB36)</f>
        <v>559.616094297362</v>
      </c>
      <c r="DE191" s="51" t="n">
        <f aca="false">DD191*(1+(DD36-DC36)/DC36)</f>
        <v>560.24215175341</v>
      </c>
      <c r="DF191" s="51" t="n">
        <f aca="false">DE191*(1+(DE36-DD36)/DD36)</f>
        <v>560.868909596638</v>
      </c>
      <c r="DG191" s="51" t="n">
        <f aca="false">DF191*(1+(DF36-DE36)/DE36)</f>
        <v>561.496368610588</v>
      </c>
      <c r="DH191" s="51" t="n">
        <f aca="false">DG191*(1+(DG36-DF36)/DF36)</f>
        <v>562.124529579679</v>
      </c>
      <c r="DI191" s="51" t="n">
        <f aca="false">DH191*(1+(DH36-DG36)/DG36)</f>
        <v>562.753393289206</v>
      </c>
      <c r="DJ191" s="51" t="n">
        <f aca="false">DI191*(1+(DI36-DH36)/DH36)</f>
        <v>563.382960525344</v>
      </c>
      <c r="DK191" s="51" t="n">
        <f aca="false">DJ191*(1+(DJ36-DI36)/DI36)</f>
        <v>564.013232075147</v>
      </c>
      <c r="DL191" s="51" t="n">
        <f aca="false">DK191*(1+(DK36-DJ36)/DJ36)</f>
        <v>564.644208726549</v>
      </c>
      <c r="DM191" s="51" t="n">
        <f aca="false">DL191*(1+(DL36-DK36)/DK36)</f>
        <v>565.275891268366</v>
      </c>
      <c r="DN191" s="51" t="n">
        <f aca="false">DM191*(1+(DM36-DL36)/DL36)</f>
        <v>565.908280490297</v>
      </c>
      <c r="DO191" s="51" t="n">
        <f aca="false">DN191*(1+(DN36-DM36)/DM36)</f>
        <v>566.541377182924</v>
      </c>
      <c r="DP191" s="51" t="n">
        <f aca="false">DO191*(1+(DO36-DN36)/DN36)</f>
        <v>567.175182137713</v>
      </c>
      <c r="DQ191" s="51" t="n">
        <f aca="false">DP191*(1+(DP36-DO36)/DO36)</f>
        <v>567.809696147015</v>
      </c>
      <c r="DR191" s="51" t="n">
        <f aca="false">DQ191*(1+(DQ36-DP36)/DP36)</f>
        <v>568.44492000407</v>
      </c>
      <c r="DS191" s="51" t="n">
        <f aca="false">DR191*(1+(DR36-DQ36)/DQ36)</f>
        <v>569.080854503002</v>
      </c>
      <c r="DT191" s="51" t="n">
        <f aca="false">DS191*(1+(DS36-DR36)/DR36)</f>
        <v>569.717500438825</v>
      </c>
      <c r="DU191" s="51" t="n">
        <f aca="false">DT191*(1+(DT36-DS36)/DS36)</f>
        <v>570.354858607444</v>
      </c>
      <c r="DV191" s="51" t="n">
        <f aca="false">DU191*(1+(DU36-DT36)/DT36)</f>
        <v>570.992929805651</v>
      </c>
      <c r="DW191" s="51" t="n">
        <f aca="false">DV191*(1+(DV36-DU36)/DU36)</f>
        <v>571.631714831133</v>
      </c>
      <c r="DX191" s="51" t="n">
        <f aca="false">DW191*(1+(DW36-DV36)/DV36)</f>
        <v>572.271214482466</v>
      </c>
      <c r="DY191" s="51" t="n">
        <f aca="false">DX191*(1+(DX36-DW36)/DW36)</f>
        <v>572.911429559122</v>
      </c>
      <c r="DZ191" s="51" t="n">
        <f aca="false">DY191*(1+(DY36-DX36)/DX36)</f>
        <v>573.552360861466</v>
      </c>
      <c r="EA191" s="51" t="n">
        <f aca="false">DZ191*(1+(DZ36-DY36)/DY36)</f>
        <v>574.194009190759</v>
      </c>
      <c r="EB191" s="51" t="n">
        <f aca="false">EA191*(1+(EA36-DZ36)/DZ36)</f>
        <v>574.836375349158</v>
      </c>
      <c r="EC191" s="51" t="n">
        <f aca="false">EB191*(1+(EB36-EA36)/EA36)</f>
        <v>575.479460139718</v>
      </c>
      <c r="ED191" s="51" t="n">
        <f aca="false">EC191*(1+(EC36-EB36)/EB36)</f>
        <v>576.123264366391</v>
      </c>
      <c r="EE191" s="51" t="n">
        <f aca="false">ED191*(1+(ED36-EC36)/EC36)</f>
        <v>576.76778883403</v>
      </c>
      <c r="EF191" s="51" t="n">
        <f aca="false">EE191*(1+(EE36-ED36)/ED36)</f>
        <v>577.413034348388</v>
      </c>
      <c r="EG191" s="51" t="n">
        <f aca="false">EF191*(1+(EF36-EE36)/EE36)</f>
        <v>578.059001716119</v>
      </c>
      <c r="EH191" s="51" t="n">
        <f aca="false">EG191*(1+(EG36-EF36)/EF36)</f>
        <v>578.70569174478</v>
      </c>
      <c r="EI191" s="51" t="n">
        <f aca="false">EH191*(1+(EH36-EG36)/EG36)</f>
        <v>579.35310524283</v>
      </c>
      <c r="EJ191" s="51" t="n">
        <f aca="false">EI191*(1+(EI36-EH36)/EH36)</f>
        <v>580.001243019635</v>
      </c>
      <c r="EK191" s="51" t="n">
        <f aca="false">EJ191*(1+(EJ36-EI36)/EI36)</f>
        <v>580.650105885464</v>
      </c>
      <c r="EL191" s="51" t="n">
        <f aca="false">EK191*(1+(EK36-EJ36)/EJ36)</f>
        <v>581.299694651493</v>
      </c>
      <c r="EM191" s="51" t="n">
        <f aca="false">EL191*(1+(EL36-EK36)/EK36)</f>
        <v>581.950010129807</v>
      </c>
      <c r="EN191" s="51" t="n">
        <f aca="false">EM191*(1+(EM36-EL36)/EL36)</f>
        <v>582.601053133398</v>
      </c>
      <c r="EO191" s="51" t="n">
        <f aca="false">EN191*(1+(EN36-EM36)/EM36)</f>
        <v>583.252824476167</v>
      </c>
      <c r="EP191" s="51" t="n">
        <f aca="false">EO191*(1+(EO36-EN36)/EN36)</f>
        <v>583.905324972928</v>
      </c>
      <c r="EQ191" s="51" t="n">
        <f aca="false">EP191*(1+(EP36-EO36)/EO36)</f>
        <v>584.558555439404</v>
      </c>
      <c r="ER191" s="51" t="n">
        <f aca="false">EQ191*(1+(EQ36-EP36)/EP36)</f>
        <v>585.212516692233</v>
      </c>
      <c r="ES191" s="51" t="n">
        <f aca="false">ER191*(1+(ER36-EQ36)/EQ36)</f>
        <v>585.867209548963</v>
      </c>
      <c r="ET191" s="51" t="n">
        <f aca="false">ES191*(1+(ES36-ER36)/ER36)</f>
        <v>586.522634828061</v>
      </c>
      <c r="EU191" s="51" t="n">
        <f aca="false">ET191*(1+(ET36-ES36)/ES36)</f>
        <v>587.178793348905</v>
      </c>
      <c r="EV191" s="51" t="n">
        <f aca="false">EU191*(1+(EU36-ET36)/ET36)</f>
        <v>587.835685931795</v>
      </c>
    </row>
    <row r="192" customFormat="false" ht="12.8" hidden="false" customHeight="false" outlineLevel="0" collapsed="false">
      <c r="A192" s="162" t="s">
        <v>338</v>
      </c>
      <c r="B192" s="162" t="n">
        <v>0</v>
      </c>
      <c r="C192" s="162" t="n">
        <v>0</v>
      </c>
      <c r="D192" s="162" t="n">
        <v>0</v>
      </c>
      <c r="E192" s="162" t="n">
        <v>0</v>
      </c>
      <c r="F192" s="162" t="n">
        <v>0</v>
      </c>
      <c r="G192" s="162" t="n">
        <v>0</v>
      </c>
      <c r="H192" s="162" t="n">
        <v>0</v>
      </c>
      <c r="I192" s="162" t="n">
        <v>0</v>
      </c>
      <c r="J192" s="162" t="n">
        <v>0</v>
      </c>
      <c r="K192" s="162" t="n">
        <v>0</v>
      </c>
      <c r="L192" s="162" t="n">
        <v>0</v>
      </c>
      <c r="M192" s="162" t="n">
        <v>0</v>
      </c>
      <c r="N192" s="162" t="n">
        <v>0</v>
      </c>
      <c r="O192" s="162" t="n">
        <v>0</v>
      </c>
      <c r="P192" s="162" t="n">
        <v>0</v>
      </c>
      <c r="Q192" s="162" t="n">
        <v>0</v>
      </c>
      <c r="R192" s="162" t="n">
        <v>0</v>
      </c>
      <c r="S192" s="162" t="n">
        <v>0</v>
      </c>
      <c r="T192" s="162" t="n">
        <v>0</v>
      </c>
      <c r="U192" s="162" t="n">
        <v>0</v>
      </c>
      <c r="V192" s="162" t="n">
        <v>0</v>
      </c>
      <c r="W192" s="162" t="n">
        <v>0</v>
      </c>
      <c r="X192" s="163" t="n">
        <v>0</v>
      </c>
      <c r="Y192" s="162" t="n">
        <v>0</v>
      </c>
      <c r="Z192" s="162" t="n">
        <v>0</v>
      </c>
      <c r="AA192" s="162" t="n">
        <v>0</v>
      </c>
      <c r="AB192" s="162" t="n">
        <v>0</v>
      </c>
      <c r="AC192" s="162" t="n">
        <v>0</v>
      </c>
      <c r="AD192" s="162" t="n">
        <v>0</v>
      </c>
      <c r="AE192" s="162" t="n">
        <v>0</v>
      </c>
      <c r="AF192" s="162" t="n">
        <v>0</v>
      </c>
      <c r="AG192" s="162" t="n">
        <v>0</v>
      </c>
      <c r="AH192" s="162" t="n">
        <v>0</v>
      </c>
      <c r="AI192" s="162" t="n">
        <v>0</v>
      </c>
      <c r="AJ192" s="162" t="n">
        <v>0</v>
      </c>
      <c r="AK192" s="162" t="n">
        <v>0</v>
      </c>
      <c r="AL192" s="162" t="n">
        <v>0</v>
      </c>
      <c r="AM192" s="162" t="n">
        <v>0</v>
      </c>
      <c r="AN192" s="162" t="n">
        <v>0</v>
      </c>
      <c r="AO192" s="162" t="n">
        <v>0</v>
      </c>
      <c r="AP192" s="162" t="n">
        <v>0</v>
      </c>
      <c r="AQ192" s="162" t="n">
        <v>0</v>
      </c>
      <c r="AR192" s="147"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48" t="n">
        <v>293.602404214783</v>
      </c>
      <c r="BJ192" s="51" t="n">
        <v>274.962690989175</v>
      </c>
      <c r="BK192" s="51" t="n">
        <v>257.5063431044</v>
      </c>
      <c r="BL192" s="51" t="n">
        <f aca="false">BK192*(1+(BK36-BJ36)/BJ36)</f>
        <v>237.187593274293</v>
      </c>
      <c r="BM192" s="149" t="n">
        <f aca="false">BL192*(1+(BL36-BK36)/BK36)</f>
        <v>233.428123152913</v>
      </c>
      <c r="BN192" s="51" t="n">
        <f aca="false">BM192*(1+(BM36-BL36)/BL36)</f>
        <v>233.893202755318</v>
      </c>
      <c r="BO192" s="51" t="n">
        <f aca="false">BN192*(1+(BN36-BM36)/BM36)</f>
        <v>237.351745856892</v>
      </c>
      <c r="BP192" s="51" t="n">
        <f aca="false">BO192*(1+(BO36-BN36)/BN36)</f>
        <v>231.671770544112</v>
      </c>
      <c r="BQ192" s="51" t="n">
        <f aca="false">BP192*(1+(BP36-BO36)/BO36)</f>
        <v>224.988736094198</v>
      </c>
      <c r="BR192" s="51" t="n">
        <f aca="false">BQ192*(1+(BQ36-BP36)/BP36)</f>
        <v>227.575461240269</v>
      </c>
      <c r="BS192" s="51" t="n">
        <f aca="false">BR192*(1+(BR36-BQ36)/BQ36)</f>
        <v>234.37957962919</v>
      </c>
      <c r="BT192" s="51" t="n">
        <f aca="false">BS192*(1+(BS36-BR36)/BR36)</f>
        <v>239.701892461767</v>
      </c>
      <c r="BU192" s="51" t="n">
        <f aca="false">BT192*(1+(BT36-BS36)/BS36)</f>
        <v>242.557424952309</v>
      </c>
      <c r="BV192" s="51" t="n">
        <f aca="false">BU192*(1+(BU36-BT36)/BT36)</f>
        <v>244.630731312007</v>
      </c>
      <c r="BW192" s="51" t="n">
        <f aca="false">BV192*(1+(BV36-BU36)/BU36)</f>
        <v>246.821517286686</v>
      </c>
      <c r="BX192" s="51" t="n">
        <f aca="false">BW192*(1+(BW36-BV36)/BV36)</f>
        <v>249.496212624079</v>
      </c>
      <c r="BY192" s="51" t="n">
        <f aca="false">BX192*(1+(BX36-BW36)/BW36)</f>
        <v>253.478284069397</v>
      </c>
      <c r="BZ192" s="51" t="n">
        <f aca="false">BY192*(1+(BY36-BX36)/BX36)</f>
        <v>251.450762708907</v>
      </c>
      <c r="CA192" s="51" t="n">
        <f aca="false">BZ192*(1+(BZ36-BY36)/BY36)</f>
        <v>251.597043812838</v>
      </c>
      <c r="CB192" s="51" t="n">
        <f aca="false">CA192*(1+(CA36-BZ36)/BZ36)</f>
        <v>256.468343544626</v>
      </c>
      <c r="CC192" s="51" t="n">
        <f aca="false">CB192*(1+(CB36-CA36)/CA36)</f>
        <v>261.38824673887</v>
      </c>
      <c r="CD192" s="51" t="n">
        <f aca="false">CC192*(1+(CC36-CB36)/CB36)</f>
        <v>264.494294308196</v>
      </c>
      <c r="CE192" s="51" t="n">
        <f aca="false">CD192*(1+(CD36-CC36)/CC36)</f>
        <v>264.790191132324</v>
      </c>
      <c r="CF192" s="51" t="n">
        <f aca="false">CE192*(1+(CE36-CD36)/CD36)</f>
        <v>265.086418984124</v>
      </c>
      <c r="CG192" s="51" t="n">
        <f aca="false">CF192*(1+(CF36-CE36)/CE36)</f>
        <v>265.382978233925</v>
      </c>
      <c r="CH192" s="51" t="n">
        <f aca="false">CG192*(1+(CG36-CF36)/CF36)</f>
        <v>267.570198841008</v>
      </c>
      <c r="CI192" s="51" t="n">
        <f aca="false">CH192*(1+(CH36-CG36)/CG36)</f>
        <v>270.721330042501</v>
      </c>
      <c r="CJ192" s="51" t="n">
        <f aca="false">CI192*(1+(CI36-CH36)/CH36)</f>
        <v>271.024193217651</v>
      </c>
      <c r="CK192" s="51" t="n">
        <f aca="false">CJ192*(1+(CJ36-CI36)/CI36)</f>
        <v>271.327395213916</v>
      </c>
      <c r="CL192" s="51" t="n">
        <f aca="false">CK192*(1+(CK36-CJ36)/CJ36)</f>
        <v>273.544496606238</v>
      </c>
      <c r="CM192" s="51" t="n">
        <f aca="false">CL192*(1+(CL36-CK36)/CK36)</f>
        <v>276.73712036873</v>
      </c>
      <c r="CN192" s="51" t="n">
        <f aca="false">CM192*(1+(CM36-CL36)/CL36)</f>
        <v>277.046713569027</v>
      </c>
      <c r="CO192" s="51" t="n">
        <f aca="false">CN192*(1+(CN36-CM36)/CM36)</f>
        <v>277.356653119499</v>
      </c>
      <c r="CP192" s="51" t="n">
        <f aca="false">CO192*(1+(CO36-CN36)/CN36)</f>
        <v>277.666939407615</v>
      </c>
      <c r="CQ192" s="51" t="n">
        <f aca="false">CP192*(1+(CP36-CO36)/CO36)</f>
        <v>277.977572821282</v>
      </c>
      <c r="CR192" s="51" t="n">
        <f aca="false">CQ192*(1+(CQ36-CP36)/CP36)</f>
        <v>278.288553748836</v>
      </c>
      <c r="CS192" s="51" t="n">
        <f aca="false">CR192*(1+(CR36-CQ36)/CQ36)</f>
        <v>278.599882579051</v>
      </c>
      <c r="CT192" s="51" t="n">
        <f aca="false">CS192*(1+(CS36-CR36)/CR36)</f>
        <v>278.911559701136</v>
      </c>
      <c r="CU192" s="51" t="n">
        <f aca="false">CT192*(1+(CT36-CS36)/CS36)</f>
        <v>279.223585504733</v>
      </c>
      <c r="CV192" s="51" t="n">
        <f aca="false">CU192*(1+(CU36-CT36)/CT36)</f>
        <v>279.535960379921</v>
      </c>
      <c r="CW192" s="51" t="n">
        <f aca="false">CV192*(1+(CV36-CU36)/CU36)</f>
        <v>279.848684717218</v>
      </c>
      <c r="CX192" s="51" t="n">
        <f aca="false">CW192*(1+(CW36-CV36)/CV36)</f>
        <v>280.161758907574</v>
      </c>
      <c r="CY192" s="51" t="n">
        <f aca="false">CX192*(1+(CX36-CW36)/CW36)</f>
        <v>280.47518334238</v>
      </c>
      <c r="CZ192" s="51" t="n">
        <f aca="false">CY192*(1+(CY36-CX36)/CX36)</f>
        <v>280.788958413464</v>
      </c>
      <c r="DA192" s="51" t="n">
        <f aca="false">CZ192*(1+(CZ36-CY36)/CY36)</f>
        <v>281.103084513092</v>
      </c>
      <c r="DB192" s="51" t="n">
        <f aca="false">DA192*(1+(DA36-CZ36)/CZ36)</f>
        <v>281.417562033969</v>
      </c>
      <c r="DC192" s="51" t="n">
        <f aca="false">DB192*(1+(DB36-DA36)/DA36)</f>
        <v>281.73239136924</v>
      </c>
      <c r="DD192" s="51" t="n">
        <f aca="false">DC192*(1+(DC36-DB36)/DB36)</f>
        <v>282.047572912488</v>
      </c>
      <c r="DE192" s="51" t="n">
        <f aca="false">DD192*(1+(DD36-DC36)/DC36)</f>
        <v>282.363107057738</v>
      </c>
      <c r="DF192" s="51" t="n">
        <f aca="false">DE192*(1+(DE36-DD36)/DD36)</f>
        <v>282.678994199455</v>
      </c>
      <c r="DG192" s="51" t="n">
        <f aca="false">DF192*(1+(DF36-DE36)/DE36)</f>
        <v>282.995234732545</v>
      </c>
      <c r="DH192" s="51" t="n">
        <f aca="false">DG192*(1+(DG36-DF36)/DF36)</f>
        <v>283.311829052358</v>
      </c>
      <c r="DI192" s="51" t="n">
        <f aca="false">DH192*(1+(DH36-DG36)/DG36)</f>
        <v>283.628777554684</v>
      </c>
      <c r="DJ192" s="51" t="n">
        <f aca="false">DI192*(1+(DI36-DH36)/DH36)</f>
        <v>283.946080635756</v>
      </c>
      <c r="DK192" s="51" t="n">
        <f aca="false">DJ192*(1+(DJ36-DI36)/DI36)</f>
        <v>284.26373869225</v>
      </c>
      <c r="DL192" s="51" t="n">
        <f aca="false">DK192*(1+(DK36-DJ36)/DJ36)</f>
        <v>284.581752121289</v>
      </c>
      <c r="DM192" s="51" t="n">
        <f aca="false">DL192*(1+(DL36-DK36)/DK36)</f>
        <v>284.900121320435</v>
      </c>
      <c r="DN192" s="51" t="n">
        <f aca="false">DM192*(1+(DM36-DL36)/DL36)</f>
        <v>285.218846687699</v>
      </c>
      <c r="DO192" s="51" t="n">
        <f aca="false">DN192*(1+(DN36-DM36)/DM36)</f>
        <v>285.537928621535</v>
      </c>
      <c r="DP192" s="51" t="n">
        <f aca="false">DO192*(1+(DO36-DN36)/DN36)</f>
        <v>285.857367520844</v>
      </c>
      <c r="DQ192" s="51" t="n">
        <f aca="false">DP192*(1+(DP36-DO36)/DO36)</f>
        <v>286.177163784973</v>
      </c>
      <c r="DR192" s="51" t="n">
        <f aca="false">DQ192*(1+(DQ36-DP36)/DP36)</f>
        <v>286.497317813715</v>
      </c>
      <c r="DS192" s="51" t="n">
        <f aca="false">DR192*(1+(DR36-DQ36)/DQ36)</f>
        <v>286.817830007312</v>
      </c>
      <c r="DT192" s="51" t="n">
        <f aca="false">DS192*(1+(DS36-DR36)/DR36)</f>
        <v>287.138700766451</v>
      </c>
      <c r="DU192" s="51" t="n">
        <f aca="false">DT192*(1+(DT36-DS36)/DS36)</f>
        <v>287.459930492269</v>
      </c>
      <c r="DV192" s="51" t="n">
        <f aca="false">DU192*(1+(DU36-DT36)/DT36)</f>
        <v>287.781519586353</v>
      </c>
      <c r="DW192" s="51" t="n">
        <f aca="false">DV192*(1+(DV36-DU36)/DU36)</f>
        <v>288.103468450737</v>
      </c>
      <c r="DX192" s="51" t="n">
        <f aca="false">DW192*(1+(DW36-DV36)/DV36)</f>
        <v>288.425777487905</v>
      </c>
      <c r="DY192" s="51" t="n">
        <f aca="false">DX192*(1+(DX36-DW36)/DW36)</f>
        <v>288.748447100793</v>
      </c>
      <c r="DZ192" s="51" t="n">
        <f aca="false">DY192*(1+(DY36-DX36)/DX36)</f>
        <v>289.071477692786</v>
      </c>
      <c r="EA192" s="51" t="n">
        <f aca="false">DZ192*(1+(DZ36-DY36)/DY36)</f>
        <v>289.394869667721</v>
      </c>
      <c r="EB192" s="51" t="n">
        <f aca="false">EA192*(1+(EA36-DZ36)/DZ36)</f>
        <v>289.718623429888</v>
      </c>
      <c r="EC192" s="51" t="n">
        <f aca="false">EB192*(1+(EB36-EA36)/EA36)</f>
        <v>290.042739384026</v>
      </c>
      <c r="ED192" s="51" t="n">
        <f aca="false">EC192*(1+(EC36-EB36)/EB36)</f>
        <v>290.36721793533</v>
      </c>
      <c r="EE192" s="51" t="n">
        <f aca="false">ED192*(1+(ED36-EC36)/EC36)</f>
        <v>290.692059489447</v>
      </c>
      <c r="EF192" s="51" t="n">
        <f aca="false">EE192*(1+(EE36-ED36)/ED36)</f>
        <v>291.017264452478</v>
      </c>
      <c r="EG192" s="51" t="n">
        <f aca="false">EF192*(1+(EF36-EE36)/EE36)</f>
        <v>291.342833230977</v>
      </c>
      <c r="EH192" s="51" t="n">
        <f aca="false">EG192*(1+(EG36-EF36)/EF36)</f>
        <v>291.668766231956</v>
      </c>
      <c r="EI192" s="51" t="n">
        <f aca="false">EH192*(1+(EH36-EG36)/EG36)</f>
        <v>291.99506386288</v>
      </c>
      <c r="EJ192" s="51" t="n">
        <f aca="false">EI192*(1+(EI36-EH36)/EH36)</f>
        <v>292.321726531669</v>
      </c>
      <c r="EK192" s="51" t="n">
        <f aca="false">EJ192*(1+(EJ36-EI36)/EI36)</f>
        <v>292.648754646702</v>
      </c>
      <c r="EL192" s="51" t="n">
        <f aca="false">EK192*(1+(EK36-EJ36)/EJ36)</f>
        <v>292.976148616812</v>
      </c>
      <c r="EM192" s="51" t="n">
        <f aca="false">EL192*(1+(EL36-EK36)/EK36)</f>
        <v>293.303908851293</v>
      </c>
      <c r="EN192" s="51" t="n">
        <f aca="false">EM192*(1+(EM36-EL36)/EL36)</f>
        <v>293.632035759892</v>
      </c>
      <c r="EO192" s="51" t="n">
        <f aca="false">EN192*(1+(EN36-EM36)/EM36)</f>
        <v>293.960529752819</v>
      </c>
      <c r="EP192" s="51" t="n">
        <f aca="false">EO192*(1+(EO36-EN36)/EN36)</f>
        <v>294.289391240741</v>
      </c>
      <c r="EQ192" s="51" t="n">
        <f aca="false">EP192*(1+(EP36-EO36)/EO36)</f>
        <v>294.618620634784</v>
      </c>
      <c r="ER192" s="51" t="n">
        <f aca="false">EQ192*(1+(EQ36-EP36)/EP36)</f>
        <v>294.948218346534</v>
      </c>
      <c r="ES192" s="51" t="n">
        <f aca="false">ER192*(1+(ER36-EQ36)/EQ36)</f>
        <v>295.278184788039</v>
      </c>
      <c r="ET192" s="51" t="n">
        <f aca="false">ES192*(1+(ES36-ER36)/ER36)</f>
        <v>295.608520371806</v>
      </c>
      <c r="EU192" s="51" t="n">
        <f aca="false">ET192*(1+(ET36-ES36)/ES36)</f>
        <v>295.939225510803</v>
      </c>
      <c r="EV192" s="51" t="n">
        <f aca="false">EU192*(1+(EU36-ET36)/ET36)</f>
        <v>296.270300618464</v>
      </c>
    </row>
    <row r="193" customFormat="false" ht="12.8" hidden="false" customHeight="false" outlineLevel="0" collapsed="false">
      <c r="A193" s="162" t="s">
        <v>339</v>
      </c>
      <c r="B193" s="162" t="n">
        <v>0</v>
      </c>
      <c r="C193" s="162" t="n">
        <v>0</v>
      </c>
      <c r="D193" s="162" t="n">
        <v>0</v>
      </c>
      <c r="E193" s="162" t="n">
        <v>0</v>
      </c>
      <c r="F193" s="162" t="n">
        <v>0</v>
      </c>
      <c r="G193" s="162" t="n">
        <v>0</v>
      </c>
      <c r="H193" s="162" t="n">
        <v>0</v>
      </c>
      <c r="I193" s="162" t="n">
        <v>0</v>
      </c>
      <c r="J193" s="162" t="n">
        <v>0</v>
      </c>
      <c r="K193" s="162" t="n">
        <v>0</v>
      </c>
      <c r="L193" s="162" t="n">
        <v>0</v>
      </c>
      <c r="M193" s="162" t="n">
        <v>0</v>
      </c>
      <c r="N193" s="162" t="n">
        <v>0</v>
      </c>
      <c r="O193" s="162" t="n">
        <v>0</v>
      </c>
      <c r="P193" s="162" t="n">
        <v>0</v>
      </c>
      <c r="Q193" s="162" t="n">
        <v>0</v>
      </c>
      <c r="R193" s="162" t="n">
        <v>0</v>
      </c>
      <c r="S193" s="162" t="n">
        <v>0</v>
      </c>
      <c r="T193" s="162" t="n">
        <v>0</v>
      </c>
      <c r="U193" s="162" t="n">
        <v>0</v>
      </c>
      <c r="V193" s="162" t="n">
        <v>0</v>
      </c>
      <c r="W193" s="162" t="n">
        <v>0</v>
      </c>
      <c r="X193" s="163" t="n">
        <v>0</v>
      </c>
      <c r="Y193" s="162" t="n">
        <v>0</v>
      </c>
      <c r="Z193" s="162" t="n">
        <v>0</v>
      </c>
      <c r="AA193" s="162" t="n">
        <v>0</v>
      </c>
      <c r="AB193" s="162" t="n">
        <v>0</v>
      </c>
      <c r="AC193" s="162" t="n">
        <v>0</v>
      </c>
      <c r="AD193" s="162" t="n">
        <v>0</v>
      </c>
      <c r="AE193" s="162" t="n">
        <v>0</v>
      </c>
      <c r="AF193" s="162" t="n">
        <v>0</v>
      </c>
      <c r="AG193" s="162" t="n">
        <v>0</v>
      </c>
      <c r="AH193" s="162" t="n">
        <v>0</v>
      </c>
      <c r="AI193" s="162" t="n">
        <v>0</v>
      </c>
      <c r="AJ193" s="162" t="n">
        <v>0</v>
      </c>
      <c r="AK193" s="162" t="n">
        <v>0</v>
      </c>
      <c r="AL193" s="162" t="n">
        <v>0</v>
      </c>
      <c r="AM193" s="162" t="n">
        <v>0</v>
      </c>
      <c r="AN193" s="162" t="n">
        <v>0</v>
      </c>
      <c r="AO193" s="162" t="n">
        <v>0</v>
      </c>
      <c r="AP193" s="162" t="n">
        <v>0</v>
      </c>
      <c r="AQ193" s="162" t="n">
        <v>0</v>
      </c>
      <c r="AR193" s="147"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48" t="n">
        <v>231.470087429195</v>
      </c>
      <c r="BJ193" s="51" t="n">
        <v>216.774921490327</v>
      </c>
      <c r="BK193" s="51" t="n">
        <v>203.012696409474</v>
      </c>
      <c r="BL193" s="51" t="n">
        <f aca="false">BK193*(1+(BK36-BJ36)/BJ36)</f>
        <v>186.993812598883</v>
      </c>
      <c r="BM193" s="149" t="n">
        <f aca="false">BL193*(1+(BL36-BK36)/BK36)</f>
        <v>184.029923798277</v>
      </c>
      <c r="BN193" s="51" t="n">
        <f aca="false">BM193*(1+(BM36-BL36)/BL36)</f>
        <v>184.39658297642</v>
      </c>
      <c r="BO193" s="51" t="n">
        <f aca="false">BN193*(1+(BN36-BM36)/BM36)</f>
        <v>187.123227113548</v>
      </c>
      <c r="BP193" s="51" t="n">
        <f aca="false">BO193*(1+(BO36-BN36)/BN36)</f>
        <v>182.64525158143</v>
      </c>
      <c r="BQ193" s="51" t="n">
        <f aca="false">BP193*(1+(BP36-BO36)/BO36)</f>
        <v>177.376484888081</v>
      </c>
      <c r="BR193" s="51" t="n">
        <f aca="false">BQ193*(1+(BQ36-BP36)/BP36)</f>
        <v>179.415805708079</v>
      </c>
      <c r="BS193" s="51" t="n">
        <f aca="false">BR193*(1+(BR36-BQ36)/BQ36)</f>
        <v>184.780032484675</v>
      </c>
      <c r="BT193" s="51" t="n">
        <f aca="false">BS193*(1+(BS36-BR36)/BR36)</f>
        <v>188.976034285059</v>
      </c>
      <c r="BU193" s="51" t="n">
        <f aca="false">BT193*(1+(BT36-BS36)/BS36)</f>
        <v>191.227277278147</v>
      </c>
      <c r="BV193" s="51" t="n">
        <f aca="false">BU193*(1+(BU36-BT36)/BT36)</f>
        <v>192.861829303123</v>
      </c>
      <c r="BW193" s="51" t="n">
        <f aca="false">BV193*(1+(BV36-BU36)/BU36)</f>
        <v>194.588999836531</v>
      </c>
      <c r="BX193" s="51" t="n">
        <f aca="false">BW193*(1+(BW36-BV36)/BV36)</f>
        <v>196.697674543227</v>
      </c>
      <c r="BY193" s="51" t="n">
        <f aca="false">BX193*(1+(BX36-BW36)/BW36)</f>
        <v>199.837057642156</v>
      </c>
      <c r="BZ193" s="51" t="n">
        <f aca="false">BY193*(1+(BY36-BX36)/BX36)</f>
        <v>198.23860156741</v>
      </c>
      <c r="CA193" s="51" t="n">
        <f aca="false">BZ193*(1+(BZ36-BY36)/BY36)</f>
        <v>198.353926576437</v>
      </c>
      <c r="CB193" s="51" t="n">
        <f aca="false">CA193*(1+(CA36-BZ36)/BZ36)</f>
        <v>202.194358938789</v>
      </c>
      <c r="CC193" s="51" t="n">
        <f aca="false">CB193*(1+(CB36-CA36)/CA36)</f>
        <v>206.073109269735</v>
      </c>
      <c r="CD193" s="51" t="n">
        <f aca="false">CC193*(1+(CC36-CB36)/CB36)</f>
        <v>208.52185319046</v>
      </c>
      <c r="CE193" s="51" t="n">
        <f aca="false">CD193*(1+(CD36-CC36)/CC36)</f>
        <v>208.755132151285</v>
      </c>
      <c r="CF193" s="51" t="n">
        <f aca="false">CE193*(1+(CE36-CD36)/CD36)</f>
        <v>208.988672087507</v>
      </c>
      <c r="CG193" s="51" t="n">
        <f aca="false">CF193*(1+(CF36-CE36)/CE36)</f>
        <v>209.222473291088</v>
      </c>
      <c r="CH193" s="51" t="n">
        <f aca="false">CG193*(1+(CG36-CF36)/CF36)</f>
        <v>210.946832962127</v>
      </c>
      <c r="CI193" s="51" t="n">
        <f aca="false">CH193*(1+(CH36-CG36)/CG36)</f>
        <v>213.431119889754</v>
      </c>
      <c r="CJ193" s="51" t="n">
        <f aca="false">CI193*(1+(CI36-CH36)/CH36)</f>
        <v>213.669890978221</v>
      </c>
      <c r="CK193" s="51" t="n">
        <f aca="false">CJ193*(1+(CJ36-CI36)/CI36)</f>
        <v>213.908929186276</v>
      </c>
      <c r="CL193" s="51" t="n">
        <f aca="false">CK193*(1+(CK36-CJ36)/CJ36)</f>
        <v>215.656846252871</v>
      </c>
      <c r="CM193" s="51" t="n">
        <f aca="false">CL193*(1+(CL36-CK36)/CK36)</f>
        <v>218.173845060864</v>
      </c>
      <c r="CN193" s="51" t="n">
        <f aca="false">CM193*(1+(CM36-CL36)/CL36)</f>
        <v>218.417921962523</v>
      </c>
      <c r="CO193" s="51" t="n">
        <f aca="false">CN193*(1+(CN36-CM36)/CM36)</f>
        <v>218.662271919524</v>
      </c>
      <c r="CP193" s="51" t="n">
        <f aca="false">CO193*(1+(CO36-CN36)/CN36)</f>
        <v>218.906895237342</v>
      </c>
      <c r="CQ193" s="51" t="n">
        <f aca="false">CP193*(1+(CP36-CO36)/CO36)</f>
        <v>219.151792221793</v>
      </c>
      <c r="CR193" s="51" t="n">
        <f aca="false">CQ193*(1+(CQ36-CP36)/CP36)</f>
        <v>219.396963179035</v>
      </c>
      <c r="CS193" s="51" t="n">
        <f aca="false">CR193*(1+(CR36-CQ36)/CQ36)</f>
        <v>219.642408415568</v>
      </c>
      <c r="CT193" s="51" t="n">
        <f aca="false">CS193*(1+(CS36-CR36)/CR36)</f>
        <v>219.888128238236</v>
      </c>
      <c r="CU193" s="51" t="n">
        <f aca="false">CT193*(1+(CT36-CS36)/CS36)</f>
        <v>220.134122954226</v>
      </c>
      <c r="CV193" s="51" t="n">
        <f aca="false">CU193*(1+(CU36-CT36)/CT36)</f>
        <v>220.380392871068</v>
      </c>
      <c r="CW193" s="51" t="n">
        <f aca="false">CV193*(1+(CV36-CU36)/CU36)</f>
        <v>220.626938296637</v>
      </c>
      <c r="CX193" s="51" t="n">
        <f aca="false">CW193*(1+(CW36-CV36)/CV36)</f>
        <v>220.873759539152</v>
      </c>
      <c r="CY193" s="51" t="n">
        <f aca="false">CX193*(1+(CX36-CW36)/CW36)</f>
        <v>221.120856907176</v>
      </c>
      <c r="CZ193" s="51" t="n">
        <f aca="false">CY193*(1+(CY36-CX36)/CX36)</f>
        <v>221.368230709619</v>
      </c>
      <c r="DA193" s="51" t="n">
        <f aca="false">CZ193*(1+(CZ36-CY36)/CY36)</f>
        <v>221.615881255735</v>
      </c>
      <c r="DB193" s="51" t="n">
        <f aca="false">DA193*(1+(DA36-CZ36)/CZ36)</f>
        <v>221.863808855124</v>
      </c>
      <c r="DC193" s="51" t="n">
        <f aca="false">DB193*(1+(DB36-DA36)/DA36)</f>
        <v>222.112013817734</v>
      </c>
      <c r="DD193" s="51" t="n">
        <f aca="false">DC193*(1+(DC36-DB36)/DB36)</f>
        <v>222.360496453858</v>
      </c>
      <c r="DE193" s="51" t="n">
        <f aca="false">DD193*(1+(DD36-DC36)/DC36)</f>
        <v>222.609257074137</v>
      </c>
      <c r="DF193" s="51" t="n">
        <f aca="false">DE193*(1+(DE36-DD36)/DD36)</f>
        <v>222.858295989559</v>
      </c>
      <c r="DG193" s="51" t="n">
        <f aca="false">DF193*(1+(DF36-DE36)/DE36)</f>
        <v>223.107613511461</v>
      </c>
      <c r="DH193" s="51" t="n">
        <f aca="false">DG193*(1+(DG36-DF36)/DF36)</f>
        <v>223.357209951526</v>
      </c>
      <c r="DI193" s="51" t="n">
        <f aca="false">DH193*(1+(DH36-DG36)/DG36)</f>
        <v>223.607085621789</v>
      </c>
      <c r="DJ193" s="51" t="n">
        <f aca="false">DI193*(1+(DI36-DH36)/DH36)</f>
        <v>223.857240834631</v>
      </c>
      <c r="DK193" s="51" t="n">
        <f aca="false">DJ193*(1+(DJ36-DI36)/DI36)</f>
        <v>224.107675902784</v>
      </c>
      <c r="DL193" s="51" t="n">
        <f aca="false">DK193*(1+(DK36-DJ36)/DJ36)</f>
        <v>224.358391139329</v>
      </c>
      <c r="DM193" s="51" t="n">
        <f aca="false">DL193*(1+(DL36-DK36)/DK36)</f>
        <v>224.6093868577</v>
      </c>
      <c r="DN193" s="51" t="n">
        <f aca="false">DM193*(1+(DM36-DL36)/DL36)</f>
        <v>224.860663371677</v>
      </c>
      <c r="DO193" s="51" t="n">
        <f aca="false">DN193*(1+(DN36-DM36)/DM36)</f>
        <v>225.112220995395</v>
      </c>
      <c r="DP193" s="51" t="n">
        <f aca="false">DO193*(1+(DO36-DN36)/DN36)</f>
        <v>225.364060043339</v>
      </c>
      <c r="DQ193" s="51" t="n">
        <f aca="false">DP193*(1+(DP36-DO36)/DO36)</f>
        <v>225.616180830344</v>
      </c>
      <c r="DR193" s="51" t="n">
        <f aca="false">DQ193*(1+(DQ36-DP36)/DP36)</f>
        <v>225.868583671602</v>
      </c>
      <c r="DS193" s="51" t="n">
        <f aca="false">DR193*(1+(DR36-DQ36)/DQ36)</f>
        <v>226.121268882652</v>
      </c>
      <c r="DT193" s="51" t="n">
        <f aca="false">DS193*(1+(DS36-DR36)/DR36)</f>
        <v>226.37423677939</v>
      </c>
      <c r="DU193" s="51" t="n">
        <f aca="false">DT193*(1+(DT36-DS36)/DS36)</f>
        <v>226.627487678063</v>
      </c>
      <c r="DV193" s="51" t="n">
        <f aca="false">DU193*(1+(DU36-DT36)/DT36)</f>
        <v>226.881021895274</v>
      </c>
      <c r="DW193" s="51" t="n">
        <f aca="false">DV193*(1+(DV36-DU36)/DU36)</f>
        <v>227.134839747979</v>
      </c>
      <c r="DX193" s="51" t="n">
        <f aca="false">DW193*(1+(DW36-DV36)/DV36)</f>
        <v>227.388941553487</v>
      </c>
      <c r="DY193" s="51" t="n">
        <f aca="false">DX193*(1+(DX36-DW36)/DW36)</f>
        <v>227.643327629465</v>
      </c>
      <c r="DZ193" s="51" t="n">
        <f aca="false">DY193*(1+(DY36-DX36)/DX36)</f>
        <v>227.897998293934</v>
      </c>
      <c r="EA193" s="51" t="n">
        <f aca="false">DZ193*(1+(DZ36-DY36)/DY36)</f>
        <v>228.15295386527</v>
      </c>
      <c r="EB193" s="51" t="n">
        <f aca="false">EA193*(1+(EA36-DZ36)/DZ36)</f>
        <v>228.408194662206</v>
      </c>
      <c r="EC193" s="51" t="n">
        <f aca="false">EB193*(1+(EB36-EA36)/EA36)</f>
        <v>228.663721003832</v>
      </c>
      <c r="ED193" s="51" t="n">
        <f aca="false">EC193*(1+(EC36-EB36)/EB36)</f>
        <v>228.919533209594</v>
      </c>
      <c r="EE193" s="51" t="n">
        <f aca="false">ED193*(1+(ED36-EC36)/EC36)</f>
        <v>229.175631599296</v>
      </c>
      <c r="EF193" s="51" t="n">
        <f aca="false">EE193*(1+(EE36-ED36)/ED36)</f>
        <v>229.4320164931</v>
      </c>
      <c r="EG193" s="51" t="n">
        <f aca="false">EF193*(1+(EF36-EE36)/EE36)</f>
        <v>229.688688211525</v>
      </c>
      <c r="EH193" s="51" t="n">
        <f aca="false">EG193*(1+(EG36-EF36)/EF36)</f>
        <v>229.94564707545</v>
      </c>
      <c r="EI193" s="51" t="n">
        <f aca="false">EH193*(1+(EH36-EG36)/EG36)</f>
        <v>230.202893406112</v>
      </c>
      <c r="EJ193" s="51" t="n">
        <f aca="false">EI193*(1+(EI36-EH36)/EH36)</f>
        <v>230.460427525107</v>
      </c>
      <c r="EK193" s="51" t="n">
        <f aca="false">EJ193*(1+(EJ36-EI36)/EI36)</f>
        <v>230.718249754394</v>
      </c>
      <c r="EL193" s="51" t="n">
        <f aca="false">EK193*(1+(EK36-EJ36)/EJ36)</f>
        <v>230.976360416287</v>
      </c>
      <c r="EM193" s="51" t="n">
        <f aca="false">EL193*(1+(EL36-EK36)/EK36)</f>
        <v>231.234759833464</v>
      </c>
      <c r="EN193" s="51" t="n">
        <f aca="false">EM193*(1+(EM36-EL36)/EL36)</f>
        <v>231.493448328964</v>
      </c>
      <c r="EO193" s="51" t="n">
        <f aca="false">EN193*(1+(EN36-EM36)/EM36)</f>
        <v>231.752426226186</v>
      </c>
      <c r="EP193" s="51" t="n">
        <f aca="false">EO193*(1+(EO36-EN36)/EN36)</f>
        <v>232.011693848891</v>
      </c>
      <c r="EQ193" s="51" t="n">
        <f aca="false">EP193*(1+(EP36-EO36)/EO36)</f>
        <v>232.271251521204</v>
      </c>
      <c r="ER193" s="51" t="n">
        <f aca="false">EQ193*(1+(EQ36-EP36)/EP36)</f>
        <v>232.53109956761</v>
      </c>
      <c r="ES193" s="51" t="n">
        <f aca="false">ER193*(1+(ER36-EQ36)/EQ36)</f>
        <v>232.791238312958</v>
      </c>
      <c r="ET193" s="51" t="n">
        <f aca="false">ES193*(1+(ES36-ER36)/ER36)</f>
        <v>233.051668082462</v>
      </c>
      <c r="EU193" s="51" t="n">
        <f aca="false">ET193*(1+(ET36-ES36)/ES36)</f>
        <v>233.312389201698</v>
      </c>
      <c r="EV193" s="51" t="n">
        <f aca="false">EU193*(1+(EU36-ET36)/ET36)</f>
        <v>233.573401996606</v>
      </c>
    </row>
    <row r="194" customFormat="false" ht="12.8" hidden="false" customHeight="false" outlineLevel="0" collapsed="false">
      <c r="A194" s="162" t="s">
        <v>340</v>
      </c>
      <c r="B194" s="162" t="n">
        <v>0</v>
      </c>
      <c r="C194" s="162" t="n">
        <v>0</v>
      </c>
      <c r="D194" s="162" t="n">
        <v>0</v>
      </c>
      <c r="E194" s="162" t="n">
        <v>0</v>
      </c>
      <c r="F194" s="162" t="n">
        <v>0</v>
      </c>
      <c r="G194" s="162" t="n">
        <v>0</v>
      </c>
      <c r="H194" s="162" t="n">
        <v>0</v>
      </c>
      <c r="I194" s="162" t="n">
        <v>0</v>
      </c>
      <c r="J194" s="162" t="n">
        <v>0</v>
      </c>
      <c r="K194" s="162" t="n">
        <v>0</v>
      </c>
      <c r="L194" s="162" t="n">
        <v>0</v>
      </c>
      <c r="M194" s="162" t="n">
        <v>0</v>
      </c>
      <c r="N194" s="162" t="n">
        <v>0</v>
      </c>
      <c r="O194" s="162" t="n">
        <v>0</v>
      </c>
      <c r="P194" s="162" t="n">
        <v>0</v>
      </c>
      <c r="Q194" s="162" t="n">
        <v>0</v>
      </c>
      <c r="R194" s="162" t="n">
        <v>0</v>
      </c>
      <c r="S194" s="162" t="n">
        <v>0</v>
      </c>
      <c r="T194" s="162" t="n">
        <v>0</v>
      </c>
      <c r="U194" s="162" t="n">
        <v>0</v>
      </c>
      <c r="V194" s="162" t="n">
        <v>0</v>
      </c>
      <c r="W194" s="162" t="n">
        <v>0</v>
      </c>
      <c r="X194" s="163" t="n">
        <v>0</v>
      </c>
      <c r="Y194" s="162" t="n">
        <v>0</v>
      </c>
      <c r="Z194" s="162" t="n">
        <v>0</v>
      </c>
      <c r="AA194" s="162" t="n">
        <v>0</v>
      </c>
      <c r="AB194" s="162" t="n">
        <v>0</v>
      </c>
      <c r="AC194" s="162" t="n">
        <v>0</v>
      </c>
      <c r="AD194" s="162" t="n">
        <v>0</v>
      </c>
      <c r="AE194" s="162" t="n">
        <v>0</v>
      </c>
      <c r="AF194" s="162" t="n">
        <v>0</v>
      </c>
      <c r="AG194" s="162" t="n">
        <v>0</v>
      </c>
      <c r="AH194" s="162" t="n">
        <v>0</v>
      </c>
      <c r="AI194" s="162" t="n">
        <v>0</v>
      </c>
      <c r="AJ194" s="162" t="n">
        <v>0</v>
      </c>
      <c r="AK194" s="162" t="n">
        <v>0</v>
      </c>
      <c r="AL194" s="162" t="n">
        <v>0</v>
      </c>
      <c r="AM194" s="162" t="n">
        <v>0</v>
      </c>
      <c r="AN194" s="162" t="n">
        <v>0</v>
      </c>
      <c r="AO194" s="162" t="n">
        <v>0</v>
      </c>
      <c r="AP194" s="162" t="n">
        <v>0</v>
      </c>
      <c r="AQ194" s="162" t="n">
        <v>0</v>
      </c>
      <c r="AR194" s="147"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48" t="n">
        <v>32225.3501346713</v>
      </c>
      <c r="BJ194" s="51" t="n">
        <v>30179.4837640892</v>
      </c>
      <c r="BK194" s="51" t="n">
        <v>28263.5017605903</v>
      </c>
      <c r="BL194" s="51" t="n">
        <f aca="false">BK194*(1+(BK36-BJ36)/BJ36)</f>
        <v>26033.3469043141</v>
      </c>
      <c r="BM194" s="149" t="n">
        <f aca="false">BL194*(1+(BL36-BK36)/BK36)</f>
        <v>25620.7132226986</v>
      </c>
      <c r="BN194" s="51" t="n">
        <f aca="false">BM194*(1+(BM36-BL36)/BL36)</f>
        <v>25671.7596474309</v>
      </c>
      <c r="BO194" s="51" t="n">
        <f aca="false">BN194*(1+(BN36-BM36)/BM36)</f>
        <v>26051.3640403247</v>
      </c>
      <c r="BP194" s="51" t="n">
        <f aca="false">BO194*(1+(BO36-BN36)/BN36)</f>
        <v>25427.938650808</v>
      </c>
      <c r="BQ194" s="51" t="n">
        <f aca="false">BP194*(1+(BP36-BO36)/BO36)</f>
        <v>24694.4190269258</v>
      </c>
      <c r="BR194" s="51" t="n">
        <f aca="false">BQ194*(1+(BQ36-BP36)/BP36)</f>
        <v>24978.3340165092</v>
      </c>
      <c r="BS194" s="51" t="n">
        <f aca="false">BR194*(1+(BR36-BQ36)/BQ36)</f>
        <v>25725.1436280557</v>
      </c>
      <c r="BT194" s="51" t="n">
        <f aca="false">BS194*(1+(BS36-BR36)/BR36)</f>
        <v>26309.312531627</v>
      </c>
      <c r="BU194" s="51" t="n">
        <f aca="false">BT194*(1+(BT36-BS36)/BS36)</f>
        <v>26622.7314035695</v>
      </c>
      <c r="BV194" s="51" t="n">
        <f aca="false">BU194*(1+(BU36-BT36)/BT36)</f>
        <v>26850.2943336361</v>
      </c>
      <c r="BW194" s="51" t="n">
        <f aca="false">BV194*(1+(BV36-BU36)/BU36)</f>
        <v>27090.751646283</v>
      </c>
      <c r="BX194" s="51" t="n">
        <f aca="false">BW194*(1+(BW36-BV36)/BV36)</f>
        <v>27384.3221093097</v>
      </c>
      <c r="BY194" s="51" t="n">
        <f aca="false">BX194*(1+(BX36-BW36)/BW36)</f>
        <v>27821.3881712509</v>
      </c>
      <c r="BZ194" s="51" t="n">
        <f aca="false">BY194*(1+(BY36-BX36)/BX36)</f>
        <v>27598.8505325622</v>
      </c>
      <c r="CA194" s="51" t="n">
        <f aca="false">BZ194*(1+(BZ36-BY36)/BY36)</f>
        <v>27614.9061224504</v>
      </c>
      <c r="CB194" s="51" t="n">
        <f aca="false">CA194*(1+(CA36-BZ36)/BZ36)</f>
        <v>28149.572518959</v>
      </c>
      <c r="CC194" s="51" t="n">
        <f aca="false">CB194*(1+(CB36-CA36)/CA36)</f>
        <v>28689.5735570541</v>
      </c>
      <c r="CD194" s="51" t="n">
        <f aca="false">CC194*(1+(CC36-CB36)/CB36)</f>
        <v>29030.488580295</v>
      </c>
      <c r="CE194" s="51" t="n">
        <f aca="false">CD194*(1+(CD36-CC36)/CC36)</f>
        <v>29062.9657624447</v>
      </c>
      <c r="CF194" s="51" t="n">
        <f aca="false">CE194*(1+(CE36-CD36)/CD36)</f>
        <v>29095.4792776846</v>
      </c>
      <c r="CG194" s="51" t="n">
        <f aca="false">CF194*(1+(CF36-CE36)/CE36)</f>
        <v>29128.0291666614</v>
      </c>
      <c r="CH194" s="51" t="n">
        <f aca="false">CG194*(1+(CG36-CF36)/CF36)</f>
        <v>29368.0951500225</v>
      </c>
      <c r="CI194" s="51" t="n">
        <f aca="false">CH194*(1+(CH36-CG36)/CG36)</f>
        <v>29713.9584836691</v>
      </c>
      <c r="CJ194" s="51" t="n">
        <f aca="false">CI194*(1+(CI36-CH36)/CH36)</f>
        <v>29747.2002818357</v>
      </c>
      <c r="CK194" s="51" t="n">
        <f aca="false">CJ194*(1+(CJ36-CI36)/CI36)</f>
        <v>29780.4792684887</v>
      </c>
      <c r="CL194" s="51" t="n">
        <f aca="false">CK194*(1+(CK36-CJ36)/CJ36)</f>
        <v>30023.8249210651</v>
      </c>
      <c r="CM194" s="51" t="n">
        <f aca="false">CL194*(1+(CL36-CK36)/CK36)</f>
        <v>30374.242414647</v>
      </c>
      <c r="CN194" s="51" t="n">
        <f aca="false">CM194*(1+(CM36-CL36)/CL36)</f>
        <v>30408.2228900644</v>
      </c>
      <c r="CO194" s="51" t="n">
        <f aca="false">CN194*(1+(CN36-CM36)/CM36)</f>
        <v>30442.2413803463</v>
      </c>
      <c r="CP194" s="51" t="n">
        <f aca="false">CO194*(1+(CO36-CN36)/CN36)</f>
        <v>30476.297928021</v>
      </c>
      <c r="CQ194" s="51" t="n">
        <f aca="false">CP194*(1+(CP36-CO36)/CO36)</f>
        <v>30510.3925756643</v>
      </c>
      <c r="CR194" s="51" t="n">
        <f aca="false">CQ194*(1+(CQ36-CP36)/CP36)</f>
        <v>30544.5253658996</v>
      </c>
      <c r="CS194" s="51" t="n">
        <f aca="false">CR194*(1+(CR36-CQ36)/CQ36)</f>
        <v>30578.696341398</v>
      </c>
      <c r="CT194" s="51" t="n">
        <f aca="false">CS194*(1+(CS36-CR36)/CR36)</f>
        <v>30612.9055448785</v>
      </c>
      <c r="CU194" s="51" t="n">
        <f aca="false">CT194*(1+(CT36-CS36)/CS36)</f>
        <v>30647.1530191077</v>
      </c>
      <c r="CV194" s="51" t="n">
        <f aca="false">CU194*(1+(CU36-CT36)/CT36)</f>
        <v>30681.4388069</v>
      </c>
      <c r="CW194" s="51" t="n">
        <f aca="false">CV194*(1+(CV36-CU36)/CU36)</f>
        <v>30715.7629511179</v>
      </c>
      <c r="CX194" s="51" t="n">
        <f aca="false">CW194*(1+(CW36-CV36)/CV36)</f>
        <v>30750.1254946718</v>
      </c>
      <c r="CY194" s="51" t="n">
        <f aca="false">CX194*(1+(CX36-CW36)/CW36)</f>
        <v>30784.52648052</v>
      </c>
      <c r="CZ194" s="51" t="n">
        <f aca="false">CY194*(1+(CY36-CX36)/CX36)</f>
        <v>30818.965951669</v>
      </c>
      <c r="DA194" s="51" t="n">
        <f aca="false">CZ194*(1+(CZ36-CY36)/CY36)</f>
        <v>30853.4439511732</v>
      </c>
      <c r="DB194" s="51" t="n">
        <f aca="false">DA194*(1+(DA36-CZ36)/CZ36)</f>
        <v>30887.9605221354</v>
      </c>
      <c r="DC194" s="51" t="n">
        <f aca="false">DB194*(1+(DB36-DA36)/DA36)</f>
        <v>30922.5157077065</v>
      </c>
      <c r="DD194" s="51" t="n">
        <f aca="false">DC194*(1+(DC36-DB36)/DB36)</f>
        <v>30957.1095510856</v>
      </c>
      <c r="DE194" s="51" t="n">
        <f aca="false">DD194*(1+(DD36-DC36)/DC36)</f>
        <v>30991.7420955204</v>
      </c>
      <c r="DF194" s="51" t="n">
        <f aca="false">DE194*(1+(DE36-DD36)/DD36)</f>
        <v>31026.4133843066</v>
      </c>
      <c r="DG194" s="51" t="n">
        <f aca="false">DF194*(1+(DF36-DE36)/DE36)</f>
        <v>31061.1234607887</v>
      </c>
      <c r="DH194" s="51" t="n">
        <f aca="false">DG194*(1+(DG36-DF36)/DF36)</f>
        <v>31095.8723683595</v>
      </c>
      <c r="DI194" s="51" t="n">
        <f aca="false">DH194*(1+(DH36-DG36)/DG36)</f>
        <v>31130.6601504604</v>
      </c>
      <c r="DJ194" s="51" t="n">
        <f aca="false">DI194*(1+(DI36-DH36)/DH36)</f>
        <v>31165.4868505812</v>
      </c>
      <c r="DK194" s="51" t="n">
        <f aca="false">DJ194*(1+(DJ36-DI36)/DI36)</f>
        <v>31200.3525122607</v>
      </c>
      <c r="DL194" s="51" t="n">
        <f aca="false">DK194*(1+(DK36-DJ36)/DJ36)</f>
        <v>31235.2571790862</v>
      </c>
      <c r="DM194" s="51" t="n">
        <f aca="false">DL194*(1+(DL36-DK36)/DK36)</f>
        <v>31270.2008946938</v>
      </c>
      <c r="DN194" s="51" t="n">
        <f aca="false">DM194*(1+(DM36-DL36)/DL36)</f>
        <v>31305.1837027683</v>
      </c>
      <c r="DO194" s="51" t="n">
        <f aca="false">DN194*(1+(DN36-DM36)/DM36)</f>
        <v>31340.2056470437</v>
      </c>
      <c r="DP194" s="51" t="n">
        <f aca="false">DO194*(1+(DO36-DN36)/DN36)</f>
        <v>31375.2667713026</v>
      </c>
      <c r="DQ194" s="51" t="n">
        <f aca="false">DP194*(1+(DP36-DO36)/DO36)</f>
        <v>31410.3671193766</v>
      </c>
      <c r="DR194" s="51" t="n">
        <f aca="false">DQ194*(1+(DQ36-DP36)/DP36)</f>
        <v>31445.5067351466</v>
      </c>
      <c r="DS194" s="51" t="n">
        <f aca="false">DR194*(1+(DR36-DQ36)/DQ36)</f>
        <v>31480.6856625423</v>
      </c>
      <c r="DT194" s="51" t="n">
        <f aca="false">DS194*(1+(DS36-DR36)/DR36)</f>
        <v>31515.9039455427</v>
      </c>
      <c r="DU194" s="51" t="n">
        <f aca="false">DT194*(1+(DT36-DS36)/DS36)</f>
        <v>31551.1616281759</v>
      </c>
      <c r="DV194" s="51" t="n">
        <f aca="false">DU194*(1+(DU36-DT36)/DT36)</f>
        <v>31586.4587545195</v>
      </c>
      <c r="DW194" s="51" t="n">
        <f aca="false">DV194*(1+(DV36-DU36)/DU36)</f>
        <v>31621.7953687</v>
      </c>
      <c r="DX194" s="51" t="n">
        <f aca="false">DW194*(1+(DW36-DV36)/DV36)</f>
        <v>31657.1715148937</v>
      </c>
      <c r="DY194" s="51" t="n">
        <f aca="false">DX194*(1+(DX36-DW36)/DW36)</f>
        <v>31692.5872373261</v>
      </c>
      <c r="DZ194" s="51" t="n">
        <f aca="false">DY194*(1+(DY36-DX36)/DX36)</f>
        <v>31728.042580272</v>
      </c>
      <c r="EA194" s="51" t="n">
        <f aca="false">DZ194*(1+(DZ36-DY36)/DY36)</f>
        <v>31763.5375880561</v>
      </c>
      <c r="EB194" s="51" t="n">
        <f aca="false">EA194*(1+(EA36-DZ36)/DZ36)</f>
        <v>31799.0723050525</v>
      </c>
      <c r="EC194" s="51" t="n">
        <f aca="false">EB194*(1+(EB36-EA36)/EA36)</f>
        <v>31834.6467756849</v>
      </c>
      <c r="ED194" s="51" t="n">
        <f aca="false">EC194*(1+(EC36-EB36)/EB36)</f>
        <v>31870.2610444267</v>
      </c>
      <c r="EE194" s="51" t="n">
        <f aca="false">ED194*(1+(ED36-EC36)/EC36)</f>
        <v>31905.9151558013</v>
      </c>
      <c r="EF194" s="51" t="n">
        <f aca="false">EE194*(1+(EE36-ED36)/ED36)</f>
        <v>31941.6091543815</v>
      </c>
      <c r="EG194" s="51" t="n">
        <f aca="false">EF194*(1+(EF36-EE36)/EE36)</f>
        <v>31977.3430847903</v>
      </c>
      <c r="EH194" s="51" t="n">
        <f aca="false">EG194*(1+(EG36-EF36)/EF36)</f>
        <v>32013.1169917005</v>
      </c>
      <c r="EI194" s="51" t="n">
        <f aca="false">EH194*(1+(EH36-EG36)/EG36)</f>
        <v>32048.9309198349</v>
      </c>
      <c r="EJ194" s="51" t="n">
        <f aca="false">EI194*(1+(EI36-EH36)/EH36)</f>
        <v>32084.7849139662</v>
      </c>
      <c r="EK194" s="51" t="n">
        <f aca="false">EJ194*(1+(EJ36-EI36)/EI36)</f>
        <v>32120.6790189174</v>
      </c>
      <c r="EL194" s="51" t="n">
        <f aca="false">EK194*(1+(EK36-EJ36)/EJ36)</f>
        <v>32156.6132795615</v>
      </c>
      <c r="EM194" s="51" t="n">
        <f aca="false">EL194*(1+(EL36-EK36)/EK36)</f>
        <v>32192.5877408218</v>
      </c>
      <c r="EN194" s="51" t="n">
        <f aca="false">EM194*(1+(EM36-EL36)/EL36)</f>
        <v>32228.6024476717</v>
      </c>
      <c r="EO194" s="51" t="n">
        <f aca="false">EN194*(1+(EN36-EM36)/EM36)</f>
        <v>32264.6574451351</v>
      </c>
      <c r="EP194" s="51" t="n">
        <f aca="false">EO194*(1+(EO36-EN36)/EN36)</f>
        <v>32300.7527782862</v>
      </c>
      <c r="EQ194" s="51" t="n">
        <f aca="false">EP194*(1+(EP36-EO36)/EO36)</f>
        <v>32336.8884922496</v>
      </c>
      <c r="ER194" s="51" t="n">
        <f aca="false">EQ194*(1+(EQ36-EP36)/EP36)</f>
        <v>32373.0646322003</v>
      </c>
      <c r="ES194" s="51" t="n">
        <f aca="false">ER194*(1+(ER36-EQ36)/EQ36)</f>
        <v>32409.281243364</v>
      </c>
      <c r="ET194" s="51" t="n">
        <f aca="false">ES194*(1+(ES36-ER36)/ER36)</f>
        <v>32445.5383710169</v>
      </c>
      <c r="EU194" s="51" t="n">
        <f aca="false">ET194*(1+(ET36-ES36)/ES36)</f>
        <v>32481.8360604859</v>
      </c>
      <c r="EV194" s="51" t="n">
        <f aca="false">EU194*(1+(EU36-ET36)/ET36)</f>
        <v>32518.1743571486</v>
      </c>
    </row>
    <row r="195" customFormat="false" ht="12.8" hidden="false" customHeight="false" outlineLevel="0" collapsed="false">
      <c r="A195" s="162" t="s">
        <v>341</v>
      </c>
      <c r="B195" s="162" t="n">
        <v>0</v>
      </c>
      <c r="C195" s="162" t="n">
        <v>0</v>
      </c>
      <c r="D195" s="162" t="n">
        <v>0</v>
      </c>
      <c r="E195" s="162" t="n">
        <v>0</v>
      </c>
      <c r="F195" s="162" t="n">
        <v>0</v>
      </c>
      <c r="G195" s="162" t="n">
        <v>0</v>
      </c>
      <c r="H195" s="162" t="n">
        <v>0</v>
      </c>
      <c r="I195" s="162" t="n">
        <v>0</v>
      </c>
      <c r="J195" s="162" t="n">
        <v>0</v>
      </c>
      <c r="K195" s="162" t="n">
        <v>0</v>
      </c>
      <c r="L195" s="162" t="n">
        <v>0</v>
      </c>
      <c r="M195" s="162" t="n">
        <v>0</v>
      </c>
      <c r="N195" s="162" t="n">
        <v>0</v>
      </c>
      <c r="O195" s="162" t="n">
        <v>0</v>
      </c>
      <c r="P195" s="162" t="n">
        <v>0</v>
      </c>
      <c r="Q195" s="162" t="n">
        <v>0</v>
      </c>
      <c r="R195" s="162" t="n">
        <v>0</v>
      </c>
      <c r="S195" s="162" t="n">
        <v>0</v>
      </c>
      <c r="T195" s="162" t="n">
        <v>0</v>
      </c>
      <c r="U195" s="162" t="n">
        <v>0</v>
      </c>
      <c r="V195" s="162" t="n">
        <v>0</v>
      </c>
      <c r="W195" s="162" t="n">
        <v>0</v>
      </c>
      <c r="X195" s="163" t="n">
        <v>0</v>
      </c>
      <c r="Y195" s="162" t="n">
        <v>0</v>
      </c>
      <c r="Z195" s="162" t="n">
        <v>0</v>
      </c>
      <c r="AA195" s="162" t="n">
        <v>0</v>
      </c>
      <c r="AB195" s="162" t="n">
        <v>0</v>
      </c>
      <c r="AC195" s="162" t="n">
        <v>0</v>
      </c>
      <c r="AD195" s="162" t="n">
        <v>0</v>
      </c>
      <c r="AE195" s="162" t="n">
        <v>0</v>
      </c>
      <c r="AF195" s="162" t="n">
        <v>0</v>
      </c>
      <c r="AG195" s="162" t="n">
        <v>0</v>
      </c>
      <c r="AH195" s="162" t="n">
        <v>0</v>
      </c>
      <c r="AI195" s="162" t="n">
        <v>0</v>
      </c>
      <c r="AJ195" s="162" t="n">
        <v>0</v>
      </c>
      <c r="AK195" s="162" t="n">
        <v>0</v>
      </c>
      <c r="AL195" s="162" t="n">
        <v>0</v>
      </c>
      <c r="AM195" s="162" t="n">
        <v>0</v>
      </c>
      <c r="AN195" s="162" t="n">
        <v>0</v>
      </c>
      <c r="AO195" s="162" t="n">
        <v>0</v>
      </c>
      <c r="AP195" s="162" t="n">
        <v>0</v>
      </c>
      <c r="AQ195" s="162" t="n">
        <v>0</v>
      </c>
      <c r="AR195" s="147"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48" t="n">
        <v>1372.79992186527</v>
      </c>
      <c r="BJ195" s="51" t="n">
        <v>1285.64601408941</v>
      </c>
      <c r="BK195" s="51" t="n">
        <v>1204.025180376</v>
      </c>
      <c r="BL195" s="51" t="n">
        <f aca="false">BK195*(1+(BK36-BJ36)/BJ36)</f>
        <v>1109.02058307453</v>
      </c>
      <c r="BM195" s="149" t="n">
        <f aca="false">BL195*(1+(BL36-BK36)/BK36)</f>
        <v>1091.44238815924</v>
      </c>
      <c r="BN195" s="51" t="n">
        <f aca="false">BM195*(1+(BM36-BL36)/BL36)</f>
        <v>1093.61696586254</v>
      </c>
      <c r="BO195" s="51" t="n">
        <f aca="false">BN195*(1+(BN36-BM36)/BM36)</f>
        <v>1109.78811307201</v>
      </c>
      <c r="BP195" s="51" t="n">
        <f aca="false">BO195*(1+(BO36-BN36)/BN36)</f>
        <v>1083.23019136004</v>
      </c>
      <c r="BQ195" s="51" t="n">
        <f aca="false">BP195*(1+(BP36-BO36)/BO36)</f>
        <v>1051.98225524317</v>
      </c>
      <c r="BR195" s="51" t="n">
        <f aca="false">BQ195*(1+(BQ36-BP36)/BP36)</f>
        <v>1064.07703385341</v>
      </c>
      <c r="BS195" s="51" t="n">
        <f aca="false">BR195*(1+(BR36-BQ36)/BQ36)</f>
        <v>1095.89112344731</v>
      </c>
      <c r="BT195" s="51" t="n">
        <f aca="false">BS195*(1+(BS36-BR36)/BR36)</f>
        <v>1120.77671885054</v>
      </c>
      <c r="BU195" s="51" t="n">
        <f aca="false">BT195*(1+(BT36-BS36)/BS36)</f>
        <v>1134.1283628549</v>
      </c>
      <c r="BV195" s="51" t="n">
        <f aca="false">BU195*(1+(BU36-BT36)/BT36)</f>
        <v>1143.82254371901</v>
      </c>
      <c r="BW195" s="51" t="n">
        <f aca="false">BV195*(1+(BV36-BU36)/BU36)</f>
        <v>1154.0660252835</v>
      </c>
      <c r="BX195" s="51" t="n">
        <f aca="false">BW195*(1+(BW36-BV36)/BV36)</f>
        <v>1166.57212706426</v>
      </c>
      <c r="BY195" s="51" t="n">
        <f aca="false">BX195*(1+(BX36-BW36)/BW36)</f>
        <v>1185.19114138607</v>
      </c>
      <c r="BZ195" s="51" t="n">
        <f aca="false">BY195*(1+(BY36-BX36)/BX36)</f>
        <v>1175.71103793561</v>
      </c>
      <c r="CA195" s="51" t="n">
        <f aca="false">BZ195*(1+(BZ36-BY36)/BY36)</f>
        <v>1176.3950060679</v>
      </c>
      <c r="CB195" s="51" t="n">
        <f aca="false">CA195*(1+(CA36-BZ36)/BZ36)</f>
        <v>1199.17179466085</v>
      </c>
      <c r="CC195" s="51" t="n">
        <f aca="false">CB195*(1+(CB36-CA36)/CA36)</f>
        <v>1222.17583898639</v>
      </c>
      <c r="CD195" s="51" t="n">
        <f aca="false">CC195*(1+(CC36-CB36)/CB36)</f>
        <v>1236.69881904129</v>
      </c>
      <c r="CE195" s="51" t="n">
        <f aca="false">CD195*(1+(CD36-CC36)/CC36)</f>
        <v>1238.08234700704</v>
      </c>
      <c r="CF195" s="51" t="n">
        <f aca="false">CE195*(1+(CE36-CD36)/CD36)</f>
        <v>1239.46742276244</v>
      </c>
      <c r="CG195" s="51" t="n">
        <f aca="false">CF195*(1+(CF36-CE36)/CE36)</f>
        <v>1240.85404803904</v>
      </c>
      <c r="CH195" s="51" t="n">
        <f aca="false">CG195*(1+(CG36-CF36)/CF36)</f>
        <v>1251.08085897588</v>
      </c>
      <c r="CI195" s="51" t="n">
        <f aca="false">CH195*(1+(CH36-CG36)/CG36)</f>
        <v>1265.814637055</v>
      </c>
      <c r="CJ195" s="51" t="n">
        <f aca="false">CI195*(1+(CI36-CH36)/CH36)</f>
        <v>1267.23073766321</v>
      </c>
      <c r="CK195" s="51" t="n">
        <f aca="false">CJ195*(1+(CJ36-CI36)/CI36)</f>
        <v>1268.64842250096</v>
      </c>
      <c r="CL195" s="51" t="n">
        <f aca="false">CK195*(1+(CK36-CJ36)/CJ36)</f>
        <v>1279.01494734699</v>
      </c>
      <c r="CM195" s="51" t="n">
        <f aca="false">CL195*(1+(CL36-CK36)/CK36)</f>
        <v>1293.94273264022</v>
      </c>
      <c r="CN195" s="51" t="n">
        <f aca="false">CM195*(1+(CM36-CL36)/CL36)</f>
        <v>1295.39030089946</v>
      </c>
      <c r="CO195" s="51" t="n">
        <f aca="false">CN195*(1+(CN36-CM36)/CM36)</f>
        <v>1296.83948859194</v>
      </c>
      <c r="CP195" s="51" t="n">
        <f aca="false">CO195*(1+(CO36-CN36)/CN36)</f>
        <v>1298.29029752936</v>
      </c>
      <c r="CQ195" s="51" t="n">
        <f aca="false">CP195*(1+(CP36-CO36)/CO36)</f>
        <v>1299.74272952545</v>
      </c>
      <c r="CR195" s="51" t="n">
        <f aca="false">CQ195*(1+(CQ36-CP36)/CP36)</f>
        <v>1301.19678639596</v>
      </c>
      <c r="CS195" s="51" t="n">
        <f aca="false">CR195*(1+(CR36-CQ36)/CQ36)</f>
        <v>1302.6524699587</v>
      </c>
      <c r="CT195" s="51" t="n">
        <f aca="false">CS195*(1+(CS36-CR36)/CR36)</f>
        <v>1304.10978203347</v>
      </c>
      <c r="CU195" s="51" t="n">
        <f aca="false">CT195*(1+(CT36-CS36)/CS36)</f>
        <v>1305.56872444214</v>
      </c>
      <c r="CV195" s="51" t="n">
        <f aca="false">CU195*(1+(CU36-CT36)/CT36)</f>
        <v>1307.02929900862</v>
      </c>
      <c r="CW195" s="51" t="n">
        <f aca="false">CV195*(1+(CV36-CU36)/CU36)</f>
        <v>1308.49150755883</v>
      </c>
      <c r="CX195" s="51" t="n">
        <f aca="false">CW195*(1+(CW36-CV36)/CV36)</f>
        <v>1309.95535192076</v>
      </c>
      <c r="CY195" s="51" t="n">
        <f aca="false">CX195*(1+(CX36-CW36)/CW36)</f>
        <v>1311.42083392444</v>
      </c>
      <c r="CZ195" s="51" t="n">
        <f aca="false">CY195*(1+(CY36-CX36)/CX36)</f>
        <v>1312.88795540193</v>
      </c>
      <c r="DA195" s="51" t="n">
        <f aca="false">CZ195*(1+(CZ36-CY36)/CY36)</f>
        <v>1314.35671818737</v>
      </c>
      <c r="DB195" s="51" t="n">
        <f aca="false">DA195*(1+(DA36-CZ36)/CZ36)</f>
        <v>1315.82712411692</v>
      </c>
      <c r="DC195" s="51" t="n">
        <f aca="false">DB195*(1+(DB36-DA36)/DA36)</f>
        <v>1317.29917502882</v>
      </c>
      <c r="DD195" s="51" t="n">
        <f aca="false">DC195*(1+(DC36-DB36)/DB36)</f>
        <v>1318.77287276335</v>
      </c>
      <c r="DE195" s="51" t="n">
        <f aca="false">DD195*(1+(DD36-DC36)/DC36)</f>
        <v>1320.24821916286</v>
      </c>
      <c r="DF195" s="51" t="n">
        <f aca="false">DE195*(1+(DE36-DD36)/DD36)</f>
        <v>1321.72521607175</v>
      </c>
      <c r="DG195" s="51" t="n">
        <f aca="false">DF195*(1+(DF36-DE36)/DE36)</f>
        <v>1323.20386533648</v>
      </c>
      <c r="DH195" s="51" t="n">
        <f aca="false">DG195*(1+(DG36-DF36)/DF36)</f>
        <v>1324.68416880561</v>
      </c>
      <c r="DI195" s="51" t="n">
        <f aca="false">DH195*(1+(DH36-DG36)/DG36)</f>
        <v>1326.16612832972</v>
      </c>
      <c r="DJ195" s="51" t="n">
        <f aca="false">DI195*(1+(DI36-DH36)/DH36)</f>
        <v>1327.64974576149</v>
      </c>
      <c r="DK195" s="51" t="n">
        <f aca="false">DJ195*(1+(DJ36-DI36)/DI36)</f>
        <v>1329.13502295567</v>
      </c>
      <c r="DL195" s="51" t="n">
        <f aca="false">DK195*(1+(DK36-DJ36)/DJ36)</f>
        <v>1330.62196176907</v>
      </c>
      <c r="DM195" s="51" t="n">
        <f aca="false">DL195*(1+(DL36-DK36)/DK36)</f>
        <v>1332.1105640606</v>
      </c>
      <c r="DN195" s="51" t="n">
        <f aca="false">DM195*(1+(DM36-DL36)/DL36)</f>
        <v>1333.60083169123</v>
      </c>
      <c r="DO195" s="51" t="n">
        <f aca="false">DN195*(1+(DN36-DM36)/DM36)</f>
        <v>1335.09276652402</v>
      </c>
      <c r="DP195" s="51" t="n">
        <f aca="false">DO195*(1+(DO36-DN36)/DN36)</f>
        <v>1336.58637042411</v>
      </c>
      <c r="DQ195" s="51" t="n">
        <f aca="false">DP195*(1+(DP36-DO36)/DO36)</f>
        <v>1338.08164525874</v>
      </c>
      <c r="DR195" s="51" t="n">
        <f aca="false">DQ195*(1+(DQ36-DP36)/DP36)</f>
        <v>1339.57859289722</v>
      </c>
      <c r="DS195" s="51" t="n">
        <f aca="false">DR195*(1+(DR36-DQ36)/DQ36)</f>
        <v>1341.07721521097</v>
      </c>
      <c r="DT195" s="51" t="n">
        <f aca="false">DS195*(1+(DS36-DR36)/DR36)</f>
        <v>1342.57751407349</v>
      </c>
      <c r="DU195" s="51" t="n">
        <f aca="false">DT195*(1+(DT36-DS36)/DS36)</f>
        <v>1344.07949136037</v>
      </c>
      <c r="DV195" s="51" t="n">
        <f aca="false">DU195*(1+(DU36-DT36)/DT36)</f>
        <v>1345.58314894932</v>
      </c>
      <c r="DW195" s="51" t="n">
        <f aca="false">DV195*(1+(DV36-DU36)/DU36)</f>
        <v>1347.08848872013</v>
      </c>
      <c r="DX195" s="51" t="n">
        <f aca="false">DW195*(1+(DW36-DV36)/DV36)</f>
        <v>1348.59551255471</v>
      </c>
      <c r="DY195" s="51" t="n">
        <f aca="false">DX195*(1+(DX36-DW36)/DW36)</f>
        <v>1350.10422233706</v>
      </c>
      <c r="DZ195" s="51" t="n">
        <f aca="false">DY195*(1+(DY36-DX36)/DX36)</f>
        <v>1351.6146199533</v>
      </c>
      <c r="EA195" s="51" t="n">
        <f aca="false">DZ195*(1+(DZ36-DY36)/DY36)</f>
        <v>1353.12670729165</v>
      </c>
      <c r="EB195" s="51" t="n">
        <f aca="false">EA195*(1+(EA36-DZ36)/DZ36)</f>
        <v>1354.64048624245</v>
      </c>
      <c r="EC195" s="51" t="n">
        <f aca="false">EB195*(1+(EB36-EA36)/EA36)</f>
        <v>1356.15595869816</v>
      </c>
      <c r="ED195" s="51" t="n">
        <f aca="false">EC195*(1+(EC36-EB36)/EB36)</f>
        <v>1357.67312655333</v>
      </c>
      <c r="EE195" s="51" t="n">
        <f aca="false">ED195*(1+(ED36-EC36)/EC36)</f>
        <v>1359.19199170467</v>
      </c>
      <c r="EF195" s="51" t="n">
        <f aca="false">EE195*(1+(EE36-ED36)/ED36)</f>
        <v>1360.71255605098</v>
      </c>
      <c r="EG195" s="51" t="n">
        <f aca="false">EF195*(1+(EF36-EE36)/EE36)</f>
        <v>1362.23482149319</v>
      </c>
      <c r="EH195" s="51" t="n">
        <f aca="false">EG195*(1+(EG36-EF36)/EF36)</f>
        <v>1363.75878993437</v>
      </c>
      <c r="EI195" s="51" t="n">
        <f aca="false">EH195*(1+(EH36-EG36)/EG36)</f>
        <v>1365.2844632797</v>
      </c>
      <c r="EJ195" s="51" t="n">
        <f aca="false">EI195*(1+(EI36-EH36)/EH36)</f>
        <v>1366.81184343651</v>
      </c>
      <c r="EK195" s="51" t="n">
        <f aca="false">EJ195*(1+(EJ36-EI36)/EI36)</f>
        <v>1368.34093231426</v>
      </c>
      <c r="EL195" s="51" t="n">
        <f aca="false">EK195*(1+(EK36-EJ36)/EJ36)</f>
        <v>1369.87173182453</v>
      </c>
      <c r="EM195" s="51" t="n">
        <f aca="false">EL195*(1+(EL36-EK36)/EK36)</f>
        <v>1371.40424388106</v>
      </c>
      <c r="EN195" s="51" t="n">
        <f aca="false">EM195*(1+(EM36-EL36)/EL36)</f>
        <v>1372.93847039972</v>
      </c>
      <c r="EO195" s="51" t="n">
        <f aca="false">EN195*(1+(EN36-EM36)/EM36)</f>
        <v>1374.47441329852</v>
      </c>
      <c r="EP195" s="51" t="n">
        <f aca="false">EO195*(1+(EO36-EN36)/EN36)</f>
        <v>1376.01207449762</v>
      </c>
      <c r="EQ195" s="51" t="n">
        <f aca="false">EP195*(1+(EP36-EO36)/EO36)</f>
        <v>1377.55145591933</v>
      </c>
      <c r="ER195" s="51" t="n">
        <f aca="false">EQ195*(1+(EQ36-EP36)/EP36)</f>
        <v>1379.09255948811</v>
      </c>
      <c r="ES195" s="51" t="n">
        <f aca="false">ER195*(1+(ER36-EQ36)/EQ36)</f>
        <v>1380.63538713057</v>
      </c>
      <c r="ET195" s="51" t="n">
        <f aca="false">ES195*(1+(ES36-ER36)/ER36)</f>
        <v>1382.17994077548</v>
      </c>
      <c r="EU195" s="51" t="n">
        <f aca="false">ET195*(1+(ET36-ES36)/ES36)</f>
        <v>1383.72622235376</v>
      </c>
      <c r="EV195" s="51" t="n">
        <f aca="false">EU195*(1+(EU36-ET36)/ET36)</f>
        <v>1385.2742337985</v>
      </c>
    </row>
    <row r="196" customFormat="false" ht="12.8" hidden="false" customHeight="false" outlineLevel="0" collapsed="false">
      <c r="A196" s="162" t="s">
        <v>342</v>
      </c>
      <c r="B196" s="162" t="n">
        <v>0</v>
      </c>
      <c r="C196" s="162" t="n">
        <v>0</v>
      </c>
      <c r="D196" s="162" t="n">
        <v>0</v>
      </c>
      <c r="E196" s="162" t="n">
        <v>0</v>
      </c>
      <c r="F196" s="162" t="n">
        <v>0</v>
      </c>
      <c r="G196" s="162" t="n">
        <v>0</v>
      </c>
      <c r="H196" s="162" t="n">
        <v>0</v>
      </c>
      <c r="I196" s="162" t="n">
        <v>0</v>
      </c>
      <c r="J196" s="162" t="n">
        <v>0</v>
      </c>
      <c r="K196" s="162" t="n">
        <v>0</v>
      </c>
      <c r="L196" s="162" t="n">
        <v>0</v>
      </c>
      <c r="M196" s="162" t="n">
        <v>0</v>
      </c>
      <c r="N196" s="162" t="n">
        <v>0</v>
      </c>
      <c r="O196" s="162" t="n">
        <v>0</v>
      </c>
      <c r="P196" s="162" t="n">
        <v>0</v>
      </c>
      <c r="Q196" s="162" t="n">
        <v>0</v>
      </c>
      <c r="R196" s="162" t="n">
        <v>0</v>
      </c>
      <c r="S196" s="162" t="n">
        <v>0</v>
      </c>
      <c r="T196" s="162" t="n">
        <v>0</v>
      </c>
      <c r="U196" s="162" t="n">
        <v>0</v>
      </c>
      <c r="V196" s="162" t="n">
        <v>0</v>
      </c>
      <c r="W196" s="162" t="n">
        <v>0</v>
      </c>
      <c r="X196" s="163" t="n">
        <v>0</v>
      </c>
      <c r="Y196" s="162" t="n">
        <v>0</v>
      </c>
      <c r="Z196" s="162" t="n">
        <v>0</v>
      </c>
      <c r="AA196" s="162" t="n">
        <v>0</v>
      </c>
      <c r="AB196" s="162" t="n">
        <v>0</v>
      </c>
      <c r="AC196" s="162" t="n">
        <v>0</v>
      </c>
      <c r="AD196" s="162" t="n">
        <v>0</v>
      </c>
      <c r="AE196" s="162" t="n">
        <v>0</v>
      </c>
      <c r="AF196" s="162" t="n">
        <v>0</v>
      </c>
      <c r="AG196" s="162" t="n">
        <v>0</v>
      </c>
      <c r="AH196" s="162" t="n">
        <v>0</v>
      </c>
      <c r="AI196" s="162" t="n">
        <v>0</v>
      </c>
      <c r="AJ196" s="162" t="n">
        <v>0</v>
      </c>
      <c r="AK196" s="162" t="n">
        <v>0</v>
      </c>
      <c r="AL196" s="162" t="n">
        <v>0</v>
      </c>
      <c r="AM196" s="162" t="n">
        <v>0</v>
      </c>
      <c r="AN196" s="162" t="n">
        <v>0</v>
      </c>
      <c r="AO196" s="162" t="n">
        <v>0</v>
      </c>
      <c r="AP196" s="162" t="n">
        <v>0</v>
      </c>
      <c r="AQ196" s="162" t="n">
        <v>0</v>
      </c>
      <c r="AR196" s="147"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48" t="n">
        <v>322.958777594228</v>
      </c>
      <c r="BJ196" s="51" t="n">
        <v>302.455338550024</v>
      </c>
      <c r="BK196" s="51" t="n">
        <v>283.253585794613</v>
      </c>
      <c r="BL196" s="51" t="n">
        <f aca="false">BK196*(1+(BK36-BJ36)/BJ36)</f>
        <v>260.90322860008</v>
      </c>
      <c r="BM196" s="149" t="n">
        <f aca="false">BL196*(1+(BL36-BK36)/BK36)</f>
        <v>256.767860982604</v>
      </c>
      <c r="BN196" s="51" t="n">
        <f aca="false">BM196*(1+(BM36-BL36)/BL36)</f>
        <v>257.279442419678</v>
      </c>
      <c r="BO196" s="51" t="n">
        <f aca="false">BN196*(1+(BN36-BM36)/BM36)</f>
        <v>261.083794278883</v>
      </c>
      <c r="BP196" s="51" t="n">
        <f aca="false">BO196*(1+(BO36-BN36)/BN36)</f>
        <v>254.835896245872</v>
      </c>
      <c r="BQ196" s="51" t="n">
        <f aca="false">BP196*(1+(BP36-BO36)/BO36)</f>
        <v>247.484646373322</v>
      </c>
      <c r="BR196" s="51" t="n">
        <f aca="false">BQ196*(1+(BQ36-BP36)/BP36)</f>
        <v>250.330009964201</v>
      </c>
      <c r="BS196" s="51" t="n">
        <f aca="false">BR196*(1+(BR36-BQ36)/BQ36)</f>
        <v>257.814450574861</v>
      </c>
      <c r="BT196" s="51" t="n">
        <f aca="false">BS196*(1+(BS36-BR36)/BR36)</f>
        <v>263.668924590427</v>
      </c>
      <c r="BU196" s="51" t="n">
        <f aca="false">BT196*(1+(BT36-BS36)/BS36)</f>
        <v>266.809972719758</v>
      </c>
      <c r="BV196" s="51" t="n">
        <f aca="false">BU196*(1+(BU36-BT36)/BT36)</f>
        <v>269.090582407874</v>
      </c>
      <c r="BW196" s="51" t="n">
        <f aca="false">BV196*(1+(BV36-BU36)/BU36)</f>
        <v>271.500418125143</v>
      </c>
      <c r="BX196" s="51" t="n">
        <f aca="false">BW196*(1+(BW36-BV36)/BV36)</f>
        <v>274.44254776782</v>
      </c>
      <c r="BY196" s="51" t="n">
        <f aca="false">BX196*(1+(BX36-BW36)/BW36)</f>
        <v>278.822773909742</v>
      </c>
      <c r="BZ196" s="51" t="n">
        <f aca="false">BY196*(1+(BY36-BX36)/BX36)</f>
        <v>276.59252711772</v>
      </c>
      <c r="CA196" s="51" t="n">
        <f aca="false">BZ196*(1+(BZ36-BY36)/BY36)</f>
        <v>276.753434405373</v>
      </c>
      <c r="CB196" s="51" t="n">
        <f aca="false">CA196*(1+(CA36-BZ36)/BZ36)</f>
        <v>282.111799950372</v>
      </c>
      <c r="CC196" s="51" t="n">
        <f aca="false">CB196*(1+(CB36-CA36)/CA36)</f>
        <v>287.523628663916</v>
      </c>
      <c r="CD196" s="51" t="n">
        <f aca="false">CC196*(1+(CC36-CB36)/CB36)</f>
        <v>290.940240080371</v>
      </c>
      <c r="CE196" s="51" t="n">
        <f aca="false">CD196*(1+(CD36-CC36)/CC36)</f>
        <v>291.26572268965</v>
      </c>
      <c r="CF196" s="51" t="n">
        <f aca="false">CE196*(1+(CE36-CD36)/CD36)</f>
        <v>291.591569425008</v>
      </c>
      <c r="CG196" s="51" t="n">
        <f aca="false">CF196*(1+(CF36-CE36)/CE36)</f>
        <v>291.917780693803</v>
      </c>
      <c r="CH196" s="51" t="n">
        <f aca="false">CG196*(1+(CG36-CF36)/CF36)</f>
        <v>294.323694553675</v>
      </c>
      <c r="CI196" s="51" t="n">
        <f aca="false">CH196*(1+(CH36-CG36)/CG36)</f>
        <v>297.789897371718</v>
      </c>
      <c r="CJ196" s="51" t="n">
        <f aca="false">CI196*(1+(CI36-CH36)/CH36)</f>
        <v>298.123042875367</v>
      </c>
      <c r="CK196" s="51" t="n">
        <f aca="false">CJ196*(1+(CJ36-CI36)/CI36)</f>
        <v>298.45656107778</v>
      </c>
      <c r="CL196" s="51" t="n">
        <f aca="false">CK196*(1+(CK36-CJ36)/CJ36)</f>
        <v>300.895343407856</v>
      </c>
      <c r="CM196" s="51" t="n">
        <f aca="false">CL196*(1+(CL36-CK36)/CK36)</f>
        <v>304.407187496497</v>
      </c>
      <c r="CN196" s="51" t="n">
        <f aca="false">CM196*(1+(CM36-CL36)/CL36)</f>
        <v>304.747735939167</v>
      </c>
      <c r="CO196" s="51" t="n">
        <f aca="false">CN196*(1+(CN36-CM36)/CM36)</f>
        <v>305.088665362467</v>
      </c>
      <c r="CP196" s="51" t="n">
        <f aca="false">CO196*(1+(CO36-CN36)/CN36)</f>
        <v>305.42997619261</v>
      </c>
      <c r="CQ196" s="51" t="n">
        <f aca="false">CP196*(1+(CP36-CO36)/CO36)</f>
        <v>305.771668856285</v>
      </c>
      <c r="CR196" s="51" t="n">
        <f aca="false">CQ196*(1+(CQ36-CP36)/CP36)</f>
        <v>306.11374378066</v>
      </c>
      <c r="CS196" s="51" t="n">
        <f aca="false">CR196*(1+(CR36-CQ36)/CQ36)</f>
        <v>306.45620139338</v>
      </c>
      <c r="CT196" s="51" t="n">
        <f aca="false">CS196*(1+(CS36-CR36)/CR36)</f>
        <v>306.799042122568</v>
      </c>
      <c r="CU196" s="51" t="n">
        <f aca="false">CT196*(1+(CT36-CS36)/CS36)</f>
        <v>307.142266396828</v>
      </c>
      <c r="CV196" s="51" t="n">
        <f aca="false">CU196*(1+(CU36-CT36)/CT36)</f>
        <v>307.485874645241</v>
      </c>
      <c r="CW196" s="51" t="n">
        <f aca="false">CV196*(1+(CV36-CU36)/CU36)</f>
        <v>307.82986729737</v>
      </c>
      <c r="CX196" s="51" t="n">
        <f aca="false">CW196*(1+(CW36-CV36)/CV36)</f>
        <v>308.174244783256</v>
      </c>
      <c r="CY196" s="51" t="n">
        <f aca="false">CX196*(1+(CX36-CW36)/CW36)</f>
        <v>308.519007533425</v>
      </c>
      <c r="CZ196" s="51" t="n">
        <f aca="false">CY196*(1+(CY36-CX36)/CX36)</f>
        <v>308.864155978881</v>
      </c>
      <c r="DA196" s="51" t="n">
        <f aca="false">CZ196*(1+(CZ36-CY36)/CY36)</f>
        <v>309.209690551112</v>
      </c>
      <c r="DB196" s="51" t="n">
        <f aca="false">DA196*(1+(DA36-CZ36)/CZ36)</f>
        <v>309.555611682088</v>
      </c>
      <c r="DC196" s="51" t="n">
        <f aca="false">DB196*(1+(DB36-DA36)/DA36)</f>
        <v>309.901919804263</v>
      </c>
      <c r="DD196" s="51" t="n">
        <f aca="false">DC196*(1+(DC36-DB36)/DB36)</f>
        <v>310.248615350575</v>
      </c>
      <c r="DE196" s="51" t="n">
        <f aca="false">DD196*(1+(DD36-DC36)/DC36)</f>
        <v>310.595698754444</v>
      </c>
      <c r="DF196" s="51" t="n">
        <f aca="false">DE196*(1+(DE36-DD36)/DD36)</f>
        <v>310.943170449778</v>
      </c>
      <c r="DG196" s="51" t="n">
        <f aca="false">DF196*(1+(DF36-DE36)/DE36)</f>
        <v>311.291030870969</v>
      </c>
      <c r="DH196" s="51" t="n">
        <f aca="false">DG196*(1+(DG36-DF36)/DF36)</f>
        <v>311.639280452894</v>
      </c>
      <c r="DI196" s="51" t="n">
        <f aca="false">DH196*(1+(DH36-DG36)/DG36)</f>
        <v>311.987919630918</v>
      </c>
      <c r="DJ196" s="51" t="n">
        <f aca="false">DI196*(1+(DI36-DH36)/DH36)</f>
        <v>312.336948840893</v>
      </c>
      <c r="DK196" s="51" t="n">
        <f aca="false">DJ196*(1+(DJ36-DI36)/DI36)</f>
        <v>312.686368519158</v>
      </c>
      <c r="DL196" s="51" t="n">
        <f aca="false">DK196*(1+(DK36-DJ36)/DJ36)</f>
        <v>313.03617910254</v>
      </c>
      <c r="DM196" s="51" t="n">
        <f aca="false">DL196*(1+(DL36-DK36)/DK36)</f>
        <v>313.386381028355</v>
      </c>
      <c r="DN196" s="51" t="n">
        <f aca="false">DM196*(1+(DM36-DL36)/DL36)</f>
        <v>313.736974734408</v>
      </c>
      <c r="DO196" s="51" t="n">
        <f aca="false">DN196*(1+(DN36-DM36)/DM36)</f>
        <v>314.087960658995</v>
      </c>
      <c r="DP196" s="51" t="n">
        <f aca="false">DO196*(1+(DO36-DN36)/DN36)</f>
        <v>314.4393392409</v>
      </c>
      <c r="DQ196" s="51" t="n">
        <f aca="false">DP196*(1+(DP36-DO36)/DO36)</f>
        <v>314.7911109194</v>
      </c>
      <c r="DR196" s="51" t="n">
        <f aca="false">DQ196*(1+(DQ36-DP36)/DP36)</f>
        <v>315.143276134262</v>
      </c>
      <c r="DS196" s="51" t="n">
        <f aca="false">DR196*(1+(DR36-DQ36)/DQ36)</f>
        <v>315.495835325747</v>
      </c>
      <c r="DT196" s="51" t="n">
        <f aca="false">DS196*(1+(DS36-DR36)/DR36)</f>
        <v>315.848788934606</v>
      </c>
      <c r="DU196" s="51" t="n">
        <f aca="false">DT196*(1+(DT36-DS36)/DS36)</f>
        <v>316.202137402085</v>
      </c>
      <c r="DV196" s="51" t="n">
        <f aca="false">DU196*(1+(DU36-DT36)/DT36)</f>
        <v>316.555881169921</v>
      </c>
      <c r="DW196" s="51" t="n">
        <f aca="false">DV196*(1+(DV36-DU36)/DU36)</f>
        <v>316.91002068035</v>
      </c>
      <c r="DX196" s="51" t="n">
        <f aca="false">DW196*(1+(DW36-DV36)/DV36)</f>
        <v>317.264556376097</v>
      </c>
      <c r="DY196" s="51" t="n">
        <f aca="false">DX196*(1+(DX36-DW36)/DW36)</f>
        <v>317.619488700388</v>
      </c>
      <c r="DZ196" s="51" t="n">
        <f aca="false">DY196*(1+(DY36-DX36)/DX36)</f>
        <v>317.974818096939</v>
      </c>
      <c r="EA196" s="51" t="n">
        <f aca="false">DZ196*(1+(DZ36-DY36)/DY36)</f>
        <v>318.330545009967</v>
      </c>
      <c r="EB196" s="51" t="n">
        <f aca="false">EA196*(1+(EA36-DZ36)/DZ36)</f>
        <v>318.686669884184</v>
      </c>
      <c r="EC196" s="51" t="n">
        <f aca="false">EB196*(1+(EB36-EA36)/EA36)</f>
        <v>319.043193164799</v>
      </c>
      <c r="ED196" s="51" t="n">
        <f aca="false">EC196*(1+(EC36-EB36)/EB36)</f>
        <v>319.400115297521</v>
      </c>
      <c r="EE196" s="51" t="n">
        <f aca="false">ED196*(1+(ED36-EC36)/EC36)</f>
        <v>319.757436728556</v>
      </c>
      <c r="EF196" s="51" t="n">
        <f aca="false">EE196*(1+(EE36-ED36)/ED36)</f>
        <v>320.11515790461</v>
      </c>
      <c r="EG196" s="51" t="n">
        <f aca="false">EF196*(1+(EF36-EE36)/EE36)</f>
        <v>320.473279272888</v>
      </c>
      <c r="EH196" s="51" t="n">
        <f aca="false">EG196*(1+(EG36-EF36)/EF36)</f>
        <v>320.831801281096</v>
      </c>
      <c r="EI196" s="51" t="n">
        <f aca="false">EH196*(1+(EH36-EG36)/EG36)</f>
        <v>321.190724377441</v>
      </c>
      <c r="EJ196" s="51" t="n">
        <f aca="false">EI196*(1+(EI36-EH36)/EH36)</f>
        <v>321.55004901063</v>
      </c>
      <c r="EK196" s="51" t="n">
        <f aca="false">EJ196*(1+(EJ36-EI36)/EI36)</f>
        <v>321.909775629873</v>
      </c>
      <c r="EL196" s="51" t="n">
        <f aca="false">EK196*(1+(EK36-EJ36)/EJ36)</f>
        <v>322.269904684883</v>
      </c>
      <c r="EM196" s="51" t="n">
        <f aca="false">EL196*(1+(EL36-EK36)/EK36)</f>
        <v>322.630436625876</v>
      </c>
      <c r="EN196" s="51" t="n">
        <f aca="false">EM196*(1+(EM36-EL36)/EL36)</f>
        <v>322.991371903571</v>
      </c>
      <c r="EO196" s="51" t="n">
        <f aca="false">EN196*(1+(EN36-EM36)/EM36)</f>
        <v>323.352710969191</v>
      </c>
      <c r="EP196" s="51" t="n">
        <f aca="false">EO196*(1+(EO36-EN36)/EN36)</f>
        <v>323.714454274465</v>
      </c>
      <c r="EQ196" s="51" t="n">
        <f aca="false">EP196*(1+(EP36-EO36)/EO36)</f>
        <v>324.076602271627</v>
      </c>
      <c r="ER196" s="51" t="n">
        <f aca="false">EQ196*(1+(EQ36-EP36)/EP36)</f>
        <v>324.439155413415</v>
      </c>
      <c r="ES196" s="51" t="n">
        <f aca="false">ER196*(1+(ER36-EQ36)/EQ36)</f>
        <v>324.802114153077</v>
      </c>
      <c r="ET196" s="51" t="n">
        <f aca="false">ES196*(1+(ES36-ER36)/ER36)</f>
        <v>325.165478944365</v>
      </c>
      <c r="EU196" s="51" t="n">
        <f aca="false">ET196*(1+(ET36-ES36)/ES36)</f>
        <v>325.52925024154</v>
      </c>
      <c r="EV196" s="51" t="n">
        <f aca="false">EU196*(1+(EU36-ET36)/ET36)</f>
        <v>325.893428499371</v>
      </c>
    </row>
    <row r="197" customFormat="false" ht="12.8" hidden="false" customHeight="false" outlineLevel="0" collapsed="false">
      <c r="A197" s="162" t="s">
        <v>343</v>
      </c>
      <c r="B197" s="162" t="n">
        <v>0</v>
      </c>
      <c r="C197" s="162" t="n">
        <v>0</v>
      </c>
      <c r="D197" s="162" t="n">
        <v>0</v>
      </c>
      <c r="E197" s="162" t="n">
        <v>0</v>
      </c>
      <c r="F197" s="162" t="n">
        <v>0</v>
      </c>
      <c r="G197" s="162" t="n">
        <v>0</v>
      </c>
      <c r="H197" s="162" t="n">
        <v>0</v>
      </c>
      <c r="I197" s="162" t="n">
        <v>0</v>
      </c>
      <c r="J197" s="162" t="n">
        <v>0</v>
      </c>
      <c r="K197" s="162" t="n">
        <v>0</v>
      </c>
      <c r="L197" s="162" t="n">
        <v>0</v>
      </c>
      <c r="M197" s="162" t="n">
        <v>0</v>
      </c>
      <c r="N197" s="162" t="n">
        <v>0</v>
      </c>
      <c r="O197" s="162" t="n">
        <v>0</v>
      </c>
      <c r="P197" s="162" t="n">
        <v>0</v>
      </c>
      <c r="Q197" s="162" t="n">
        <v>0</v>
      </c>
      <c r="R197" s="162" t="n">
        <v>0</v>
      </c>
      <c r="S197" s="162" t="n">
        <v>0</v>
      </c>
      <c r="T197" s="162" t="n">
        <v>0</v>
      </c>
      <c r="U197" s="162" t="n">
        <v>0</v>
      </c>
      <c r="V197" s="162" t="n">
        <v>0</v>
      </c>
      <c r="W197" s="162" t="n">
        <v>0</v>
      </c>
      <c r="X197" s="163" t="n">
        <v>0</v>
      </c>
      <c r="Y197" s="162" t="n">
        <v>0</v>
      </c>
      <c r="Z197" s="162" t="n">
        <v>0</v>
      </c>
      <c r="AA197" s="162" t="n">
        <v>0</v>
      </c>
      <c r="AB197" s="162" t="n">
        <v>0</v>
      </c>
      <c r="AC197" s="162" t="n">
        <v>0</v>
      </c>
      <c r="AD197" s="162" t="n">
        <v>0</v>
      </c>
      <c r="AE197" s="162" t="n">
        <v>0</v>
      </c>
      <c r="AF197" s="162" t="n">
        <v>0</v>
      </c>
      <c r="AG197" s="162" t="n">
        <v>0</v>
      </c>
      <c r="AH197" s="162" t="n">
        <v>0</v>
      </c>
      <c r="AI197" s="162" t="n">
        <v>0</v>
      </c>
      <c r="AJ197" s="162" t="n">
        <v>0</v>
      </c>
      <c r="AK197" s="162" t="n">
        <v>0</v>
      </c>
      <c r="AL197" s="162" t="n">
        <v>0</v>
      </c>
      <c r="AM197" s="162" t="n">
        <v>0</v>
      </c>
      <c r="AN197" s="162" t="n">
        <v>0</v>
      </c>
      <c r="AO197" s="162" t="n">
        <v>0</v>
      </c>
      <c r="AP197" s="162" t="n">
        <v>0</v>
      </c>
      <c r="AQ197" s="162" t="n">
        <v>0</v>
      </c>
      <c r="AR197" s="147"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48" t="n">
        <v>231.470087429195</v>
      </c>
      <c r="BJ197" s="51" t="n">
        <v>216.774921490327</v>
      </c>
      <c r="BK197" s="51" t="n">
        <v>203.012696409474</v>
      </c>
      <c r="BL197" s="51" t="n">
        <f aca="false">BK197*(1+(BK36-BJ36)/BJ36)</f>
        <v>186.993812598883</v>
      </c>
      <c r="BM197" s="149" t="n">
        <f aca="false">BL197*(1+(BL36-BK36)/BK36)</f>
        <v>184.029923798277</v>
      </c>
      <c r="BN197" s="51" t="n">
        <f aca="false">BM197*(1+(BM36-BL36)/BL36)</f>
        <v>184.39658297642</v>
      </c>
      <c r="BO197" s="51" t="n">
        <f aca="false">BN197*(1+(BN36-BM36)/BM36)</f>
        <v>187.123227113548</v>
      </c>
      <c r="BP197" s="51" t="n">
        <f aca="false">BO197*(1+(BO36-BN36)/BN36)</f>
        <v>182.64525158143</v>
      </c>
      <c r="BQ197" s="51" t="n">
        <f aca="false">BP197*(1+(BP36-BO36)/BO36)</f>
        <v>177.376484888081</v>
      </c>
      <c r="BR197" s="51" t="n">
        <f aca="false">BQ197*(1+(BQ36-BP36)/BP36)</f>
        <v>179.415805708079</v>
      </c>
      <c r="BS197" s="51" t="n">
        <f aca="false">BR197*(1+(BR36-BQ36)/BQ36)</f>
        <v>184.780032484675</v>
      </c>
      <c r="BT197" s="51" t="n">
        <f aca="false">BS197*(1+(BS36-BR36)/BR36)</f>
        <v>188.976034285059</v>
      </c>
      <c r="BU197" s="51" t="n">
        <f aca="false">BT197*(1+(BT36-BS36)/BS36)</f>
        <v>191.227277278147</v>
      </c>
      <c r="BV197" s="51" t="n">
        <f aca="false">BU197*(1+(BU36-BT36)/BT36)</f>
        <v>192.861829303123</v>
      </c>
      <c r="BW197" s="51" t="n">
        <f aca="false">BV197*(1+(BV36-BU36)/BU36)</f>
        <v>194.588999836531</v>
      </c>
      <c r="BX197" s="51" t="n">
        <f aca="false">BW197*(1+(BW36-BV36)/BV36)</f>
        <v>196.697674543227</v>
      </c>
      <c r="BY197" s="51" t="n">
        <f aca="false">BX197*(1+(BX36-BW36)/BW36)</f>
        <v>199.837057642156</v>
      </c>
      <c r="BZ197" s="51" t="n">
        <f aca="false">BY197*(1+(BY36-BX36)/BX36)</f>
        <v>198.23860156741</v>
      </c>
      <c r="CA197" s="51" t="n">
        <f aca="false">BZ197*(1+(BZ36-BY36)/BY36)</f>
        <v>198.353926576437</v>
      </c>
      <c r="CB197" s="51" t="n">
        <f aca="false">CA197*(1+(CA36-BZ36)/BZ36)</f>
        <v>202.194358938789</v>
      </c>
      <c r="CC197" s="51" t="n">
        <f aca="false">CB197*(1+(CB36-CA36)/CA36)</f>
        <v>206.073109269735</v>
      </c>
      <c r="CD197" s="51" t="n">
        <f aca="false">CC197*(1+(CC36-CB36)/CB36)</f>
        <v>208.52185319046</v>
      </c>
      <c r="CE197" s="51" t="n">
        <f aca="false">CD197*(1+(CD36-CC36)/CC36)</f>
        <v>208.755132151285</v>
      </c>
      <c r="CF197" s="51" t="n">
        <f aca="false">CE197*(1+(CE36-CD36)/CD36)</f>
        <v>208.988672087507</v>
      </c>
      <c r="CG197" s="51" t="n">
        <f aca="false">CF197*(1+(CF36-CE36)/CE36)</f>
        <v>209.222473291088</v>
      </c>
      <c r="CH197" s="51" t="n">
        <f aca="false">CG197*(1+(CG36-CF36)/CF36)</f>
        <v>210.946832962127</v>
      </c>
      <c r="CI197" s="51" t="n">
        <f aca="false">CH197*(1+(CH36-CG36)/CG36)</f>
        <v>213.431119889754</v>
      </c>
      <c r="CJ197" s="51" t="n">
        <f aca="false">CI197*(1+(CI36-CH36)/CH36)</f>
        <v>213.669890978221</v>
      </c>
      <c r="CK197" s="51" t="n">
        <f aca="false">CJ197*(1+(CJ36-CI36)/CI36)</f>
        <v>213.908929186276</v>
      </c>
      <c r="CL197" s="51" t="n">
        <f aca="false">CK197*(1+(CK36-CJ36)/CJ36)</f>
        <v>215.656846252871</v>
      </c>
      <c r="CM197" s="51" t="n">
        <f aca="false">CL197*(1+(CL36-CK36)/CK36)</f>
        <v>218.173845060864</v>
      </c>
      <c r="CN197" s="51" t="n">
        <f aca="false">CM197*(1+(CM36-CL36)/CL36)</f>
        <v>218.417921962523</v>
      </c>
      <c r="CO197" s="51" t="n">
        <f aca="false">CN197*(1+(CN36-CM36)/CM36)</f>
        <v>218.662271919524</v>
      </c>
      <c r="CP197" s="51" t="n">
        <f aca="false">CO197*(1+(CO36-CN36)/CN36)</f>
        <v>218.906895237342</v>
      </c>
      <c r="CQ197" s="51" t="n">
        <f aca="false">CP197*(1+(CP36-CO36)/CO36)</f>
        <v>219.151792221793</v>
      </c>
      <c r="CR197" s="51" t="n">
        <f aca="false">CQ197*(1+(CQ36-CP36)/CP36)</f>
        <v>219.396963179035</v>
      </c>
      <c r="CS197" s="51" t="n">
        <f aca="false">CR197*(1+(CR36-CQ36)/CQ36)</f>
        <v>219.642408415568</v>
      </c>
      <c r="CT197" s="51" t="n">
        <f aca="false">CS197*(1+(CS36-CR36)/CR36)</f>
        <v>219.888128238236</v>
      </c>
      <c r="CU197" s="51" t="n">
        <f aca="false">CT197*(1+(CT36-CS36)/CS36)</f>
        <v>220.134122954226</v>
      </c>
      <c r="CV197" s="51" t="n">
        <f aca="false">CU197*(1+(CU36-CT36)/CT36)</f>
        <v>220.380392871068</v>
      </c>
      <c r="CW197" s="51" t="n">
        <f aca="false">CV197*(1+(CV36-CU36)/CU36)</f>
        <v>220.626938296637</v>
      </c>
      <c r="CX197" s="51" t="n">
        <f aca="false">CW197*(1+(CW36-CV36)/CV36)</f>
        <v>220.873759539152</v>
      </c>
      <c r="CY197" s="51" t="n">
        <f aca="false">CX197*(1+(CX36-CW36)/CW36)</f>
        <v>221.120856907176</v>
      </c>
      <c r="CZ197" s="51" t="n">
        <f aca="false">CY197*(1+(CY36-CX36)/CX36)</f>
        <v>221.368230709619</v>
      </c>
      <c r="DA197" s="51" t="n">
        <f aca="false">CZ197*(1+(CZ36-CY36)/CY36)</f>
        <v>221.615881255735</v>
      </c>
      <c r="DB197" s="51" t="n">
        <f aca="false">DA197*(1+(DA36-CZ36)/CZ36)</f>
        <v>221.863808855124</v>
      </c>
      <c r="DC197" s="51" t="n">
        <f aca="false">DB197*(1+(DB36-DA36)/DA36)</f>
        <v>222.112013817734</v>
      </c>
      <c r="DD197" s="51" t="n">
        <f aca="false">DC197*(1+(DC36-DB36)/DB36)</f>
        <v>222.360496453858</v>
      </c>
      <c r="DE197" s="51" t="n">
        <f aca="false">DD197*(1+(DD36-DC36)/DC36)</f>
        <v>222.609257074137</v>
      </c>
      <c r="DF197" s="51" t="n">
        <f aca="false">DE197*(1+(DE36-DD36)/DD36)</f>
        <v>222.858295989559</v>
      </c>
      <c r="DG197" s="51" t="n">
        <f aca="false">DF197*(1+(DF36-DE36)/DE36)</f>
        <v>223.107613511461</v>
      </c>
      <c r="DH197" s="51" t="n">
        <f aca="false">DG197*(1+(DG36-DF36)/DF36)</f>
        <v>223.357209951526</v>
      </c>
      <c r="DI197" s="51" t="n">
        <f aca="false">DH197*(1+(DH36-DG36)/DG36)</f>
        <v>223.607085621789</v>
      </c>
      <c r="DJ197" s="51" t="n">
        <f aca="false">DI197*(1+(DI36-DH36)/DH36)</f>
        <v>223.857240834631</v>
      </c>
      <c r="DK197" s="51" t="n">
        <f aca="false">DJ197*(1+(DJ36-DI36)/DI36)</f>
        <v>224.107675902784</v>
      </c>
      <c r="DL197" s="51" t="n">
        <f aca="false">DK197*(1+(DK36-DJ36)/DJ36)</f>
        <v>224.358391139329</v>
      </c>
      <c r="DM197" s="51" t="n">
        <f aca="false">DL197*(1+(DL36-DK36)/DK36)</f>
        <v>224.6093868577</v>
      </c>
      <c r="DN197" s="51" t="n">
        <f aca="false">DM197*(1+(DM36-DL36)/DL36)</f>
        <v>224.860663371677</v>
      </c>
      <c r="DO197" s="51" t="n">
        <f aca="false">DN197*(1+(DN36-DM36)/DM36)</f>
        <v>225.112220995395</v>
      </c>
      <c r="DP197" s="51" t="n">
        <f aca="false">DO197*(1+(DO36-DN36)/DN36)</f>
        <v>225.364060043339</v>
      </c>
      <c r="DQ197" s="51" t="n">
        <f aca="false">DP197*(1+(DP36-DO36)/DO36)</f>
        <v>225.616180830344</v>
      </c>
      <c r="DR197" s="51" t="n">
        <f aca="false">DQ197*(1+(DQ36-DP36)/DP36)</f>
        <v>225.868583671602</v>
      </c>
      <c r="DS197" s="51" t="n">
        <f aca="false">DR197*(1+(DR36-DQ36)/DQ36)</f>
        <v>226.121268882652</v>
      </c>
      <c r="DT197" s="51" t="n">
        <f aca="false">DS197*(1+(DS36-DR36)/DR36)</f>
        <v>226.37423677939</v>
      </c>
      <c r="DU197" s="51" t="n">
        <f aca="false">DT197*(1+(DT36-DS36)/DS36)</f>
        <v>226.627487678063</v>
      </c>
      <c r="DV197" s="51" t="n">
        <f aca="false">DU197*(1+(DU36-DT36)/DT36)</f>
        <v>226.881021895274</v>
      </c>
      <c r="DW197" s="51" t="n">
        <f aca="false">DV197*(1+(DV36-DU36)/DU36)</f>
        <v>227.134839747979</v>
      </c>
      <c r="DX197" s="51" t="n">
        <f aca="false">DW197*(1+(DW36-DV36)/DV36)</f>
        <v>227.388941553487</v>
      </c>
      <c r="DY197" s="51" t="n">
        <f aca="false">DX197*(1+(DX36-DW36)/DW36)</f>
        <v>227.643327629465</v>
      </c>
      <c r="DZ197" s="51" t="n">
        <f aca="false">DY197*(1+(DY36-DX36)/DX36)</f>
        <v>227.897998293934</v>
      </c>
      <c r="EA197" s="51" t="n">
        <f aca="false">DZ197*(1+(DZ36-DY36)/DY36)</f>
        <v>228.15295386527</v>
      </c>
      <c r="EB197" s="51" t="n">
        <f aca="false">EA197*(1+(EA36-DZ36)/DZ36)</f>
        <v>228.408194662206</v>
      </c>
      <c r="EC197" s="51" t="n">
        <f aca="false">EB197*(1+(EB36-EA36)/EA36)</f>
        <v>228.663721003832</v>
      </c>
      <c r="ED197" s="51" t="n">
        <f aca="false">EC197*(1+(EC36-EB36)/EB36)</f>
        <v>228.919533209594</v>
      </c>
      <c r="EE197" s="51" t="n">
        <f aca="false">ED197*(1+(ED36-EC36)/EC36)</f>
        <v>229.175631599296</v>
      </c>
      <c r="EF197" s="51" t="n">
        <f aca="false">EE197*(1+(EE36-ED36)/ED36)</f>
        <v>229.4320164931</v>
      </c>
      <c r="EG197" s="51" t="n">
        <f aca="false">EF197*(1+(EF36-EE36)/EE36)</f>
        <v>229.688688211525</v>
      </c>
      <c r="EH197" s="51" t="n">
        <f aca="false">EG197*(1+(EG36-EF36)/EF36)</f>
        <v>229.94564707545</v>
      </c>
      <c r="EI197" s="51" t="n">
        <f aca="false">EH197*(1+(EH36-EG36)/EG36)</f>
        <v>230.202893406112</v>
      </c>
      <c r="EJ197" s="51" t="n">
        <f aca="false">EI197*(1+(EI36-EH36)/EH36)</f>
        <v>230.460427525107</v>
      </c>
      <c r="EK197" s="51" t="n">
        <f aca="false">EJ197*(1+(EJ36-EI36)/EI36)</f>
        <v>230.718249754394</v>
      </c>
      <c r="EL197" s="51" t="n">
        <f aca="false">EK197*(1+(EK36-EJ36)/EJ36)</f>
        <v>230.976360416287</v>
      </c>
      <c r="EM197" s="51" t="n">
        <f aca="false">EL197*(1+(EL36-EK36)/EK36)</f>
        <v>231.234759833464</v>
      </c>
      <c r="EN197" s="51" t="n">
        <f aca="false">EM197*(1+(EM36-EL36)/EL36)</f>
        <v>231.493448328964</v>
      </c>
      <c r="EO197" s="51" t="n">
        <f aca="false">EN197*(1+(EN36-EM36)/EM36)</f>
        <v>231.752426226186</v>
      </c>
      <c r="EP197" s="51" t="n">
        <f aca="false">EO197*(1+(EO36-EN36)/EN36)</f>
        <v>232.011693848891</v>
      </c>
      <c r="EQ197" s="51" t="n">
        <f aca="false">EP197*(1+(EP36-EO36)/EO36)</f>
        <v>232.271251521204</v>
      </c>
      <c r="ER197" s="51" t="n">
        <f aca="false">EQ197*(1+(EQ36-EP36)/EP36)</f>
        <v>232.53109956761</v>
      </c>
      <c r="ES197" s="51" t="n">
        <f aca="false">ER197*(1+(ER36-EQ36)/EQ36)</f>
        <v>232.791238312958</v>
      </c>
      <c r="ET197" s="51" t="n">
        <f aca="false">ES197*(1+(ES36-ER36)/ER36)</f>
        <v>233.051668082462</v>
      </c>
      <c r="EU197" s="51" t="n">
        <f aca="false">ET197*(1+(ET36-ES36)/ES36)</f>
        <v>233.312389201698</v>
      </c>
      <c r="EV197" s="51" t="n">
        <f aca="false">EU197*(1+(EU36-ET36)/ET36)</f>
        <v>233.573401996606</v>
      </c>
    </row>
    <row r="198" customFormat="false" ht="12.8" hidden="false" customHeight="false" outlineLevel="0" collapsed="false">
      <c r="A198" s="166" t="s">
        <v>344</v>
      </c>
      <c r="B198" s="166" t="n">
        <v>0</v>
      </c>
      <c r="C198" s="166" t="n">
        <v>0</v>
      </c>
      <c r="D198" s="166" t="n">
        <v>0</v>
      </c>
      <c r="E198" s="166" t="n">
        <v>0</v>
      </c>
      <c r="F198" s="166" t="n">
        <v>0</v>
      </c>
      <c r="G198" s="166" t="n">
        <v>0</v>
      </c>
      <c r="H198" s="166" t="n">
        <v>0</v>
      </c>
      <c r="I198" s="166" t="n">
        <v>0</v>
      </c>
      <c r="J198" s="166" t="n">
        <v>0</v>
      </c>
      <c r="K198" s="166" t="n">
        <v>0</v>
      </c>
      <c r="L198" s="166" t="n">
        <v>0</v>
      </c>
      <c r="M198" s="166" t="n">
        <v>0</v>
      </c>
      <c r="N198" s="166" t="n">
        <v>0</v>
      </c>
      <c r="O198" s="166" t="n">
        <v>0</v>
      </c>
      <c r="P198" s="166" t="n">
        <v>0</v>
      </c>
      <c r="Q198" s="166" t="n">
        <v>0</v>
      </c>
      <c r="R198" s="166" t="n">
        <v>0</v>
      </c>
      <c r="S198" s="166" t="n">
        <v>0</v>
      </c>
      <c r="T198" s="166" t="n">
        <v>0</v>
      </c>
      <c r="U198" s="166" t="n">
        <v>0</v>
      </c>
      <c r="V198" s="166" t="n">
        <v>0</v>
      </c>
      <c r="W198" s="166" t="n">
        <v>0</v>
      </c>
      <c r="X198" s="167" t="n">
        <v>0</v>
      </c>
      <c r="Y198" s="166" t="n">
        <v>0</v>
      </c>
      <c r="Z198" s="166" t="n">
        <v>0</v>
      </c>
      <c r="AA198" s="166" t="n">
        <v>0</v>
      </c>
      <c r="AB198" s="166" t="n">
        <v>0</v>
      </c>
      <c r="AC198" s="166" t="n">
        <v>0</v>
      </c>
      <c r="AD198" s="166" t="n">
        <v>0</v>
      </c>
      <c r="AE198" s="166" t="n">
        <v>0</v>
      </c>
      <c r="AF198" s="166" t="n">
        <v>0</v>
      </c>
      <c r="AG198" s="166" t="n">
        <v>0</v>
      </c>
      <c r="AH198" s="166" t="n">
        <v>0</v>
      </c>
      <c r="AI198" s="166" t="n">
        <v>0</v>
      </c>
      <c r="AJ198" s="166" t="n">
        <v>0</v>
      </c>
      <c r="AK198" s="166" t="n">
        <v>0</v>
      </c>
      <c r="AL198" s="166" t="n">
        <v>0</v>
      </c>
      <c r="AM198" s="166" t="n">
        <v>0</v>
      </c>
      <c r="AN198" s="166" t="n">
        <v>0</v>
      </c>
      <c r="AO198" s="166" t="n">
        <v>0</v>
      </c>
      <c r="AP198" s="166" t="n">
        <v>0</v>
      </c>
      <c r="AQ198" s="166" t="n">
        <v>0</v>
      </c>
      <c r="AR198" s="168" t="n">
        <v>5494.25317256755</v>
      </c>
      <c r="AS198" s="169" t="n">
        <v>5186.81981166898</v>
      </c>
      <c r="AT198" s="169" t="n">
        <v>5500.85720458741</v>
      </c>
      <c r="AU198" s="169" t="n">
        <v>5800</v>
      </c>
      <c r="AV198" s="169" t="n">
        <v>5626.09522163657</v>
      </c>
      <c r="AW198" s="169" t="n">
        <v>5434.0510766149</v>
      </c>
      <c r="AX198" s="169" t="n">
        <v>6788.27702975087</v>
      </c>
      <c r="AY198" s="169" t="n">
        <v>6477.10844708183</v>
      </c>
      <c r="AZ198" s="169" t="n">
        <v>5719.9953205109</v>
      </c>
      <c r="BA198" s="169" t="n">
        <v>5850.04269463802</v>
      </c>
      <c r="BB198" s="169" t="n">
        <v>5550.36459803113</v>
      </c>
      <c r="BC198" s="169" t="n">
        <v>10440.8261871632</v>
      </c>
      <c r="BD198" s="169" t="n">
        <v>9950.26510265554</v>
      </c>
      <c r="BE198" s="169" t="n">
        <v>10544.2296183764</v>
      </c>
      <c r="BF198" s="169" t="n">
        <v>10100.8455757974</v>
      </c>
      <c r="BG198" s="169" t="n">
        <v>10912.8686859921</v>
      </c>
      <c r="BH198" s="169" t="n">
        <v>10153.9635630034</v>
      </c>
      <c r="BI198" s="148" t="n">
        <f aca="false">BH198*(1+(BH36-BG36)/BG36)</f>
        <v>9446.12486288727</v>
      </c>
      <c r="BJ198" s="51" t="n">
        <f aca="false">BI198*(1+(BI36-BH36)/BH36)</f>
        <v>9304.1431836912</v>
      </c>
      <c r="BK198" s="51" t="n">
        <f aca="false">BJ198*(1+(BJ36-BI36)/BI36)</f>
        <v>8849.95795158788</v>
      </c>
      <c r="BL198" s="51" t="n">
        <f aca="false">BK198*(1+(BK36-BJ36)/BJ36)</f>
        <v>8151.64473934839</v>
      </c>
      <c r="BM198" s="149" t="n">
        <f aca="false">BL198*(1+(BL36-BK36)/BK36)</f>
        <v>8022.43956291135</v>
      </c>
      <c r="BN198" s="51" t="n">
        <f aca="false">BM198*(1+(BM36-BL36)/BL36)</f>
        <v>8038.42338247789</v>
      </c>
      <c r="BO198" s="51" t="n">
        <f aca="false">BN198*(1+(BN36-BM36)/BM36)</f>
        <v>8157.28632252702</v>
      </c>
      <c r="BP198" s="51" t="n">
        <f aca="false">BO198*(1+(BO36-BN36)/BN36)</f>
        <v>7962.07737319337</v>
      </c>
      <c r="BQ198" s="51" t="n">
        <f aca="false">BP198*(1+(BP36-BO36)/BO36)</f>
        <v>7732.39536552812</v>
      </c>
      <c r="BR198" s="51" t="n">
        <f aca="false">BQ198*(1+(BQ36-BP36)/BP36)</f>
        <v>7821.29573395814</v>
      </c>
      <c r="BS198" s="51" t="n">
        <f aca="false">BR198*(1+(BR36-BQ36)/BQ36)</f>
        <v>8055.13914501215</v>
      </c>
      <c r="BT198" s="51" t="n">
        <f aca="false">BS198*(1+(BS36-BR36)/BR36)</f>
        <v>8238.0559780721</v>
      </c>
      <c r="BU198" s="51" t="n">
        <f aca="false">BT198*(1+(BT36-BS36)/BS36)</f>
        <v>8336.19469638879</v>
      </c>
      <c r="BV198" s="51" t="n">
        <f aca="false">BU198*(1+(BU36-BT36)/BT36)</f>
        <v>8407.44992794108</v>
      </c>
      <c r="BW198" s="51" t="n">
        <f aca="false">BV198*(1+(BV36-BU36)/BU36)</f>
        <v>8482.74268975463</v>
      </c>
      <c r="BX198" s="51" t="n">
        <f aca="false">BW198*(1+(BW36-BV36)/BV36)</f>
        <v>8574.66641087104</v>
      </c>
      <c r="BY198" s="51" t="n">
        <f aca="false">BX198*(1+(BX36-BW36)/BW36)</f>
        <v>8711.5219322785</v>
      </c>
      <c r="BZ198" s="51" t="n">
        <f aca="false">BY198*(1+(BY36-BX36)/BX36)</f>
        <v>8641.8402360144</v>
      </c>
      <c r="CA198" s="51" t="n">
        <f aca="false">BZ198*(1+(BZ36-BY36)/BY36)</f>
        <v>8646.86761360556</v>
      </c>
      <c r="CB198" s="51" t="n">
        <f aca="false">CA198*(1+(CA36-BZ36)/BZ36)</f>
        <v>8814.28406353133</v>
      </c>
      <c r="CC198" s="51" t="n">
        <f aca="false">CB198*(1+(CB36-CA36)/CA36)</f>
        <v>8983.37091347074</v>
      </c>
      <c r="CD198" s="51" t="n">
        <f aca="false">CC198*(1+(CC36-CB36)/CB36)</f>
        <v>9090.11931451118</v>
      </c>
      <c r="CE198" s="51" t="n">
        <f aca="false">CD198*(1+(CD36-CC36)/CC36)</f>
        <v>9100.28867352568</v>
      </c>
      <c r="CF198" s="51" t="n">
        <f aca="false">CE198*(1+(CE36-CD36)/CD36)</f>
        <v>9110.46940927345</v>
      </c>
      <c r="CG198" s="51" t="n">
        <f aca="false">CF198*(1+(CF36-CE36)/CE36)</f>
        <v>9120.66153448193</v>
      </c>
      <c r="CH198" s="51" t="n">
        <f aca="false">CG198*(1+(CG36-CF36)/CF36)</f>
        <v>9195.83176201949</v>
      </c>
      <c r="CI198" s="51" t="n">
        <f aca="false">CH198*(1+(CH36-CG36)/CG36)</f>
        <v>9304.12959382026</v>
      </c>
      <c r="CJ198" s="51" t="n">
        <f aca="false">CI198*(1+(CI36-CH36)/CH36)</f>
        <v>9314.53837184433</v>
      </c>
      <c r="CK198" s="51" t="n">
        <f aca="false">CJ198*(1+(CJ36-CI36)/CI36)</f>
        <v>9324.95879444608</v>
      </c>
      <c r="CL198" s="51" t="n">
        <f aca="false">CK198*(1+(CK36-CJ36)/CJ36)</f>
        <v>9401.15596248439</v>
      </c>
      <c r="CM198" s="51" t="n">
        <f aca="false">CL198*(1+(CL36-CK36)/CK36)</f>
        <v>9510.87980739115</v>
      </c>
      <c r="CN198" s="51" t="n">
        <f aca="false">CM198*(1+(CM36-CL36)/CL36)</f>
        <v>9521.51988239551</v>
      </c>
      <c r="CO198" s="51" t="n">
        <f aca="false">CN198*(1+(CN36-CM36)/CM36)</f>
        <v>9532.1718607357</v>
      </c>
      <c r="CP198" s="51" t="n">
        <f aca="false">CO198*(1+(CO36-CN36)/CN36)</f>
        <v>9542.83575572827</v>
      </c>
      <c r="CQ198" s="51" t="n">
        <f aca="false">CP198*(1+(CP36-CO36)/CO36)</f>
        <v>9553.5115807047</v>
      </c>
      <c r="CR198" s="51" t="n">
        <f aca="false">CQ198*(1+(CQ36-CP36)/CP36)</f>
        <v>9564.19934901139</v>
      </c>
      <c r="CS198" s="51" t="n">
        <f aca="false">CR198*(1+(CR36-CQ36)/CQ36)</f>
        <v>9574.89907400965</v>
      </c>
      <c r="CT198" s="51" t="n">
        <f aca="false">CS198*(1+(CS36-CR36)/CR36)</f>
        <v>9585.61076907574</v>
      </c>
      <c r="CU198" s="51" t="n">
        <f aca="false">CT198*(1+(CT36-CS36)/CS36)</f>
        <v>9596.33444760091</v>
      </c>
      <c r="CV198" s="51" t="n">
        <f aca="false">CU198*(1+(CU36-CT36)/CT36)</f>
        <v>9607.07012299137</v>
      </c>
      <c r="CW198" s="51" t="n">
        <f aca="false">CV198*(1+(CV36-CU36)/CU36)</f>
        <v>9617.81780866833</v>
      </c>
      <c r="CX198" s="51" t="n">
        <f aca="false">CW198*(1+(CW36-CV36)/CV36)</f>
        <v>9628.57751806802</v>
      </c>
      <c r="CY198" s="51" t="n">
        <f aca="false">CX198*(1+(CX36-CW36)/CW36)</f>
        <v>9639.3492646417</v>
      </c>
      <c r="CZ198" s="51" t="n">
        <f aca="false">CY198*(1+(CY36-CX36)/CX36)</f>
        <v>9650.13306185568</v>
      </c>
      <c r="DA198" s="51" t="n">
        <f aca="false">CZ198*(1+(CZ36-CY36)/CY36)</f>
        <v>9660.92892319133</v>
      </c>
      <c r="DB198" s="51" t="n">
        <f aca="false">DA198*(1+(DA36-CZ36)/CZ36)</f>
        <v>9671.7368621451</v>
      </c>
      <c r="DC198" s="51" t="n">
        <f aca="false">DB198*(1+(DB36-DA36)/DA36)</f>
        <v>9682.55689222855</v>
      </c>
      <c r="DD198" s="51" t="n">
        <f aca="false">DC198*(1+(DC36-DB36)/DB36)</f>
        <v>9693.38902696835</v>
      </c>
      <c r="DE198" s="51" t="n">
        <f aca="false">DD198*(1+(DD36-DC36)/DC36)</f>
        <v>9704.23327990631</v>
      </c>
      <c r="DF198" s="51" t="n">
        <f aca="false">DE198*(1+(DE36-DD36)/DD36)</f>
        <v>9715.08966459936</v>
      </c>
      <c r="DG198" s="51" t="n">
        <f aca="false">DF198*(1+(DF36-DE36)/DE36)</f>
        <v>9725.95819461963</v>
      </c>
      <c r="DH198" s="51" t="n">
        <f aca="false">DG198*(1+(DG36-DF36)/DF36)</f>
        <v>9736.83888355443</v>
      </c>
      <c r="DI198" s="51" t="n">
        <f aca="false">DH198*(1+(DH36-DG36)/DG36)</f>
        <v>9747.73174500625</v>
      </c>
      <c r="DJ198" s="51" t="n">
        <f aca="false">DI198*(1+(DI36-DH36)/DH36)</f>
        <v>9758.63679259281</v>
      </c>
      <c r="DK198" s="51" t="n">
        <f aca="false">DJ198*(1+(DJ36-DI36)/DI36)</f>
        <v>9769.55403994707</v>
      </c>
      <c r="DL198" s="51" t="n">
        <f aca="false">DK198*(1+(DK36-DJ36)/DJ36)</f>
        <v>9780.48350071723</v>
      </c>
      <c r="DM198" s="51" t="n">
        <f aca="false">DL198*(1+(DL36-DK36)/DK36)</f>
        <v>9791.42518856677</v>
      </c>
      <c r="DN198" s="51" t="n">
        <f aca="false">DM198*(1+(DM36-DL36)/DL36)</f>
        <v>9802.37911717444</v>
      </c>
      <c r="DO198" s="51" t="n">
        <f aca="false">DN198*(1+(DN36-DM36)/DM36)</f>
        <v>9813.34530023432</v>
      </c>
      <c r="DP198" s="51" t="n">
        <f aca="false">DO198*(1+(DO36-DN36)/DN36)</f>
        <v>9824.32375145578</v>
      </c>
      <c r="DQ198" s="51" t="n">
        <f aca="false">DP198*(1+(DP36-DO36)/DO36)</f>
        <v>9835.31448456354</v>
      </c>
      <c r="DR198" s="51" t="n">
        <f aca="false">DQ198*(1+(DQ36-DP36)/DP36)</f>
        <v>9846.31751329768</v>
      </c>
      <c r="DS198" s="51" t="n">
        <f aca="false">DR198*(1+(DR36-DQ36)/DQ36)</f>
        <v>9857.33285141364</v>
      </c>
      <c r="DT198" s="51" t="n">
        <f aca="false">DS198*(1+(DS36-DR36)/DR36)</f>
        <v>9868.36051268225</v>
      </c>
      <c r="DU198" s="51" t="n">
        <f aca="false">DT198*(1+(DT36-DS36)/DS36)</f>
        <v>9879.40051088976</v>
      </c>
      <c r="DV198" s="51" t="n">
        <f aca="false">DU198*(1+(DU36-DT36)/DT36)</f>
        <v>9890.45285983782</v>
      </c>
      <c r="DW198" s="51" t="n">
        <f aca="false">DV198*(1+(DV36-DU36)/DU36)</f>
        <v>9901.51757334355</v>
      </c>
      <c r="DX198" s="51" t="n">
        <f aca="false">DW198*(1+(DW36-DV36)/DV36)</f>
        <v>9912.5946652395</v>
      </c>
      <c r="DY198" s="51" t="n">
        <f aca="false">DX198*(1+(DX36-DW36)/DW36)</f>
        <v>9923.6841493737</v>
      </c>
      <c r="DZ198" s="51" t="n">
        <f aca="false">DY198*(1+(DY36-DX36)/DX36)</f>
        <v>9934.78603960969</v>
      </c>
      <c r="EA198" s="51" t="n">
        <f aca="false">DZ198*(1+(DZ36-DY36)/DY36)</f>
        <v>9945.90034982651</v>
      </c>
      <c r="EB198" s="51" t="n">
        <f aca="false">EA198*(1+(EA36-DZ36)/DZ36)</f>
        <v>9957.0270939187</v>
      </c>
      <c r="EC198" s="51" t="n">
        <f aca="false">EB198*(1+(EB36-EA36)/EA36)</f>
        <v>9968.16628579639</v>
      </c>
      <c r="ED198" s="51" t="n">
        <f aca="false">EC198*(1+(EC36-EB36)/EB36)</f>
        <v>9979.31793938524</v>
      </c>
      <c r="EE198" s="51" t="n">
        <f aca="false">ED198*(1+(ED36-EC36)/EC36)</f>
        <v>9990.48206862651</v>
      </c>
      <c r="EF198" s="51" t="n">
        <f aca="false">EE198*(1+(EE36-ED36)/ED36)</f>
        <v>10001.658687477</v>
      </c>
      <c r="EG198" s="51" t="n">
        <f aca="false">EF198*(1+(EF36-EE36)/EE36)</f>
        <v>10012.8478099093</v>
      </c>
      <c r="EH198" s="51" t="n">
        <f aca="false">EG198*(1+(EG36-EF36)/EF36)</f>
        <v>10024.0494499113</v>
      </c>
      <c r="EI198" s="51" t="n">
        <f aca="false">EH198*(1+(EH36-EG36)/EG36)</f>
        <v>10035.2636214869</v>
      </c>
      <c r="EJ198" s="51" t="n">
        <f aca="false">EI198*(1+(EI36-EH36)/EH36)</f>
        <v>10046.4903386554</v>
      </c>
      <c r="EK198" s="51" t="n">
        <f aca="false">EJ198*(1+(EJ36-EI36)/EI36)</f>
        <v>10057.729615452</v>
      </c>
      <c r="EL198" s="51" t="n">
        <f aca="false">EK198*(1+(EK36-EJ36)/EJ36)</f>
        <v>10068.9814659274</v>
      </c>
      <c r="EM198" s="51" t="n">
        <f aca="false">EL198*(1+(EL36-EK36)/EK36)</f>
        <v>10080.2459041482</v>
      </c>
      <c r="EN198" s="51" t="n">
        <f aca="false">EM198*(1+(EM36-EL36)/EL36)</f>
        <v>10091.5229441965</v>
      </c>
      <c r="EO198" s="51" t="n">
        <f aca="false">EN198*(1+(EN36-EM36)/EM36)</f>
        <v>10102.8126001705</v>
      </c>
      <c r="EP198" s="51" t="n">
        <f aca="false">EO198*(1+(EO36-EN36)/EN36)</f>
        <v>10114.1148861838</v>
      </c>
      <c r="EQ198" s="51" t="n">
        <f aca="false">EP198*(1+(EP36-EO36)/EO36)</f>
        <v>10125.429816366</v>
      </c>
      <c r="ER198" s="51" t="n">
        <f aca="false">EQ198*(1+(EQ36-EP36)/EP36)</f>
        <v>10136.7574048625</v>
      </c>
      <c r="ES198" s="51" t="n">
        <f aca="false">ER198*(1+(ER36-EQ36)/EQ36)</f>
        <v>10148.0976658345</v>
      </c>
      <c r="ET198" s="51" t="n">
        <f aca="false">ES198*(1+(ES36-ER36)/ER36)</f>
        <v>10159.4506134591</v>
      </c>
      <c r="EU198" s="51" t="n">
        <f aca="false">ET198*(1+(ET36-ES36)/ES36)</f>
        <v>10170.816261929</v>
      </c>
      <c r="EV198" s="51" t="n">
        <f aca="false">EU198*(1+(EU36-ET36)/ET36)</f>
        <v>10182.1946254531</v>
      </c>
    </row>
    <row r="199" customFormat="false" ht="12.8" hidden="false" customHeight="false" outlineLevel="0" collapsed="false">
      <c r="A199" s="162" t="s">
        <v>345</v>
      </c>
      <c r="B199" s="162" t="n">
        <v>0</v>
      </c>
      <c r="C199" s="162" t="n">
        <v>0</v>
      </c>
      <c r="D199" s="162" t="n">
        <v>0</v>
      </c>
      <c r="E199" s="162" t="n">
        <v>0</v>
      </c>
      <c r="F199" s="162" t="n">
        <v>0</v>
      </c>
      <c r="G199" s="162" t="n">
        <v>0</v>
      </c>
      <c r="H199" s="162" t="n">
        <v>0</v>
      </c>
      <c r="I199" s="162" t="n">
        <v>0</v>
      </c>
      <c r="J199" s="162" t="n">
        <v>0</v>
      </c>
      <c r="K199" s="162" t="n">
        <v>0</v>
      </c>
      <c r="L199" s="162" t="n">
        <v>0</v>
      </c>
      <c r="M199" s="162" t="n">
        <v>0</v>
      </c>
      <c r="N199" s="162" t="n">
        <v>0</v>
      </c>
      <c r="O199" s="162" t="n">
        <v>0</v>
      </c>
      <c r="P199" s="162" t="n">
        <v>0</v>
      </c>
      <c r="Q199" s="162" t="n">
        <v>0</v>
      </c>
      <c r="R199" s="162" t="n">
        <v>0</v>
      </c>
      <c r="S199" s="162" t="n">
        <v>0</v>
      </c>
      <c r="T199" s="162" t="n">
        <v>0</v>
      </c>
      <c r="U199" s="162" t="n">
        <v>0</v>
      </c>
      <c r="V199" s="162" t="n">
        <v>0</v>
      </c>
      <c r="W199" s="162" t="n">
        <v>0</v>
      </c>
      <c r="X199" s="163" t="n">
        <v>0</v>
      </c>
      <c r="Y199" s="162" t="n">
        <v>0</v>
      </c>
      <c r="Z199" s="162" t="n">
        <v>0</v>
      </c>
      <c r="AA199" s="162" t="n">
        <v>0</v>
      </c>
      <c r="AB199" s="162" t="n">
        <v>0</v>
      </c>
      <c r="AC199" s="162" t="n">
        <v>0</v>
      </c>
      <c r="AD199" s="162" t="n">
        <v>0</v>
      </c>
      <c r="AE199" s="162" t="n">
        <v>0</v>
      </c>
      <c r="AF199" s="162" t="n">
        <v>0</v>
      </c>
      <c r="AG199" s="162" t="n">
        <v>0</v>
      </c>
      <c r="AH199" s="162" t="n">
        <v>0</v>
      </c>
      <c r="AI199" s="162" t="n">
        <v>0</v>
      </c>
      <c r="AJ199" s="162" t="n">
        <v>0</v>
      </c>
      <c r="AK199" s="162" t="n">
        <v>0</v>
      </c>
      <c r="AL199" s="162" t="n">
        <v>0</v>
      </c>
      <c r="AM199" s="162" t="n">
        <v>0</v>
      </c>
      <c r="AN199" s="162" t="n">
        <v>0</v>
      </c>
      <c r="AO199" s="162" t="n">
        <v>0</v>
      </c>
      <c r="AP199" s="162" t="n">
        <v>0</v>
      </c>
      <c r="AQ199" s="162" t="n">
        <v>0</v>
      </c>
      <c r="AR199" s="147"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48" t="n">
        <f aca="false">BH199*(1+(BH36-BG36)/BG36)</f>
        <v>13854.8335656014</v>
      </c>
      <c r="BJ199" s="51" t="n">
        <f aca="false">BI199*(1+(BI36-BH36)/BH36)</f>
        <v>13646.5859970821</v>
      </c>
      <c r="BK199" s="51" t="n">
        <f aca="false">BJ199*(1+(BJ36-BI36)/BI36)</f>
        <v>12980.4227936431</v>
      </c>
      <c r="BL199" s="51" t="n">
        <f aca="false">BK199*(1+(BK36-BJ36)/BJ36)</f>
        <v>11956.191855277</v>
      </c>
      <c r="BM199" s="149" t="n">
        <f aca="false">BL199*(1+(BL36-BK36)/BK36)</f>
        <v>11766.6838568826</v>
      </c>
      <c r="BN199" s="51" t="n">
        <f aca="false">BM199*(1+(BM36-BL36)/BL36)</f>
        <v>11790.1276672336</v>
      </c>
      <c r="BO199" s="51" t="n">
        <f aca="false">BN199*(1+(BN36-BM36)/BM36)</f>
        <v>11964.466486104</v>
      </c>
      <c r="BP199" s="51" t="n">
        <f aca="false">BO199*(1+(BO36-BN36)/BN36)</f>
        <v>11678.1493409475</v>
      </c>
      <c r="BQ199" s="51" t="n">
        <f aca="false">BP199*(1+(BP36-BO36)/BO36)</f>
        <v>11341.2698231129</v>
      </c>
      <c r="BR199" s="51" t="n">
        <f aca="false">BQ199*(1+(BQ36-BP36)/BP36)</f>
        <v>11471.66189673</v>
      </c>
      <c r="BS199" s="51" t="n">
        <f aca="false">BR199*(1+(BR36-BQ36)/BQ36)</f>
        <v>11814.6450340052</v>
      </c>
      <c r="BT199" s="51" t="n">
        <f aca="false">BS199*(1+(BS36-BR36)/BR36)</f>
        <v>12082.9330690649</v>
      </c>
      <c r="BU199" s="51" t="n">
        <f aca="false">BT199*(1+(BT36-BS36)/BS36)</f>
        <v>12226.8752282418</v>
      </c>
      <c r="BV199" s="51" t="n">
        <f aca="false">BU199*(1+(BU36-BT36)/BT36)</f>
        <v>12331.3868018411</v>
      </c>
      <c r="BW199" s="51" t="n">
        <f aca="false">BV199*(1+(BV36-BU36)/BU36)</f>
        <v>12441.8203075128</v>
      </c>
      <c r="BX199" s="51" t="n">
        <f aca="false">BW199*(1+(BW36-BV36)/BV36)</f>
        <v>12576.6467972411</v>
      </c>
      <c r="BY199" s="51" t="n">
        <f aca="false">BX199*(1+(BX36-BW36)/BW36)</f>
        <v>12777.3757203875</v>
      </c>
      <c r="BZ199" s="51" t="n">
        <f aca="false">BY199*(1+(BY36-BX36)/BX36)</f>
        <v>12675.1720846828</v>
      </c>
      <c r="CA199" s="51" t="n">
        <f aca="false">BZ199*(1+(BZ36-BY36)/BY36)</f>
        <v>12682.5458470254</v>
      </c>
      <c r="CB199" s="51" t="n">
        <f aca="false">CA199*(1+(CA36-BZ36)/BZ36)</f>
        <v>12928.0991382992</v>
      </c>
      <c r="CC199" s="51" t="n">
        <f aca="false">CB199*(1+(CB36-CA36)/CA36)</f>
        <v>13176.1024410341</v>
      </c>
      <c r="CD199" s="51" t="n">
        <f aca="false">CC199*(1+(CC36-CB36)/CB36)</f>
        <v>13332.672606184</v>
      </c>
      <c r="CE199" s="51" t="n">
        <f aca="false">CD199*(1+(CD36-CC36)/CC36)</f>
        <v>13347.5882227633</v>
      </c>
      <c r="CF199" s="51" t="n">
        <f aca="false">CE199*(1+(CE36-CD36)/CD36)</f>
        <v>13362.5205258408</v>
      </c>
      <c r="CG199" s="51" t="n">
        <f aca="false">CF199*(1+(CF36-CE36)/CE36)</f>
        <v>13377.4695340842</v>
      </c>
      <c r="CH199" s="51" t="n">
        <f aca="false">CG199*(1+(CG36-CF36)/CF36)</f>
        <v>13487.72331611</v>
      </c>
      <c r="CI199" s="51" t="n">
        <f aca="false">CH199*(1+(CH36-CG36)/CG36)</f>
        <v>13646.5660645274</v>
      </c>
      <c r="CJ199" s="51" t="n">
        <f aca="false">CI199*(1+(CI36-CH36)/CH36)</f>
        <v>13661.8328420937</v>
      </c>
      <c r="CK199" s="51" t="n">
        <f aca="false">CJ199*(1+(CJ36-CI36)/CI36)</f>
        <v>13677.1166990113</v>
      </c>
      <c r="CL199" s="51" t="n">
        <f aca="false">CK199*(1+(CK36-CJ36)/CJ36)</f>
        <v>13788.876716655</v>
      </c>
      <c r="CM199" s="51" t="n">
        <f aca="false">CL199*(1+(CL36-CK36)/CK36)</f>
        <v>13949.8110290241</v>
      </c>
      <c r="CN199" s="51" t="n">
        <f aca="false">CM199*(1+(CM36-CL36)/CL36)</f>
        <v>13965.4170548231</v>
      </c>
      <c r="CO199" s="51" t="n">
        <f aca="false">CN199*(1+(CN36-CM36)/CM36)</f>
        <v>13981.0405394996</v>
      </c>
      <c r="CP199" s="51" t="n">
        <f aca="false">CO199*(1+(CO36-CN36)/CN36)</f>
        <v>13996.6815025853</v>
      </c>
      <c r="CQ199" s="51" t="n">
        <f aca="false">CP199*(1+(CP36-CO36)/CO36)</f>
        <v>14012.3399636337</v>
      </c>
      <c r="CR199" s="51" t="n">
        <f aca="false">CQ199*(1+(CQ36-CP36)/CP36)</f>
        <v>14028.0159422203</v>
      </c>
      <c r="CS199" s="51" t="n">
        <f aca="false">CR199*(1+(CR36-CQ36)/CQ36)</f>
        <v>14043.7094579424</v>
      </c>
      <c r="CT199" s="51" t="n">
        <f aca="false">CS199*(1+(CS36-CR36)/CR36)</f>
        <v>14059.4205304192</v>
      </c>
      <c r="CU199" s="51" t="n">
        <f aca="false">CT199*(1+(CT36-CS36)/CS36)</f>
        <v>14075.149179292</v>
      </c>
      <c r="CV199" s="51" t="n">
        <f aca="false">CU199*(1+(CU36-CT36)/CT36)</f>
        <v>14090.895424224</v>
      </c>
      <c r="CW199" s="51" t="n">
        <f aca="false">CV199*(1+(CV36-CU36)/CU36)</f>
        <v>14106.6592849004</v>
      </c>
      <c r="CX199" s="51" t="n">
        <f aca="false">CW199*(1+(CW36-CV36)/CV36)</f>
        <v>14122.4407810282</v>
      </c>
      <c r="CY199" s="51" t="n">
        <f aca="false">CX199*(1+(CX36-CW36)/CW36)</f>
        <v>14138.2399323369</v>
      </c>
      <c r="CZ199" s="51" t="n">
        <f aca="false">CY199*(1+(CY36-CX36)/CX36)</f>
        <v>14154.0567585776</v>
      </c>
      <c r="DA199" s="51" t="n">
        <f aca="false">CZ199*(1+(CZ36-CY36)/CY36)</f>
        <v>14169.8912795239</v>
      </c>
      <c r="DB199" s="51" t="n">
        <f aca="false">DA199*(1+(DA36-CZ36)/CZ36)</f>
        <v>14185.7435149713</v>
      </c>
      <c r="DC199" s="51" t="n">
        <f aca="false">DB199*(1+(DB36-DA36)/DA36)</f>
        <v>14201.6134847374</v>
      </c>
      <c r="DD199" s="51" t="n">
        <f aca="false">DC199*(1+(DC36-DB36)/DB36)</f>
        <v>14217.5012086622</v>
      </c>
      <c r="DE199" s="51" t="n">
        <f aca="false">DD199*(1+(DD36-DC36)/DC36)</f>
        <v>14233.4067066075</v>
      </c>
      <c r="DF199" s="51" t="n">
        <f aca="false">DE199*(1+(DE36-DD36)/DD36)</f>
        <v>14249.3299984579</v>
      </c>
      <c r="DG199" s="51" t="n">
        <f aca="false">DF199*(1+(DF36-DE36)/DE36)</f>
        <v>14265.2711041197</v>
      </c>
      <c r="DH199" s="51" t="n">
        <f aca="false">DG199*(1+(DG36-DF36)/DF36)</f>
        <v>14281.2300435217</v>
      </c>
      <c r="DI199" s="51" t="n">
        <f aca="false">DH199*(1+(DH36-DG36)/DG36)</f>
        <v>14297.206836615</v>
      </c>
      <c r="DJ199" s="51" t="n">
        <f aca="false">DI199*(1+(DI36-DH36)/DH36)</f>
        <v>14313.201503373</v>
      </c>
      <c r="DK199" s="51" t="n">
        <f aca="false">DJ199*(1+(DJ36-DI36)/DI36)</f>
        <v>14329.2140637915</v>
      </c>
      <c r="DL199" s="51" t="n">
        <f aca="false">DK199*(1+(DK36-DJ36)/DJ36)</f>
        <v>14345.2445378886</v>
      </c>
      <c r="DM199" s="51" t="n">
        <f aca="false">DL199*(1+(DL36-DK36)/DK36)</f>
        <v>14361.2929457048</v>
      </c>
      <c r="DN199" s="51" t="n">
        <f aca="false">DM199*(1+(DM36-DL36)/DL36)</f>
        <v>14377.359307303</v>
      </c>
      <c r="DO199" s="51" t="n">
        <f aca="false">DN199*(1+(DN36-DM36)/DM36)</f>
        <v>14393.4436427686</v>
      </c>
      <c r="DP199" s="51" t="n">
        <f aca="false">DO199*(1+(DO36-DN36)/DN36)</f>
        <v>14409.5459722094</v>
      </c>
      <c r="DQ199" s="51" t="n">
        <f aca="false">DP199*(1+(DP36-DO36)/DO36)</f>
        <v>14425.6663157558</v>
      </c>
      <c r="DR199" s="51" t="n">
        <f aca="false">DQ199*(1+(DQ36-DP36)/DP36)</f>
        <v>14441.8046935607</v>
      </c>
      <c r="DS199" s="51" t="n">
        <f aca="false">DR199*(1+(DR36-DQ36)/DQ36)</f>
        <v>14457.9611257994</v>
      </c>
      <c r="DT199" s="51" t="n">
        <f aca="false">DS199*(1+(DS36-DR36)/DR36)</f>
        <v>14474.1356326699</v>
      </c>
      <c r="DU199" s="51" t="n">
        <f aca="false">DT199*(1+(DT36-DS36)/DS36)</f>
        <v>14490.3282343928</v>
      </c>
      <c r="DV199" s="51" t="n">
        <f aca="false">DU199*(1+(DU36-DT36)/DT36)</f>
        <v>14506.5389512113</v>
      </c>
      <c r="DW199" s="51" t="n">
        <f aca="false">DV199*(1+(DV36-DU36)/DU36)</f>
        <v>14522.7678033912</v>
      </c>
      <c r="DX199" s="51" t="n">
        <f aca="false">DW199*(1+(DW36-DV36)/DV36)</f>
        <v>14539.0148112211</v>
      </c>
      <c r="DY199" s="51" t="n">
        <f aca="false">DX199*(1+(DX36-DW36)/DW36)</f>
        <v>14555.2799950121</v>
      </c>
      <c r="DZ199" s="51" t="n">
        <f aca="false">DY199*(1+(DY36-DX36)/DX36)</f>
        <v>14571.5633750982</v>
      </c>
      <c r="EA199" s="51" t="n">
        <f aca="false">DZ199*(1+(DZ36-DY36)/DY36)</f>
        <v>14587.8649718361</v>
      </c>
      <c r="EB199" s="51" t="n">
        <f aca="false">EA199*(1+(EA36-DZ36)/DZ36)</f>
        <v>14604.1848056052</v>
      </c>
      <c r="EC199" s="51" t="n">
        <f aca="false">EB199*(1+(EB36-EA36)/EA36)</f>
        <v>14620.5228968077</v>
      </c>
      <c r="ED199" s="51" t="n">
        <f aca="false">EC199*(1+(EC36-EB36)/EB36)</f>
        <v>14636.8792658688</v>
      </c>
      <c r="EE199" s="51" t="n">
        <f aca="false">ED199*(1+(ED36-EC36)/EC36)</f>
        <v>14653.2539332364</v>
      </c>
      <c r="EF199" s="51" t="n">
        <f aca="false">EE199*(1+(EE36-ED36)/ED36)</f>
        <v>14669.6469193813</v>
      </c>
      <c r="EG199" s="51" t="n">
        <f aca="false">EF199*(1+(EF36-EE36)/EE36)</f>
        <v>14686.0582447972</v>
      </c>
      <c r="EH199" s="51" t="n">
        <f aca="false">EG199*(1+(EG36-EF36)/EF36)</f>
        <v>14702.4879300007</v>
      </c>
      <c r="EI199" s="51" t="n">
        <f aca="false">EH199*(1+(EH36-EG36)/EG36)</f>
        <v>14718.9359955314</v>
      </c>
      <c r="EJ199" s="51" t="n">
        <f aca="false">EI199*(1+(EI36-EH36)/EH36)</f>
        <v>14735.4024619518</v>
      </c>
      <c r="EK199" s="51" t="n">
        <f aca="false">EJ199*(1+(EJ36-EI36)/EI36)</f>
        <v>14751.8873498476</v>
      </c>
      <c r="EL199" s="51" t="n">
        <f aca="false">EK199*(1+(EK36-EJ36)/EJ36)</f>
        <v>14768.3906798274</v>
      </c>
      <c r="EM199" s="51" t="n">
        <f aca="false">EL199*(1+(EL36-EK36)/EK36)</f>
        <v>14784.9124725227</v>
      </c>
      <c r="EN199" s="51" t="n">
        <f aca="false">EM199*(1+(EM36-EL36)/EL36)</f>
        <v>14801.4527485883</v>
      </c>
      <c r="EO199" s="51" t="n">
        <f aca="false">EN199*(1+(EN36-EM36)/EM36)</f>
        <v>14818.0115287021</v>
      </c>
      <c r="EP199" s="51" t="n">
        <f aca="false">EO199*(1+(EO36-EN36)/EN36)</f>
        <v>14834.588833565</v>
      </c>
      <c r="EQ199" s="51" t="n">
        <f aca="false">EP199*(1+(EP36-EO36)/EO36)</f>
        <v>14851.1846839011</v>
      </c>
      <c r="ER199" s="51" t="n">
        <f aca="false">EQ199*(1+(EQ36-EP36)/EP36)</f>
        <v>14867.7991004578</v>
      </c>
      <c r="ES199" s="51" t="n">
        <f aca="false">ER199*(1+(ER36-EQ36)/EQ36)</f>
        <v>14884.4321040057</v>
      </c>
      <c r="ET199" s="51" t="n">
        <f aca="false">ES199*(1+(ES36-ER36)/ER36)</f>
        <v>14901.0837153383</v>
      </c>
      <c r="EU199" s="51" t="n">
        <f aca="false">ET199*(1+(ET36-ES36)/ES36)</f>
        <v>14917.7539552729</v>
      </c>
      <c r="EV199" s="51" t="n">
        <f aca="false">EU199*(1+(EU36-ET36)/ET36)</f>
        <v>14934.4428446497</v>
      </c>
    </row>
    <row r="200" customFormat="false" ht="12.8" hidden="false" customHeight="false" outlineLevel="0" collapsed="false">
      <c r="A200" s="162" t="s">
        <v>346</v>
      </c>
      <c r="B200" s="162" t="n">
        <v>0</v>
      </c>
      <c r="C200" s="162" t="n">
        <v>0</v>
      </c>
      <c r="D200" s="162" t="n">
        <v>0</v>
      </c>
      <c r="E200" s="162" t="n">
        <v>0</v>
      </c>
      <c r="F200" s="162" t="n">
        <v>0</v>
      </c>
      <c r="G200" s="162" t="n">
        <v>0</v>
      </c>
      <c r="H200" s="162" t="n">
        <v>0</v>
      </c>
      <c r="I200" s="162" t="n">
        <v>0</v>
      </c>
      <c r="J200" s="162" t="n">
        <v>0</v>
      </c>
      <c r="K200" s="162" t="n">
        <v>0</v>
      </c>
      <c r="L200" s="162" t="n">
        <v>0</v>
      </c>
      <c r="M200" s="162" t="n">
        <v>0</v>
      </c>
      <c r="N200" s="162" t="n">
        <v>0</v>
      </c>
      <c r="O200" s="162" t="n">
        <v>0</v>
      </c>
      <c r="P200" s="162" t="n">
        <v>0</v>
      </c>
      <c r="Q200" s="162" t="n">
        <v>0</v>
      </c>
      <c r="R200" s="162" t="n">
        <v>0</v>
      </c>
      <c r="S200" s="162" t="n">
        <v>0</v>
      </c>
      <c r="T200" s="162" t="n">
        <v>0</v>
      </c>
      <c r="U200" s="162" t="n">
        <v>0</v>
      </c>
      <c r="V200" s="162" t="n">
        <v>0</v>
      </c>
      <c r="W200" s="162" t="n">
        <v>0</v>
      </c>
      <c r="X200" s="163" t="n">
        <v>0</v>
      </c>
      <c r="Y200" s="162" t="n">
        <v>0</v>
      </c>
      <c r="Z200" s="162" t="n">
        <v>0</v>
      </c>
      <c r="AA200" s="162" t="n">
        <v>0</v>
      </c>
      <c r="AB200" s="162" t="n">
        <v>0</v>
      </c>
      <c r="AC200" s="162" t="n">
        <v>0</v>
      </c>
      <c r="AD200" s="162" t="n">
        <v>0</v>
      </c>
      <c r="AE200" s="162" t="n">
        <v>0</v>
      </c>
      <c r="AF200" s="162" t="n">
        <v>0</v>
      </c>
      <c r="AG200" s="162" t="n">
        <v>0</v>
      </c>
      <c r="AH200" s="162" t="n">
        <v>0</v>
      </c>
      <c r="AI200" s="162" t="n">
        <v>0</v>
      </c>
      <c r="AJ200" s="162" t="n">
        <v>0</v>
      </c>
      <c r="AK200" s="162" t="n">
        <v>0</v>
      </c>
      <c r="AL200" s="162" t="n">
        <v>0</v>
      </c>
      <c r="AM200" s="162" t="n">
        <v>0</v>
      </c>
      <c r="AN200" s="162" t="n">
        <v>0</v>
      </c>
      <c r="AO200" s="162" t="n">
        <v>0</v>
      </c>
      <c r="AP200" s="162" t="n">
        <v>0</v>
      </c>
      <c r="AQ200" s="162" t="n">
        <v>0</v>
      </c>
      <c r="AR200" s="147"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48" t="n">
        <f aca="false">BH200*(1+(BH36-BG36)/BG36)</f>
        <v>15995.6277045013</v>
      </c>
      <c r="BJ200" s="51" t="n">
        <f aca="false">BI200*(1+(BI36-BH36)/BH36)</f>
        <v>15755.2025445288</v>
      </c>
      <c r="BK200" s="51" t="n">
        <f aca="false">BJ200*(1+(BJ36-BI36)/BI36)</f>
        <v>14986.1064350596</v>
      </c>
      <c r="BL200" s="51" t="n">
        <f aca="false">BK200*(1+(BK36-BJ36)/BJ36)</f>
        <v>13803.6153790708</v>
      </c>
      <c r="BM200" s="149" t="n">
        <f aca="false">BL200*(1+(BL36-BK36)/BK36)</f>
        <v>13584.8253535545</v>
      </c>
      <c r="BN200" s="51" t="n">
        <f aca="false">BM200*(1+(BM36-BL36)/BL36)</f>
        <v>13611.891608849</v>
      </c>
      <c r="BO200" s="51" t="n">
        <f aca="false">BN200*(1+(BN36-BM36)/BM36)</f>
        <v>13813.1685731582</v>
      </c>
      <c r="BP200" s="51" t="n">
        <f aca="false">BO200*(1+(BO36-BN36)/BN36)</f>
        <v>13482.6108340375</v>
      </c>
      <c r="BQ200" s="51" t="n">
        <f aca="false">BP200*(1+(BP36-BO36)/BO36)</f>
        <v>13093.6780241961</v>
      </c>
      <c r="BR200" s="51" t="n">
        <f aca="false">BQ200*(1+(BQ36-BP36)/BP36)</f>
        <v>13244.2177658193</v>
      </c>
      <c r="BS200" s="51" t="n">
        <f aca="false">BR200*(1+(BR36-BQ36)/BQ36)</f>
        <v>13640.1973022603</v>
      </c>
      <c r="BT200" s="51" t="n">
        <f aca="false">BS200*(1+(BS36-BR36)/BR36)</f>
        <v>13949.9401444293</v>
      </c>
      <c r="BU200" s="51" t="n">
        <f aca="false">BT200*(1+(BT36-BS36)/BS36)</f>
        <v>14116.1236772935</v>
      </c>
      <c r="BV200" s="51" t="n">
        <f aca="false">BU200*(1+(BU36-BT36)/BT36)</f>
        <v>14236.7839662958</v>
      </c>
      <c r="BW200" s="51" t="n">
        <f aca="false">BV200*(1+(BV36-BU36)/BU36)</f>
        <v>14364.2812209155</v>
      </c>
      <c r="BX200" s="51" t="n">
        <f aca="false">BW200*(1+(BW36-BV36)/BV36)</f>
        <v>14519.940567106</v>
      </c>
      <c r="BY200" s="51" t="n">
        <f aca="false">BX200*(1+(BX36-BW36)/BW36)</f>
        <v>14751.6853303305</v>
      </c>
      <c r="BZ200" s="51" t="n">
        <f aca="false">BY200*(1+(BY36-BX36)/BX36)</f>
        <v>14633.689592667</v>
      </c>
      <c r="CA200" s="51" t="n">
        <f aca="false">BZ200*(1+(BZ36-BY36)/BY36)</f>
        <v>14642.2027196312</v>
      </c>
      <c r="CB200" s="51" t="n">
        <f aca="false">CA200*(1+(CA36-BZ36)/BZ36)</f>
        <v>14925.6979352347</v>
      </c>
      <c r="CC200" s="51" t="n">
        <f aca="false">CB200*(1+(CB36-CA36)/CA36)</f>
        <v>15212.0217283898</v>
      </c>
      <c r="CD200" s="51" t="n">
        <f aca="false">CC200*(1+(CC36-CB36)/CB36)</f>
        <v>15392.7844968137</v>
      </c>
      <c r="CE200" s="51" t="n">
        <f aca="false">CD200*(1+(CD36-CC36)/CC36)</f>
        <v>15410.0048155317</v>
      </c>
      <c r="CF200" s="51" t="n">
        <f aca="false">CE200*(1+(CE36-CD36)/CD36)</f>
        <v>15427.2443990798</v>
      </c>
      <c r="CG200" s="51" t="n">
        <f aca="false">CF200*(1+(CF36-CE36)/CE36)</f>
        <v>15444.5032690099</v>
      </c>
      <c r="CH200" s="51" t="n">
        <f aca="false">CG200*(1+(CG36-CF36)/CF36)</f>
        <v>15571.7930297961</v>
      </c>
      <c r="CI200" s="51" t="n">
        <f aca="false">CH200*(1+(CH36-CG36)/CG36)</f>
        <v>15755.1795320745</v>
      </c>
      <c r="CJ200" s="51" t="n">
        <f aca="false">CI200*(1+(CI36-CH36)/CH36)</f>
        <v>15772.8052717877</v>
      </c>
      <c r="CK200" s="51" t="n">
        <f aca="false">CJ200*(1+(CJ36-CI36)/CI36)</f>
        <v>15790.4507298862</v>
      </c>
      <c r="CL200" s="51" t="n">
        <f aca="false">CK200*(1+(CK36-CJ36)/CJ36)</f>
        <v>15919.4794638665</v>
      </c>
      <c r="CM200" s="51" t="n">
        <f aca="false">CL200*(1+(CL36-CK36)/CK36)</f>
        <v>16105.2807102941</v>
      </c>
      <c r="CN200" s="51" t="n">
        <f aca="false">CM200*(1+(CM36-CL36)/CL36)</f>
        <v>16123.2981175366</v>
      </c>
      <c r="CO200" s="51" t="n">
        <f aca="false">CN200*(1+(CN36-CM36)/CM36)</f>
        <v>16141.3356813333</v>
      </c>
      <c r="CP200" s="51" t="n">
        <f aca="false">CO200*(1+(CO36-CN36)/CN36)</f>
        <v>16159.3934242339</v>
      </c>
      <c r="CQ200" s="51" t="n">
        <f aca="false">CP200*(1+(CP36-CO36)/CO36)</f>
        <v>16177.4713688133</v>
      </c>
      <c r="CR200" s="51" t="n">
        <f aca="false">CQ200*(1+(CQ36-CP36)/CP36)</f>
        <v>16195.5695376717</v>
      </c>
      <c r="CS200" s="51" t="n">
        <f aca="false">CR200*(1+(CR36-CQ36)/CQ36)</f>
        <v>16213.6879534344</v>
      </c>
      <c r="CT200" s="51" t="n">
        <f aca="false">CS200*(1+(CS36-CR36)/CR36)</f>
        <v>16231.8266387523</v>
      </c>
      <c r="CU200" s="51" t="n">
        <f aca="false">CT200*(1+(CT36-CS36)/CS36)</f>
        <v>16249.9856163014</v>
      </c>
      <c r="CV200" s="51" t="n">
        <f aca="false">CU200*(1+(CU36-CT36)/CT36)</f>
        <v>16268.1649087832</v>
      </c>
      <c r="CW200" s="51" t="n">
        <f aca="false">CV200*(1+(CV36-CU36)/CU36)</f>
        <v>16286.3645389246</v>
      </c>
      <c r="CX200" s="51" t="n">
        <f aca="false">CW200*(1+(CW36-CV36)/CV36)</f>
        <v>16304.5845294778</v>
      </c>
      <c r="CY200" s="51" t="n">
        <f aca="false">CX200*(1+(CX36-CW36)/CW36)</f>
        <v>16322.8249032205</v>
      </c>
      <c r="CZ200" s="51" t="n">
        <f aca="false">CY200*(1+(CY36-CX36)/CX36)</f>
        <v>16341.0856829561</v>
      </c>
      <c r="DA200" s="51" t="n">
        <f aca="false">CZ200*(1+(CZ36-CY36)/CY36)</f>
        <v>16359.3668915131</v>
      </c>
      <c r="DB200" s="51" t="n">
        <f aca="false">DA200*(1+(DA36-CZ36)/CZ36)</f>
        <v>16377.668551746</v>
      </c>
      <c r="DC200" s="51" t="n">
        <f aca="false">DB200*(1+(DB36-DA36)/DA36)</f>
        <v>16395.9906865344</v>
      </c>
      <c r="DD200" s="51" t="n">
        <f aca="false">DC200*(1+(DC36-DB36)/DB36)</f>
        <v>16414.333318784</v>
      </c>
      <c r="DE200" s="51" t="n">
        <f aca="false">DD200*(1+(DD36-DC36)/DC36)</f>
        <v>16432.6964714256</v>
      </c>
      <c r="DF200" s="51" t="n">
        <f aca="false">DE200*(1+(DE36-DD36)/DD36)</f>
        <v>16451.080167416</v>
      </c>
      <c r="DG200" s="51" t="n">
        <f aca="false">DF200*(1+(DF36-DE36)/DE36)</f>
        <v>16469.4844297376</v>
      </c>
      <c r="DH200" s="51" t="n">
        <f aca="false">DG200*(1+(DG36-DF36)/DF36)</f>
        <v>16487.9092813986</v>
      </c>
      <c r="DI200" s="51" t="n">
        <f aca="false">DH200*(1+(DH36-DG36)/DG36)</f>
        <v>16506.3547454327</v>
      </c>
      <c r="DJ200" s="51" t="n">
        <f aca="false">DI200*(1+(DI36-DH36)/DH36)</f>
        <v>16524.8208448995</v>
      </c>
      <c r="DK200" s="51" t="n">
        <f aca="false">DJ200*(1+(DJ36-DI36)/DI36)</f>
        <v>16543.3076028846</v>
      </c>
      <c r="DL200" s="51" t="n">
        <f aca="false">DK200*(1+(DK36-DJ36)/DJ36)</f>
        <v>16561.815042499</v>
      </c>
      <c r="DM200" s="51" t="n">
        <f aca="false">DL200*(1+(DL36-DK36)/DK36)</f>
        <v>16580.34318688</v>
      </c>
      <c r="DN200" s="51" t="n">
        <f aca="false">DM200*(1+(DM36-DL36)/DL36)</f>
        <v>16598.8920591904</v>
      </c>
      <c r="DO200" s="51" t="n">
        <f aca="false">DN200*(1+(DN36-DM36)/DM36)</f>
        <v>16617.4616826192</v>
      </c>
      <c r="DP200" s="51" t="n">
        <f aca="false">DO200*(1+(DO36-DN36)/DN36)</f>
        <v>16636.0520803812</v>
      </c>
      <c r="DQ200" s="51" t="n">
        <f aca="false">DP200*(1+(DP36-DO36)/DO36)</f>
        <v>16654.6632757172</v>
      </c>
      <c r="DR200" s="51" t="n">
        <f aca="false">DQ200*(1+(DQ36-DP36)/DP36)</f>
        <v>16673.295291894</v>
      </c>
      <c r="DS200" s="51" t="n">
        <f aca="false">DR200*(1+(DR36-DQ36)/DQ36)</f>
        <v>16691.9481522044</v>
      </c>
      <c r="DT200" s="51" t="n">
        <f aca="false">DS200*(1+(DS36-DR36)/DR36)</f>
        <v>16710.6218799673</v>
      </c>
      <c r="DU200" s="51" t="n">
        <f aca="false">DT200*(1+(DT36-DS36)/DS36)</f>
        <v>16729.3164985277</v>
      </c>
      <c r="DV200" s="51" t="n">
        <f aca="false">DU200*(1+(DU36-DT36)/DT36)</f>
        <v>16748.0320312567</v>
      </c>
      <c r="DW200" s="51" t="n">
        <f aca="false">DV200*(1+(DV36-DU36)/DU36)</f>
        <v>16766.7685015515</v>
      </c>
      <c r="DX200" s="51" t="n">
        <f aca="false">DW200*(1+(DW36-DV36)/DV36)</f>
        <v>16785.5259328355</v>
      </c>
      <c r="DY200" s="51" t="n">
        <f aca="false">DX200*(1+(DX36-DW36)/DW36)</f>
        <v>16804.3043485584</v>
      </c>
      <c r="DZ200" s="51" t="n">
        <f aca="false">DY200*(1+(DY36-DX36)/DX36)</f>
        <v>16823.103772196</v>
      </c>
      <c r="EA200" s="51" t="n">
        <f aca="false">DZ200*(1+(DZ36-DY36)/DY36)</f>
        <v>16841.9242272505</v>
      </c>
      <c r="EB200" s="51" t="n">
        <f aca="false">EA200*(1+(EA36-DZ36)/DZ36)</f>
        <v>16860.7657372501</v>
      </c>
      <c r="EC200" s="51" t="n">
        <f aca="false">EB200*(1+(EB36-EA36)/EA36)</f>
        <v>16879.6283257497</v>
      </c>
      <c r="ED200" s="51" t="n">
        <f aca="false">EC200*(1+(EC36-EB36)/EB36)</f>
        <v>16898.5120163304</v>
      </c>
      <c r="EE200" s="51" t="n">
        <f aca="false">ED200*(1+(ED36-EC36)/EC36)</f>
        <v>16917.4168325995</v>
      </c>
      <c r="EF200" s="51" t="n">
        <f aca="false">EE200*(1+(EE36-ED36)/ED36)</f>
        <v>16936.342798191</v>
      </c>
      <c r="EG200" s="51" t="n">
        <f aca="false">EF200*(1+(EF36-EE36)/EE36)</f>
        <v>16955.2899367652</v>
      </c>
      <c r="EH200" s="51" t="n">
        <f aca="false">EG200*(1+(EG36-EF36)/EF36)</f>
        <v>16974.2582720088</v>
      </c>
      <c r="EI200" s="51" t="n">
        <f aca="false">EH200*(1+(EH36-EG36)/EG36)</f>
        <v>16993.2478276352</v>
      </c>
      <c r="EJ200" s="51" t="n">
        <f aca="false">EI200*(1+(EI36-EH36)/EH36)</f>
        <v>17012.2586273841</v>
      </c>
      <c r="EK200" s="51" t="n">
        <f aca="false">EJ200*(1+(EJ36-EI36)/EI36)</f>
        <v>17031.290695022</v>
      </c>
      <c r="EL200" s="51" t="n">
        <f aca="false">EK200*(1+(EK36-EJ36)/EJ36)</f>
        <v>17050.3440543417</v>
      </c>
      <c r="EM200" s="51" t="n">
        <f aca="false">EL200*(1+(EL36-EK36)/EK36)</f>
        <v>17069.4187291628</v>
      </c>
      <c r="EN200" s="51" t="n">
        <f aca="false">EM200*(1+(EM36-EL36)/EL36)</f>
        <v>17088.5147433317</v>
      </c>
      <c r="EO200" s="51" t="n">
        <f aca="false">EN200*(1+(EN36-EM36)/EM36)</f>
        <v>17107.632120721</v>
      </c>
      <c r="EP200" s="51" t="n">
        <f aca="false">EO200*(1+(EO36-EN36)/EN36)</f>
        <v>17126.7708852306</v>
      </c>
      <c r="EQ200" s="51" t="n">
        <f aca="false">EP200*(1+(EP36-EO36)/EO36)</f>
        <v>17145.9310607866</v>
      </c>
      <c r="ER200" s="51" t="n">
        <f aca="false">EQ200*(1+(EQ36-EP36)/EP36)</f>
        <v>17165.1126713423</v>
      </c>
      <c r="ES200" s="51" t="n">
        <f aca="false">ER200*(1+(ER36-EQ36)/EQ36)</f>
        <v>17184.3157408775</v>
      </c>
      <c r="ET200" s="51" t="n">
        <f aca="false">ES200*(1+(ES36-ER36)/ER36)</f>
        <v>17203.5402933989</v>
      </c>
      <c r="EU200" s="51" t="n">
        <f aca="false">ET200*(1+(ET36-ES36)/ES36)</f>
        <v>17222.7863529402</v>
      </c>
      <c r="EV200" s="51" t="n">
        <f aca="false">EU200*(1+(EU36-ET36)/ET36)</f>
        <v>17242.0539435618</v>
      </c>
    </row>
    <row r="201" customFormat="false" ht="12.8" hidden="false" customHeight="false" outlineLevel="0" collapsed="false">
      <c r="A201" s="162" t="s">
        <v>347</v>
      </c>
      <c r="B201" s="162" t="n">
        <v>0</v>
      </c>
      <c r="C201" s="162" t="n">
        <v>0</v>
      </c>
      <c r="D201" s="162" t="n">
        <v>0</v>
      </c>
      <c r="E201" s="162" t="n">
        <v>0</v>
      </c>
      <c r="F201" s="162" t="n">
        <v>0</v>
      </c>
      <c r="G201" s="162" t="n">
        <v>0</v>
      </c>
      <c r="H201" s="162" t="n">
        <v>0</v>
      </c>
      <c r="I201" s="162" t="n">
        <v>0</v>
      </c>
      <c r="J201" s="162" t="n">
        <v>0</v>
      </c>
      <c r="K201" s="162" t="n">
        <v>0</v>
      </c>
      <c r="L201" s="162" t="n">
        <v>0</v>
      </c>
      <c r="M201" s="162" t="n">
        <v>0</v>
      </c>
      <c r="N201" s="162" t="n">
        <v>0</v>
      </c>
      <c r="O201" s="162" t="n">
        <v>0</v>
      </c>
      <c r="P201" s="162" t="n">
        <v>0</v>
      </c>
      <c r="Q201" s="162" t="n">
        <v>0</v>
      </c>
      <c r="R201" s="162" t="n">
        <v>0</v>
      </c>
      <c r="S201" s="162" t="n">
        <v>0</v>
      </c>
      <c r="T201" s="162" t="n">
        <v>0</v>
      </c>
      <c r="U201" s="162" t="n">
        <v>0</v>
      </c>
      <c r="V201" s="162" t="n">
        <v>0</v>
      </c>
      <c r="W201" s="162" t="n">
        <v>0</v>
      </c>
      <c r="X201" s="163" t="n">
        <v>0</v>
      </c>
      <c r="Y201" s="162" t="n">
        <v>0</v>
      </c>
      <c r="Z201" s="162" t="n">
        <v>0</v>
      </c>
      <c r="AA201" s="162" t="n">
        <v>0</v>
      </c>
      <c r="AB201" s="162" t="n">
        <v>0</v>
      </c>
      <c r="AC201" s="162" t="n">
        <v>0</v>
      </c>
      <c r="AD201" s="162" t="n">
        <v>0</v>
      </c>
      <c r="AE201" s="162" t="n">
        <v>0</v>
      </c>
      <c r="AF201" s="162" t="n">
        <v>0</v>
      </c>
      <c r="AG201" s="162" t="n">
        <v>0</v>
      </c>
      <c r="AH201" s="162" t="n">
        <v>0</v>
      </c>
      <c r="AI201" s="162" t="n">
        <v>0</v>
      </c>
      <c r="AJ201" s="162" t="n">
        <v>0</v>
      </c>
      <c r="AK201" s="162" t="n">
        <v>0</v>
      </c>
      <c r="AL201" s="162" t="n">
        <v>0</v>
      </c>
      <c r="AM201" s="162" t="n">
        <v>0</v>
      </c>
      <c r="AN201" s="162" t="n">
        <v>0</v>
      </c>
      <c r="AO201" s="162" t="n">
        <v>0</v>
      </c>
      <c r="AP201" s="162" t="n">
        <v>0</v>
      </c>
      <c r="AQ201" s="162" t="n">
        <v>0</v>
      </c>
      <c r="AR201" s="147"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48" t="n">
        <f aca="false">BH201*(1+(BH36-BG36)/BG36)</f>
        <v>31718.9160579993</v>
      </c>
      <c r="BJ201" s="51" t="n">
        <f aca="false">BI201*(1+(BI36-BH36)/BH36)</f>
        <v>31242.1591836658</v>
      </c>
      <c r="BK201" s="51" t="n">
        <f aca="false">BJ201*(1+(BJ36-BI36)/BI36)</f>
        <v>29717.061489005</v>
      </c>
      <c r="BL201" s="51" t="n">
        <f aca="false">BK201*(1+(BK36-BJ36)/BJ36)</f>
        <v>27372.2123066445</v>
      </c>
      <c r="BM201" s="149" t="n">
        <f aca="false">BL201*(1+(BL36-BK36)/BK36)</f>
        <v>26938.3573444084</v>
      </c>
      <c r="BN201" s="51" t="n">
        <f aca="false">BM201*(1+(BM36-BL36)/BL36)</f>
        <v>26992.0290286679</v>
      </c>
      <c r="BO201" s="51" t="n">
        <f aca="false">BN201*(1+(BN36-BM36)/BM36)</f>
        <v>27391.1560434545</v>
      </c>
      <c r="BP201" s="51" t="n">
        <f aca="false">BO201*(1+(BO36-BN36)/BN36)</f>
        <v>26735.6685956852</v>
      </c>
      <c r="BQ201" s="51" t="n">
        <f aca="false">BP201*(1+(BP36-BO36)/BO36)</f>
        <v>25964.4248923768</v>
      </c>
      <c r="BR201" s="51" t="n">
        <f aca="false">BQ201*(1+(BQ36-BP36)/BP36)</f>
        <v>26262.9413067464</v>
      </c>
      <c r="BS201" s="51" t="n">
        <f aca="false">BR201*(1+(BR36-BQ36)/BQ36)</f>
        <v>27048.158486659</v>
      </c>
      <c r="BT201" s="51" t="n">
        <f aca="false">BS201*(1+(BS36-BR36)/BR36)</f>
        <v>27662.3705320892</v>
      </c>
      <c r="BU201" s="51" t="n">
        <f aca="false">BT201*(1+(BT36-BS36)/BS36)</f>
        <v>27991.9081799089</v>
      </c>
      <c r="BV201" s="51" t="n">
        <f aca="false">BU201*(1+(BU36-BT36)/BT36)</f>
        <v>28231.1744124759</v>
      </c>
      <c r="BW201" s="51" t="n">
        <f aca="false">BV201*(1+(BV36-BU36)/BU36)</f>
        <v>28483.998171044</v>
      </c>
      <c r="BX201" s="51" t="n">
        <f aca="false">BW201*(1+(BW36-BV36)/BV36)</f>
        <v>28792.666628867</v>
      </c>
      <c r="BY201" s="51" t="n">
        <f aca="false">BX201*(1+(BX36-BW36)/BW36)</f>
        <v>29252.2105009422</v>
      </c>
      <c r="BZ201" s="51" t="n">
        <f aca="false">BY201*(1+(BY36-BX36)/BX36)</f>
        <v>29018.2280047692</v>
      </c>
      <c r="CA201" s="51" t="n">
        <f aca="false">BZ201*(1+(BZ36-BY36)/BY36)</f>
        <v>29035.1093153723</v>
      </c>
      <c r="CB201" s="51" t="n">
        <f aca="false">CA201*(1+(CA36-BZ36)/BZ36)</f>
        <v>29597.2729961412</v>
      </c>
      <c r="CC201" s="51" t="n">
        <f aca="false">CB201*(1+(CB36-CA36)/CA36)</f>
        <v>30165.0456730419</v>
      </c>
      <c r="CD201" s="51" t="n">
        <f aca="false">CC201*(1+(CC36-CB36)/CB36)</f>
        <v>30523.4935679274</v>
      </c>
      <c r="CE201" s="51" t="n">
        <f aca="false">CD201*(1+(CD36-CC36)/CC36)</f>
        <v>30557.6410145922</v>
      </c>
      <c r="CF201" s="51" t="n">
        <f aca="false">CE201*(1+(CE36-CD36)/CD36)</f>
        <v>30591.8266629167</v>
      </c>
      <c r="CG201" s="51" t="n">
        <f aca="false">CF201*(1+(CF36-CE36)/CE36)</f>
        <v>30626.0505556381</v>
      </c>
      <c r="CH201" s="51" t="n">
        <f aca="false">CG201*(1+(CG36-CF36)/CF36)</f>
        <v>30878.4628593006</v>
      </c>
      <c r="CI201" s="51" t="n">
        <f aca="false">CH201*(1+(CH36-CG36)/CG36)</f>
        <v>31242.1135505642</v>
      </c>
      <c r="CJ201" s="51" t="n">
        <f aca="false">CI201*(1+(CI36-CH36)/CH36)</f>
        <v>31277.0649365774</v>
      </c>
      <c r="CK201" s="51" t="n">
        <f aca="false">CJ201*(1+(CJ36-CI36)/CI36)</f>
        <v>31312.0554236387</v>
      </c>
      <c r="CL201" s="51" t="n">
        <f aca="false">CK201*(1+(CK36-CJ36)/CJ36)</f>
        <v>31567.9160661716</v>
      </c>
      <c r="CM201" s="51" t="n">
        <f aca="false">CL201*(1+(CL36-CK36)/CK36)</f>
        <v>31936.3551326329</v>
      </c>
      <c r="CN201" s="51" t="n">
        <f aca="false">CM201*(1+(CM36-CL36)/CL36)</f>
        <v>31972.0831852272</v>
      </c>
      <c r="CO201" s="51" t="n">
        <f aca="false">CN201*(1+(CN36-CM36)/CM36)</f>
        <v>32007.8512077474</v>
      </c>
      <c r="CP201" s="51" t="n">
        <f aca="false">CO201*(1+(CO36-CN36)/CN36)</f>
        <v>32043.6592449087</v>
      </c>
      <c r="CQ201" s="51" t="n">
        <f aca="false">CP201*(1+(CP36-CO36)/CO36)</f>
        <v>32079.5073414766</v>
      </c>
      <c r="CR201" s="51" t="n">
        <f aca="false">CQ201*(1+(CQ36-CP36)/CP36)</f>
        <v>32115.3955422667</v>
      </c>
      <c r="CS201" s="51" t="n">
        <f aca="false">CR201*(1+(CR36-CQ36)/CQ36)</f>
        <v>32151.3238921445</v>
      </c>
      <c r="CT201" s="51" t="n">
        <f aca="false">CS201*(1+(CS36-CR36)/CR36)</f>
        <v>32187.2924360259</v>
      </c>
      <c r="CU201" s="51" t="n">
        <f aca="false">CT201*(1+(CT36-CS36)/CS36)</f>
        <v>32223.3012188771</v>
      </c>
      <c r="CV201" s="51" t="n">
        <f aca="false">CU201*(1+(CU36-CT36)/CT36)</f>
        <v>32259.3502857144</v>
      </c>
      <c r="CW201" s="51" t="n">
        <f aca="false">CV201*(1+(CV36-CU36)/CU36)</f>
        <v>32295.4396816046</v>
      </c>
      <c r="CX201" s="51" t="n">
        <f aca="false">CW201*(1+(CW36-CV36)/CV36)</f>
        <v>32331.569451665</v>
      </c>
      <c r="CY201" s="51" t="n">
        <f aca="false">CX201*(1+(CX36-CW36)/CW36)</f>
        <v>32367.739641063</v>
      </c>
      <c r="CZ201" s="51" t="n">
        <f aca="false">CY201*(1+(CY36-CX36)/CX36)</f>
        <v>32403.9502950171</v>
      </c>
      <c r="DA201" s="51" t="n">
        <f aca="false">CZ201*(1+(CZ36-CY36)/CY36)</f>
        <v>32440.2014587959</v>
      </c>
      <c r="DB201" s="51" t="n">
        <f aca="false">DA201*(1+(DA36-CZ36)/CZ36)</f>
        <v>32476.4931777188</v>
      </c>
      <c r="DC201" s="51" t="n">
        <f aca="false">DB201*(1+(DB36-DA36)/DA36)</f>
        <v>32512.825497156</v>
      </c>
      <c r="DD201" s="51" t="n">
        <f aca="false">DC201*(1+(DC36-DB36)/DB36)</f>
        <v>32549.1984625283</v>
      </c>
      <c r="DE201" s="51" t="n">
        <f aca="false">DD201*(1+(DD36-DC36)/DC36)</f>
        <v>32585.6121193075</v>
      </c>
      <c r="DF201" s="51" t="n">
        <f aca="false">DE201*(1+(DE36-DD36)/DD36)</f>
        <v>32622.0665130161</v>
      </c>
      <c r="DG201" s="51" t="n">
        <f aca="false">DF201*(1+(DF36-DE36)/DE36)</f>
        <v>32658.5616892276</v>
      </c>
      <c r="DH201" s="51" t="n">
        <f aca="false">DG201*(1+(DG36-DF36)/DF36)</f>
        <v>32695.0976935665</v>
      </c>
      <c r="DI201" s="51" t="n">
        <f aca="false">DH201*(1+(DH36-DG36)/DG36)</f>
        <v>32731.6745717082</v>
      </c>
      <c r="DJ201" s="51" t="n">
        <f aca="false">DI201*(1+(DI36-DH36)/DH36)</f>
        <v>32768.2923693795</v>
      </c>
      <c r="DK201" s="51" t="n">
        <f aca="false">DJ201*(1+(DJ36-DI36)/DI36)</f>
        <v>32804.951132358</v>
      </c>
      <c r="DL201" s="51" t="n">
        <f aca="false">DK201*(1+(DK36-DJ36)/DJ36)</f>
        <v>32841.6509064728</v>
      </c>
      <c r="DM201" s="51" t="n">
        <f aca="false">DL201*(1+(DL36-DK36)/DK36)</f>
        <v>32878.3917376041</v>
      </c>
      <c r="DN201" s="51" t="n">
        <f aca="false">DM201*(1+(DM36-DL36)/DL36)</f>
        <v>32915.1736716834</v>
      </c>
      <c r="DO201" s="51" t="n">
        <f aca="false">DN201*(1+(DN36-DM36)/DM36)</f>
        <v>32951.9967546939</v>
      </c>
      <c r="DP201" s="51" t="n">
        <f aca="false">DO201*(1+(DO36-DN36)/DN36)</f>
        <v>32988.8610326697</v>
      </c>
      <c r="DQ201" s="51" t="n">
        <f aca="false">DP201*(1+(DP36-DO36)/DO36)</f>
        <v>33025.766551697</v>
      </c>
      <c r="DR201" s="51" t="n">
        <f aca="false">DQ201*(1+(DQ36-DP36)/DP36)</f>
        <v>33062.713357913</v>
      </c>
      <c r="DS201" s="51" t="n">
        <f aca="false">DR201*(1+(DR36-DQ36)/DQ36)</f>
        <v>33099.701497507</v>
      </c>
      <c r="DT201" s="51" t="n">
        <f aca="false">DS201*(1+(DS36-DR36)/DR36)</f>
        <v>33136.7310167196</v>
      </c>
      <c r="DU201" s="51" t="n">
        <f aca="false">DT201*(1+(DT36-DS36)/DS36)</f>
        <v>33173.8019618434</v>
      </c>
      <c r="DV201" s="51" t="n">
        <f aca="false">DU201*(1+(DU36-DT36)/DT36)</f>
        <v>33210.9143792226</v>
      </c>
      <c r="DW201" s="51" t="n">
        <f aca="false">DV201*(1+(DV36-DU36)/DU36)</f>
        <v>33248.0683152533</v>
      </c>
      <c r="DX201" s="51" t="n">
        <f aca="false">DW201*(1+(DW36-DV36)/DV36)</f>
        <v>33285.2638163836</v>
      </c>
      <c r="DY201" s="51" t="n">
        <f aca="false">DX201*(1+(DX36-DW36)/DW36)</f>
        <v>33322.5009291135</v>
      </c>
      <c r="DZ201" s="51" t="n">
        <f aca="false">DY201*(1+(DY36-DX36)/DX36)</f>
        <v>33359.7796999948</v>
      </c>
      <c r="EA201" s="51" t="n">
        <f aca="false">DZ201*(1+(DZ36-DY36)/DY36)</f>
        <v>33397.1001756319</v>
      </c>
      <c r="EB201" s="51" t="n">
        <f aca="false">EA201*(1+(EA36-DZ36)/DZ36)</f>
        <v>33434.4624026807</v>
      </c>
      <c r="EC201" s="51" t="n">
        <f aca="false">EB201*(1+(EB36-EA36)/EA36)</f>
        <v>33471.8664278499</v>
      </c>
      <c r="ED201" s="51" t="n">
        <f aca="false">EC201*(1+(EC36-EB36)/EB36)</f>
        <v>33509.3122979</v>
      </c>
      <c r="EE201" s="51" t="n">
        <f aca="false">ED201*(1+(ED36-EC36)/EC36)</f>
        <v>33546.800059644</v>
      </c>
      <c r="EF201" s="51" t="n">
        <f aca="false">EE201*(1+(EE36-ED36)/ED36)</f>
        <v>33584.3297599473</v>
      </c>
      <c r="EG201" s="51" t="n">
        <f aca="false">EF201*(1+(EF36-EE36)/EE36)</f>
        <v>33621.9014457277</v>
      </c>
      <c r="EH201" s="51" t="n">
        <f aca="false">EG201*(1+(EG36-EF36)/EF36)</f>
        <v>33659.5151639555</v>
      </c>
      <c r="EI201" s="51" t="n">
        <f aca="false">EH201*(1+(EH36-EG36)/EG36)</f>
        <v>33697.1709616534</v>
      </c>
      <c r="EJ201" s="51" t="n">
        <f aca="false">EI201*(1+(EI36-EH36)/EH36)</f>
        <v>33734.8688858969</v>
      </c>
      <c r="EK201" s="51" t="n">
        <f aca="false">EJ201*(1+(EJ36-EI36)/EI36)</f>
        <v>33772.6089838141</v>
      </c>
      <c r="EL201" s="51" t="n">
        <f aca="false">EK201*(1+(EK36-EJ36)/EJ36)</f>
        <v>33810.3913025858</v>
      </c>
      <c r="EM201" s="51" t="n">
        <f aca="false">EL201*(1+(EL36-EK36)/EK36)</f>
        <v>33848.2158894456</v>
      </c>
      <c r="EN201" s="51" t="n">
        <f aca="false">EM201*(1+(EM36-EL36)/EL36)</f>
        <v>33886.0827916799</v>
      </c>
      <c r="EO201" s="51" t="n">
        <f aca="false">EN201*(1+(EN36-EM36)/EM36)</f>
        <v>33923.9920566281</v>
      </c>
      <c r="EP201" s="51" t="n">
        <f aca="false">EO201*(1+(EO36-EN36)/EN36)</f>
        <v>33961.9437316825</v>
      </c>
      <c r="EQ201" s="51" t="n">
        <f aca="false">EP201*(1+(EP36-EO36)/EO36)</f>
        <v>33999.9378642884</v>
      </c>
      <c r="ER201" s="51" t="n">
        <f aca="false">EQ201*(1+(EQ36-EP36)/EP36)</f>
        <v>34037.9745019441</v>
      </c>
      <c r="ES201" s="51" t="n">
        <f aca="false">ER201*(1+(ER36-EQ36)/EQ36)</f>
        <v>34076.0536922013</v>
      </c>
      <c r="ET201" s="51" t="n">
        <f aca="false">ES201*(1+(ES36-ER36)/ER36)</f>
        <v>34114.1754826646</v>
      </c>
      <c r="EU201" s="51" t="n">
        <f aca="false">ET201*(1+(ET36-ES36)/ES36)</f>
        <v>34152.339920992</v>
      </c>
      <c r="EV201" s="51" t="n">
        <f aca="false">EU201*(1+(EU36-ET36)/ET36)</f>
        <v>34190.5470548949</v>
      </c>
    </row>
    <row r="202" customFormat="false" ht="12.8" hidden="false" customHeight="false" outlineLevel="0" collapsed="false">
      <c r="A202" s="162" t="s">
        <v>348</v>
      </c>
      <c r="B202" s="162" t="n">
        <v>0</v>
      </c>
      <c r="C202" s="162" t="n">
        <v>0</v>
      </c>
      <c r="D202" s="162" t="n">
        <v>0</v>
      </c>
      <c r="E202" s="162" t="n">
        <v>0</v>
      </c>
      <c r="F202" s="162" t="n">
        <v>0</v>
      </c>
      <c r="G202" s="162" t="n">
        <v>0</v>
      </c>
      <c r="H202" s="162" t="n">
        <v>0</v>
      </c>
      <c r="I202" s="162" t="n">
        <v>0</v>
      </c>
      <c r="J202" s="162" t="n">
        <v>0</v>
      </c>
      <c r="K202" s="162" t="n">
        <v>0</v>
      </c>
      <c r="L202" s="162" t="n">
        <v>0</v>
      </c>
      <c r="M202" s="162" t="n">
        <v>0</v>
      </c>
      <c r="N202" s="162" t="n">
        <v>0</v>
      </c>
      <c r="O202" s="162" t="n">
        <v>0</v>
      </c>
      <c r="P202" s="162" t="n">
        <v>0</v>
      </c>
      <c r="Q202" s="162" t="n">
        <v>0</v>
      </c>
      <c r="R202" s="162" t="n">
        <v>0</v>
      </c>
      <c r="S202" s="162" t="n">
        <v>0</v>
      </c>
      <c r="T202" s="162" t="n">
        <v>0</v>
      </c>
      <c r="U202" s="162" t="n">
        <v>0</v>
      </c>
      <c r="V202" s="162" t="n">
        <v>0</v>
      </c>
      <c r="W202" s="162" t="n">
        <v>0</v>
      </c>
      <c r="X202" s="163" t="n">
        <v>0</v>
      </c>
      <c r="Y202" s="162" t="n">
        <v>0</v>
      </c>
      <c r="Z202" s="162" t="n">
        <v>0</v>
      </c>
      <c r="AA202" s="162" t="n">
        <v>0</v>
      </c>
      <c r="AB202" s="162" t="n">
        <v>0</v>
      </c>
      <c r="AC202" s="162" t="n">
        <v>0</v>
      </c>
      <c r="AD202" s="162" t="n">
        <v>0</v>
      </c>
      <c r="AE202" s="162" t="n">
        <v>0</v>
      </c>
      <c r="AF202" s="162" t="n">
        <v>0</v>
      </c>
      <c r="AG202" s="162" t="n">
        <v>0</v>
      </c>
      <c r="AH202" s="162" t="n">
        <v>0</v>
      </c>
      <c r="AI202" s="162" t="n">
        <v>0</v>
      </c>
      <c r="AJ202" s="162" t="n">
        <v>0</v>
      </c>
      <c r="AK202" s="162" t="n">
        <v>0</v>
      </c>
      <c r="AL202" s="162" t="n">
        <v>0</v>
      </c>
      <c r="AM202" s="162" t="n">
        <v>0</v>
      </c>
      <c r="AN202" s="162" t="n">
        <v>0</v>
      </c>
      <c r="AO202" s="162" t="n">
        <v>0</v>
      </c>
      <c r="AP202" s="162" t="n">
        <v>0</v>
      </c>
      <c r="AQ202" s="162" t="n">
        <v>0</v>
      </c>
      <c r="AR202" s="147"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48" t="n">
        <f aca="false">BH202*(1+(BH36-BG36)/BG36)</f>
        <v>15859.4580289996</v>
      </c>
      <c r="BJ202" s="51" t="n">
        <f aca="false">BI202*(1+(BI36-BH36)/BH36)</f>
        <v>15621.0795918329</v>
      </c>
      <c r="BK202" s="51" t="n">
        <f aca="false">BJ202*(1+(BJ36-BI36)/BI36)</f>
        <v>14858.5307445024</v>
      </c>
      <c r="BL202" s="51" t="n">
        <f aca="false">BK202*(1+(BK36-BJ36)/BJ36)</f>
        <v>13686.1061533222</v>
      </c>
      <c r="BM202" s="149" t="n">
        <f aca="false">BL202*(1+(BL36-BK36)/BK36)</f>
        <v>13469.1786722042</v>
      </c>
      <c r="BN202" s="51" t="n">
        <f aca="false">BM202*(1+(BM36-BL36)/BL36)</f>
        <v>13496.0145143339</v>
      </c>
      <c r="BO202" s="51" t="n">
        <f aca="false">BN202*(1+(BN36-BM36)/BM36)</f>
        <v>13695.5780217272</v>
      </c>
      <c r="BP202" s="51" t="n">
        <f aca="false">BO202*(1+(BO36-BN36)/BN36)</f>
        <v>13367.8342978425</v>
      </c>
      <c r="BQ202" s="51" t="n">
        <f aca="false">BP202*(1+(BP36-BO36)/BO36)</f>
        <v>12982.2124461883</v>
      </c>
      <c r="BR202" s="51" t="n">
        <f aca="false">BQ202*(1+(BQ36-BP36)/BP36)</f>
        <v>13131.4706533732</v>
      </c>
      <c r="BS202" s="51" t="n">
        <f aca="false">BR202*(1+(BR36-BQ36)/BQ36)</f>
        <v>13524.0792433295</v>
      </c>
      <c r="BT202" s="51" t="n">
        <f aca="false">BS202*(1+(BS36-BR36)/BR36)</f>
        <v>13831.1852660446</v>
      </c>
      <c r="BU202" s="51" t="n">
        <f aca="false">BT202*(1+(BT36-BS36)/BS36)</f>
        <v>13995.9540899544</v>
      </c>
      <c r="BV202" s="51" t="n">
        <f aca="false">BU202*(1+(BU36-BT36)/BT36)</f>
        <v>14115.5872062379</v>
      </c>
      <c r="BW202" s="51" t="n">
        <f aca="false">BV202*(1+(BV36-BU36)/BU36)</f>
        <v>14241.999085522</v>
      </c>
      <c r="BX202" s="51" t="n">
        <f aca="false">BW202*(1+(BW36-BV36)/BV36)</f>
        <v>14396.3333144334</v>
      </c>
      <c r="BY202" s="51" t="n">
        <f aca="false">BX202*(1+(BX36-BW36)/BW36)</f>
        <v>14626.105250471</v>
      </c>
      <c r="BZ202" s="51" t="n">
        <f aca="false">BY202*(1+(BY36-BX36)/BX36)</f>
        <v>14509.1140023845</v>
      </c>
      <c r="CA202" s="51" t="n">
        <f aca="false">BZ202*(1+(BZ36-BY36)/BY36)</f>
        <v>14517.5546576861</v>
      </c>
      <c r="CB202" s="51" t="n">
        <f aca="false">CA202*(1+(CA36-BZ36)/BZ36)</f>
        <v>14798.6364980705</v>
      </c>
      <c r="CC202" s="51" t="n">
        <f aca="false">CB202*(1+(CB36-CA36)/CA36)</f>
        <v>15082.5228365209</v>
      </c>
      <c r="CD202" s="51" t="n">
        <f aca="false">CC202*(1+(CC36-CB36)/CB36)</f>
        <v>15261.7467839636</v>
      </c>
      <c r="CE202" s="51" t="n">
        <f aca="false">CD202*(1+(CD36-CC36)/CC36)</f>
        <v>15278.820507296</v>
      </c>
      <c r="CF202" s="51" t="n">
        <f aca="false">CE202*(1+(CE36-CD36)/CD36)</f>
        <v>15295.9133314583</v>
      </c>
      <c r="CG202" s="51" t="n">
        <f aca="false">CF202*(1+(CF36-CE36)/CE36)</f>
        <v>15313.025277819</v>
      </c>
      <c r="CH202" s="51" t="n">
        <f aca="false">CG202*(1+(CG36-CF36)/CF36)</f>
        <v>15439.2314296502</v>
      </c>
      <c r="CI202" s="51" t="n">
        <f aca="false">CH202*(1+(CH36-CG36)/CG36)</f>
        <v>15621.0567752821</v>
      </c>
      <c r="CJ202" s="51" t="n">
        <f aca="false">CI202*(1+(CI36-CH36)/CH36)</f>
        <v>15638.5324682887</v>
      </c>
      <c r="CK202" s="51" t="n">
        <f aca="false">CJ202*(1+(CJ36-CI36)/CI36)</f>
        <v>15656.0277118193</v>
      </c>
      <c r="CL202" s="51" t="n">
        <f aca="false">CK202*(1+(CK36-CJ36)/CJ36)</f>
        <v>15783.9580330858</v>
      </c>
      <c r="CM202" s="51" t="n">
        <f aca="false">CL202*(1+(CL36-CK36)/CK36)</f>
        <v>15968.1775663164</v>
      </c>
      <c r="CN202" s="51" t="n">
        <f aca="false">CM202*(1+(CM36-CL36)/CL36)</f>
        <v>15986.0415926136</v>
      </c>
      <c r="CO202" s="51" t="n">
        <f aca="false">CN202*(1+(CN36-CM36)/CM36)</f>
        <v>16003.9256038736</v>
      </c>
      <c r="CP202" s="51" t="n">
        <f aca="false">CO202*(1+(CO36-CN36)/CN36)</f>
        <v>16021.8296224543</v>
      </c>
      <c r="CQ202" s="51" t="n">
        <f aca="false">CP202*(1+(CP36-CO36)/CO36)</f>
        <v>16039.7536707382</v>
      </c>
      <c r="CR202" s="51" t="n">
        <f aca="false">CQ202*(1+(CQ36-CP36)/CP36)</f>
        <v>16057.6977711333</v>
      </c>
      <c r="CS202" s="51" t="n">
        <f aca="false">CR202*(1+(CR36-CQ36)/CQ36)</f>
        <v>16075.6619460722</v>
      </c>
      <c r="CT202" s="51" t="n">
        <f aca="false">CS202*(1+(CS36-CR36)/CR36)</f>
        <v>16093.6462180129</v>
      </c>
      <c r="CU202" s="51" t="n">
        <f aca="false">CT202*(1+(CT36-CS36)/CS36)</f>
        <v>16111.6506094385</v>
      </c>
      <c r="CV202" s="51" t="n">
        <f aca="false">CU202*(1+(CU36-CT36)/CT36)</f>
        <v>16129.6751428571</v>
      </c>
      <c r="CW202" s="51" t="n">
        <f aca="false">CV202*(1+(CV36-CU36)/CU36)</f>
        <v>16147.7198408023</v>
      </c>
      <c r="CX202" s="51" t="n">
        <f aca="false">CW202*(1+(CW36-CV36)/CV36)</f>
        <v>16165.7847258324</v>
      </c>
      <c r="CY202" s="51" t="n">
        <f aca="false">CX202*(1+(CX36-CW36)/CW36)</f>
        <v>16183.8698205315</v>
      </c>
      <c r="CZ202" s="51" t="n">
        <f aca="false">CY202*(1+(CY36-CX36)/CX36)</f>
        <v>16201.9751475085</v>
      </c>
      <c r="DA202" s="51" t="n">
        <f aca="false">CZ202*(1+(CZ36-CY36)/CY36)</f>
        <v>16220.1007293979</v>
      </c>
      <c r="DB202" s="51" t="n">
        <f aca="false">DA202*(1+(DA36-CZ36)/CZ36)</f>
        <v>16238.2465888593</v>
      </c>
      <c r="DC202" s="51" t="n">
        <f aca="false">DB202*(1+(DB36-DA36)/DA36)</f>
        <v>16256.4127485779</v>
      </c>
      <c r="DD202" s="51" t="n">
        <f aca="false">DC202*(1+(DC36-DB36)/DB36)</f>
        <v>16274.5992312641</v>
      </c>
      <c r="DE202" s="51" t="n">
        <f aca="false">DD202*(1+(DD36-DC36)/DC36)</f>
        <v>16292.8060596537</v>
      </c>
      <c r="DF202" s="51" t="n">
        <f aca="false">DE202*(1+(DE36-DD36)/DD36)</f>
        <v>16311.033256508</v>
      </c>
      <c r="DG202" s="51" t="n">
        <f aca="false">DF202*(1+(DF36-DE36)/DE36)</f>
        <v>16329.2808446137</v>
      </c>
      <c r="DH202" s="51" t="n">
        <f aca="false">DG202*(1+(DG36-DF36)/DF36)</f>
        <v>16347.5488467832</v>
      </c>
      <c r="DI202" s="51" t="n">
        <f aca="false">DH202*(1+(DH36-DG36)/DG36)</f>
        <v>16365.8372858541</v>
      </c>
      <c r="DJ202" s="51" t="n">
        <f aca="false">DI202*(1+(DI36-DH36)/DH36)</f>
        <v>16384.1461846897</v>
      </c>
      <c r="DK202" s="51" t="n">
        <f aca="false">DJ202*(1+(DJ36-DI36)/DI36)</f>
        <v>16402.475566179</v>
      </c>
      <c r="DL202" s="51" t="n">
        <f aca="false">DK202*(1+(DK36-DJ36)/DJ36)</f>
        <v>16420.8254532363</v>
      </c>
      <c r="DM202" s="51" t="n">
        <f aca="false">DL202*(1+(DL36-DK36)/DK36)</f>
        <v>16439.195868802</v>
      </c>
      <c r="DN202" s="51" t="n">
        <f aca="false">DM202*(1+(DM36-DL36)/DL36)</f>
        <v>16457.5868358417</v>
      </c>
      <c r="DO202" s="51" t="n">
        <f aca="false">DN202*(1+(DN36-DM36)/DM36)</f>
        <v>16475.9983773469</v>
      </c>
      <c r="DP202" s="51" t="n">
        <f aca="false">DO202*(1+(DO36-DN36)/DN36)</f>
        <v>16494.4305163348</v>
      </c>
      <c r="DQ202" s="51" t="n">
        <f aca="false">DP202*(1+(DP36-DO36)/DO36)</f>
        <v>16512.8832758484</v>
      </c>
      <c r="DR202" s="51" t="n">
        <f aca="false">DQ202*(1+(DQ36-DP36)/DP36)</f>
        <v>16531.3566789565</v>
      </c>
      <c r="DS202" s="51" t="n">
        <f aca="false">DR202*(1+(DR36-DQ36)/DQ36)</f>
        <v>16549.8507487534</v>
      </c>
      <c r="DT202" s="51" t="n">
        <f aca="false">DS202*(1+(DS36-DR36)/DR36)</f>
        <v>16568.3655083598</v>
      </c>
      <c r="DU202" s="51" t="n">
        <f aca="false">DT202*(1+(DT36-DS36)/DS36)</f>
        <v>16586.9009809217</v>
      </c>
      <c r="DV202" s="51" t="n">
        <f aca="false">DU202*(1+(DU36-DT36)/DT36)</f>
        <v>16605.4571896113</v>
      </c>
      <c r="DW202" s="51" t="n">
        <f aca="false">DV202*(1+(DV36-DU36)/DU36)</f>
        <v>16624.0341576266</v>
      </c>
      <c r="DX202" s="51" t="n">
        <f aca="false">DW202*(1+(DW36-DV36)/DV36)</f>
        <v>16642.6319081918</v>
      </c>
      <c r="DY202" s="51" t="n">
        <f aca="false">DX202*(1+(DX36-DW36)/DW36)</f>
        <v>16661.2504645567</v>
      </c>
      <c r="DZ202" s="51" t="n">
        <f aca="false">DY202*(1+(DY36-DX36)/DX36)</f>
        <v>16679.8898499974</v>
      </c>
      <c r="EA202" s="51" t="n">
        <f aca="false">DZ202*(1+(DZ36-DY36)/DY36)</f>
        <v>16698.5500878159</v>
      </c>
      <c r="EB202" s="51" t="n">
        <f aca="false">EA202*(1+(EA36-DZ36)/DZ36)</f>
        <v>16717.2312013403</v>
      </c>
      <c r="EC202" s="51" t="n">
        <f aca="false">EB202*(1+(EB36-EA36)/EA36)</f>
        <v>16735.9332139249</v>
      </c>
      <c r="ED202" s="51" t="n">
        <f aca="false">EC202*(1+(EC36-EB36)/EB36)</f>
        <v>16754.6561489499</v>
      </c>
      <c r="EE202" s="51" t="n">
        <f aca="false">ED202*(1+(ED36-EC36)/EC36)</f>
        <v>16773.4000298219</v>
      </c>
      <c r="EF202" s="51" t="n">
        <f aca="false">EE202*(1+(EE36-ED36)/ED36)</f>
        <v>16792.1648799736</v>
      </c>
      <c r="EG202" s="51" t="n">
        <f aca="false">EF202*(1+(EF36-EE36)/EE36)</f>
        <v>16810.9507228638</v>
      </c>
      <c r="EH202" s="51" t="n">
        <f aca="false">EG202*(1+(EG36-EF36)/EF36)</f>
        <v>16829.7575819777</v>
      </c>
      <c r="EI202" s="51" t="n">
        <f aca="false">EH202*(1+(EH36-EG36)/EG36)</f>
        <v>16848.5854808266</v>
      </c>
      <c r="EJ202" s="51" t="n">
        <f aca="false">EI202*(1+(EI36-EH36)/EH36)</f>
        <v>16867.4344429484</v>
      </c>
      <c r="EK202" s="51" t="n">
        <f aca="false">EJ202*(1+(EJ36-EI36)/EI36)</f>
        <v>16886.304491907</v>
      </c>
      <c r="EL202" s="51" t="n">
        <f aca="false">EK202*(1+(EK36-EJ36)/EJ36)</f>
        <v>16905.1956512928</v>
      </c>
      <c r="EM202" s="51" t="n">
        <f aca="false">EL202*(1+(EL36-EK36)/EK36)</f>
        <v>16924.1079447227</v>
      </c>
      <c r="EN202" s="51" t="n">
        <f aca="false">EM202*(1+(EM36-EL36)/EL36)</f>
        <v>16943.0413958399</v>
      </c>
      <c r="EO202" s="51" t="n">
        <f aca="false">EN202*(1+(EN36-EM36)/EM36)</f>
        <v>16961.996028314</v>
      </c>
      <c r="EP202" s="51" t="n">
        <f aca="false">EO202*(1+(EO36-EN36)/EN36)</f>
        <v>16980.9718658412</v>
      </c>
      <c r="EQ202" s="51" t="n">
        <f aca="false">EP202*(1+(EP36-EO36)/EO36)</f>
        <v>16999.9689321441</v>
      </c>
      <c r="ER202" s="51" t="n">
        <f aca="false">EQ202*(1+(EQ36-EP36)/EP36)</f>
        <v>17018.987250972</v>
      </c>
      <c r="ES202" s="51" t="n">
        <f aca="false">ER202*(1+(ER36-EQ36)/EQ36)</f>
        <v>17038.0268461006</v>
      </c>
      <c r="ET202" s="51" t="n">
        <f aca="false">ES202*(1+(ES36-ER36)/ER36)</f>
        <v>17057.0877413322</v>
      </c>
      <c r="EU202" s="51" t="n">
        <f aca="false">ET202*(1+(ET36-ES36)/ES36)</f>
        <v>17076.169960496</v>
      </c>
      <c r="EV202" s="51" t="n">
        <f aca="false">EU202*(1+(EU36-ET36)/ET36)</f>
        <v>17095.2735274474</v>
      </c>
    </row>
    <row r="203" customFormat="false" ht="12.8" hidden="false" customHeight="false" outlineLevel="0" collapsed="false">
      <c r="A203" s="162" t="s">
        <v>349</v>
      </c>
      <c r="B203" s="162" t="n">
        <v>0</v>
      </c>
      <c r="C203" s="162" t="n">
        <v>0</v>
      </c>
      <c r="D203" s="162" t="n">
        <v>0</v>
      </c>
      <c r="E203" s="162" t="n">
        <v>0</v>
      </c>
      <c r="F203" s="162" t="n">
        <v>0</v>
      </c>
      <c r="G203" s="162" t="n">
        <v>0</v>
      </c>
      <c r="H203" s="162" t="n">
        <v>0</v>
      </c>
      <c r="I203" s="162" t="n">
        <v>0</v>
      </c>
      <c r="J203" s="162" t="n">
        <v>0</v>
      </c>
      <c r="K203" s="162" t="n">
        <v>0</v>
      </c>
      <c r="L203" s="162" t="n">
        <v>0</v>
      </c>
      <c r="M203" s="162" t="n">
        <v>0</v>
      </c>
      <c r="N203" s="162" t="n">
        <v>0</v>
      </c>
      <c r="O203" s="162" t="n">
        <v>0</v>
      </c>
      <c r="P203" s="162" t="n">
        <v>0</v>
      </c>
      <c r="Q203" s="162" t="n">
        <v>0</v>
      </c>
      <c r="R203" s="162" t="n">
        <v>0</v>
      </c>
      <c r="S203" s="162" t="n">
        <v>0</v>
      </c>
      <c r="T203" s="162" t="n">
        <v>0</v>
      </c>
      <c r="U203" s="162" t="n">
        <v>0</v>
      </c>
      <c r="V203" s="162" t="n">
        <v>0</v>
      </c>
      <c r="W203" s="162" t="n">
        <v>0</v>
      </c>
      <c r="X203" s="163" t="n">
        <v>0</v>
      </c>
      <c r="Y203" s="162" t="n">
        <v>0</v>
      </c>
      <c r="Z203" s="162" t="n">
        <v>0</v>
      </c>
      <c r="AA203" s="162" t="n">
        <v>0</v>
      </c>
      <c r="AB203" s="162" t="n">
        <v>0</v>
      </c>
      <c r="AC203" s="162" t="n">
        <v>0</v>
      </c>
      <c r="AD203" s="162" t="n">
        <v>0</v>
      </c>
      <c r="AE203" s="162" t="n">
        <v>0</v>
      </c>
      <c r="AF203" s="162" t="n">
        <v>0</v>
      </c>
      <c r="AG203" s="162" t="n">
        <v>0</v>
      </c>
      <c r="AH203" s="162" t="n">
        <v>0</v>
      </c>
      <c r="AI203" s="162" t="n">
        <v>0</v>
      </c>
      <c r="AJ203" s="162" t="n">
        <v>0</v>
      </c>
      <c r="AK203" s="162" t="n">
        <v>0</v>
      </c>
      <c r="AL203" s="162" t="n">
        <v>0</v>
      </c>
      <c r="AM203" s="162" t="n">
        <v>0</v>
      </c>
      <c r="AN203" s="162" t="n">
        <v>0</v>
      </c>
      <c r="AO203" s="162" t="n">
        <v>0</v>
      </c>
      <c r="AP203" s="162" t="n">
        <v>0</v>
      </c>
      <c r="AQ203" s="162" t="n">
        <v>0</v>
      </c>
      <c r="AR203" s="147"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48" t="n">
        <f aca="false">BH203*(1+(BH36-BG36)/BG36)</f>
        <v>709.288879353696</v>
      </c>
      <c r="BJ203" s="51" t="n">
        <f aca="false">BI203*(1+(BI36-BH36)/BH36)</f>
        <v>698.627785245</v>
      </c>
      <c r="BK203" s="51" t="n">
        <f aca="false">BJ203*(1+(BJ36-BI36)/BI36)</f>
        <v>664.524008408083</v>
      </c>
      <c r="BL203" s="51" t="n">
        <f aca="false">BK203*(1+(BK36-BJ36)/BJ36)</f>
        <v>612.089194880133</v>
      </c>
      <c r="BM203" s="149" t="n">
        <f aca="false">BL203*(1+(BL36-BK36)/BK36)</f>
        <v>602.387460451258</v>
      </c>
      <c r="BN203" s="51" t="n">
        <f aca="false">BM203*(1+(BM36-BL36)/BL36)</f>
        <v>603.587650543248</v>
      </c>
      <c r="BO203" s="51" t="n">
        <f aca="false">BN203*(1+(BN36-BM36)/BM36)</f>
        <v>612.512809036058</v>
      </c>
      <c r="BP203" s="51" t="n">
        <f aca="false">BO203*(1+(BO36-BN36)/BN36)</f>
        <v>597.854995496384</v>
      </c>
      <c r="BQ203" s="51" t="n">
        <f aca="false">BP203*(1+(BP36-BO36)/BO36)</f>
        <v>580.60867531861</v>
      </c>
      <c r="BR203" s="51" t="n">
        <f aca="false">BQ203*(1+(BQ36-BP36)/BP36)</f>
        <v>587.284009766665</v>
      </c>
      <c r="BS203" s="51" t="n">
        <f aca="false">BR203*(1+(BR36-BQ36)/BQ36)</f>
        <v>604.842800633637</v>
      </c>
      <c r="BT203" s="51" t="n">
        <f aca="false">BS203*(1+(BS36-BR36)/BR36)</f>
        <v>618.577626016451</v>
      </c>
      <c r="BU203" s="51" t="n">
        <f aca="false">BT203*(1+(BT36-BS36)/BS36)</f>
        <v>625.946647974814</v>
      </c>
      <c r="BV203" s="51" t="n">
        <f aca="false">BU203*(1+(BU36-BT36)/BT36)</f>
        <v>631.2970476434</v>
      </c>
      <c r="BW203" s="51" t="n">
        <f aca="false">BV203*(1+(BV36-BU36)/BU36)</f>
        <v>636.95061663866</v>
      </c>
      <c r="BX203" s="51" t="n">
        <f aca="false">BW203*(1+(BW36-BV36)/BV36)</f>
        <v>643.85296803493</v>
      </c>
      <c r="BY203" s="51" t="n">
        <f aca="false">BX203*(1+(BX36-BW36)/BW36)</f>
        <v>654.129150154207</v>
      </c>
      <c r="BZ203" s="51" t="n">
        <f aca="false">BY203*(1+(BY36-BX36)/BX36)</f>
        <v>648.896903812767</v>
      </c>
      <c r="CA203" s="51" t="n">
        <f aca="false">BZ203*(1+(BZ36-BY36)/BY36)</f>
        <v>649.274398612961</v>
      </c>
      <c r="CB203" s="51" t="n">
        <f aca="false">CA203*(1+(CA36-BZ36)/BZ36)</f>
        <v>661.845334089344</v>
      </c>
      <c r="CC203" s="51" t="n">
        <f aca="false">CB203*(1+(CB36-CA36)/CA36)</f>
        <v>674.541696253492</v>
      </c>
      <c r="CD203" s="51" t="n">
        <f aca="false">CC203*(1+(CC36-CB36)/CB36)</f>
        <v>682.557200478325</v>
      </c>
      <c r="CE203" s="51" t="n">
        <f aca="false">CD203*(1+(CD36-CC36)/CC36)</f>
        <v>683.3207954301</v>
      </c>
      <c r="CF203" s="51" t="n">
        <f aca="false">CE203*(1+(CE36-CD36)/CD36)</f>
        <v>684.085244635922</v>
      </c>
      <c r="CG203" s="51" t="n">
        <f aca="false">CF203*(1+(CF36-CE36)/CE36)</f>
        <v>684.850549051467</v>
      </c>
      <c r="CH203" s="51" t="n">
        <f aca="false">CG203*(1+(CG36-CF36)/CF36)</f>
        <v>690.49491721564</v>
      </c>
      <c r="CI203" s="51" t="n">
        <f aca="false">CH203*(1+(CH36-CG36)/CG36)</f>
        <v>698.626764811281</v>
      </c>
      <c r="CJ203" s="51" t="n">
        <f aca="false">CI203*(1+(CI36-CH36)/CH36)</f>
        <v>699.408337213435</v>
      </c>
      <c r="CK203" s="51" t="n">
        <f aca="false">CJ203*(1+(CJ36-CI36)/CI36)</f>
        <v>700.190783981488</v>
      </c>
      <c r="CL203" s="51" t="n">
        <f aca="false">CK203*(1+(CK36-CJ36)/CJ36)</f>
        <v>705.912262864343</v>
      </c>
      <c r="CM203" s="51" t="n">
        <f aca="false">CL203*(1+(CL36-CK36)/CK36)</f>
        <v>714.151186668755</v>
      </c>
      <c r="CN203" s="51" t="n">
        <f aca="false">CM203*(1+(CM36-CL36)/CL36)</f>
        <v>714.950126655854</v>
      </c>
      <c r="CO203" s="51" t="n">
        <f aca="false">CN203*(1+(CN36-CM36)/CM36)</f>
        <v>715.749960438434</v>
      </c>
      <c r="CP203" s="51" t="n">
        <f aca="false">CO203*(1+(CO36-CN36)/CN36)</f>
        <v>716.550689016408</v>
      </c>
      <c r="CQ203" s="51" t="n">
        <f aca="false">CP203*(1+(CP36-CO36)/CO36)</f>
        <v>717.352313390808</v>
      </c>
      <c r="CR203" s="51" t="n">
        <f aca="false">CQ203*(1+(CQ36-CP36)/CP36)</f>
        <v>718.154834563783</v>
      </c>
      <c r="CS203" s="51" t="n">
        <f aca="false">CR203*(1+(CR36-CQ36)/CQ36)</f>
        <v>718.958253538608</v>
      </c>
      <c r="CT203" s="51" t="n">
        <f aca="false">CS203*(1+(CS36-CR36)/CR36)</f>
        <v>719.762571319676</v>
      </c>
      <c r="CU203" s="51" t="n">
        <f aca="false">CT203*(1+(CT36-CS36)/CS36)</f>
        <v>720.567788912506</v>
      </c>
      <c r="CV203" s="51" t="n">
        <f aca="false">CU203*(1+(CU36-CT36)/CT36)</f>
        <v>721.373907323742</v>
      </c>
      <c r="CW203" s="51" t="n">
        <f aca="false">CV203*(1+(CV36-CU36)/CU36)</f>
        <v>722.180927561152</v>
      </c>
      <c r="CX203" s="51" t="n">
        <f aca="false">CW203*(1+(CW36-CV36)/CV36)</f>
        <v>722.988850633635</v>
      </c>
      <c r="CY203" s="51" t="n">
        <f aca="false">CX203*(1+(CX36-CW36)/CW36)</f>
        <v>723.797677551215</v>
      </c>
      <c r="CZ203" s="51" t="n">
        <f aca="false">CY203*(1+(CY36-CX36)/CX36)</f>
        <v>724.607409325049</v>
      </c>
      <c r="DA203" s="51" t="n">
        <f aca="false">CZ203*(1+(CZ36-CY36)/CY36)</f>
        <v>725.418046967423</v>
      </c>
      <c r="DB203" s="51" t="n">
        <f aca="false">DA203*(1+(DA36-CZ36)/CZ36)</f>
        <v>726.229591491756</v>
      </c>
      <c r="DC203" s="51" t="n">
        <f aca="false">DB203*(1+(DB36-DA36)/DA36)</f>
        <v>727.042043912602</v>
      </c>
      <c r="DD203" s="51" t="n">
        <f aca="false">DC203*(1+(DC36-DB36)/DB36)</f>
        <v>727.855405245648</v>
      </c>
      <c r="DE203" s="51" t="n">
        <f aca="false">DD203*(1+(DD36-DC36)/DC36)</f>
        <v>728.66967650772</v>
      </c>
      <c r="DF203" s="51" t="n">
        <f aca="false">DE203*(1+(DE36-DD36)/DD36)</f>
        <v>729.484858716778</v>
      </c>
      <c r="DG203" s="51" t="n">
        <f aca="false">DF203*(1+(DF36-DE36)/DE36)</f>
        <v>730.300952891924</v>
      </c>
      <c r="DH203" s="51" t="n">
        <f aca="false">DG203*(1+(DG36-DF36)/DF36)</f>
        <v>731.117960053398</v>
      </c>
      <c r="DI203" s="51" t="n">
        <f aca="false">DH203*(1+(DH36-DG36)/DG36)</f>
        <v>731.935881222582</v>
      </c>
      <c r="DJ203" s="51" t="n">
        <f aca="false">DI203*(1+(DI36-DH36)/DH36)</f>
        <v>732.754717422002</v>
      </c>
      <c r="DK203" s="51" t="n">
        <f aca="false">DJ203*(1+(DJ36-DI36)/DI36)</f>
        <v>733.574469675326</v>
      </c>
      <c r="DL203" s="51" t="n">
        <f aca="false">DK203*(1+(DK36-DJ36)/DJ36)</f>
        <v>734.395139007367</v>
      </c>
      <c r="DM203" s="51" t="n">
        <f aca="false">DL203*(1+(DL36-DK36)/DK36)</f>
        <v>735.216726444088</v>
      </c>
      <c r="DN203" s="51" t="n">
        <f aca="false">DM203*(1+(DM36-DL36)/DL36)</f>
        <v>736.039233012594</v>
      </c>
      <c r="DO203" s="51" t="n">
        <f aca="false">DN203*(1+(DN36-DM36)/DM36)</f>
        <v>736.862659741145</v>
      </c>
      <c r="DP203" s="51" t="n">
        <f aca="false">DO203*(1+(DO36-DN36)/DN36)</f>
        <v>737.687007659147</v>
      </c>
      <c r="DQ203" s="51" t="n">
        <f aca="false">DP203*(1+(DP36-DO36)/DO36)</f>
        <v>738.512277797159</v>
      </c>
      <c r="DR203" s="51" t="n">
        <f aca="false">DQ203*(1+(DQ36-DP36)/DP36)</f>
        <v>739.338471186895</v>
      </c>
      <c r="DS203" s="51" t="n">
        <f aca="false">DR203*(1+(DR36-DQ36)/DQ36)</f>
        <v>740.165588861219</v>
      </c>
      <c r="DT203" s="51" t="n">
        <f aca="false">DS203*(1+(DS36-DR36)/DR36)</f>
        <v>740.993631854155</v>
      </c>
      <c r="DU203" s="51" t="n">
        <f aca="false">DT203*(1+(DT36-DS36)/DS36)</f>
        <v>741.82260120088</v>
      </c>
      <c r="DV203" s="51" t="n">
        <f aca="false">DU203*(1+(DU36-DT36)/DT36)</f>
        <v>742.652497937731</v>
      </c>
      <c r="DW203" s="51" t="n">
        <f aca="false">DV203*(1+(DV36-DU36)/DU36)</f>
        <v>743.483323102205</v>
      </c>
      <c r="DX203" s="51" t="n">
        <f aca="false">DW203*(1+(DW36-DV36)/DV36)</f>
        <v>744.315077732957</v>
      </c>
      <c r="DY203" s="51" t="n">
        <f aca="false">DX203*(1+(DX36-DW36)/DW36)</f>
        <v>745.147762869808</v>
      </c>
      <c r="DZ203" s="51" t="n">
        <f aca="false">DY203*(1+(DY36-DX36)/DX36)</f>
        <v>745.981379553738</v>
      </c>
      <c r="EA203" s="51" t="n">
        <f aca="false">DZ203*(1+(DZ36-DY36)/DY36)</f>
        <v>746.815928826895</v>
      </c>
      <c r="EB203" s="51" t="n">
        <f aca="false">EA203*(1+(EA36-DZ36)/DZ36)</f>
        <v>747.651411732591</v>
      </c>
      <c r="EC203" s="51" t="n">
        <f aca="false">EB203*(1+(EB36-EA36)/EA36)</f>
        <v>748.487829315305</v>
      </c>
      <c r="ED203" s="51" t="n">
        <f aca="false">EC203*(1+(EC36-EB36)/EB36)</f>
        <v>749.325182620686</v>
      </c>
      <c r="EE203" s="51" t="n">
        <f aca="false">ED203*(1+(ED36-EC36)/EC36)</f>
        <v>750.163472695551</v>
      </c>
      <c r="EF203" s="51" t="n">
        <f aca="false">EE203*(1+(EE36-ED36)/ED36)</f>
        <v>751.00270058789</v>
      </c>
      <c r="EG203" s="51" t="n">
        <f aca="false">EF203*(1+(EF36-EE36)/EE36)</f>
        <v>751.842867346863</v>
      </c>
      <c r="EH203" s="51" t="n">
        <f aca="false">EG203*(1+(EG36-EF36)/EF36)</f>
        <v>752.683974022807</v>
      </c>
      <c r="EI203" s="51" t="n">
        <f aca="false">EH203*(1+(EH36-EG36)/EG36)</f>
        <v>753.526021667231</v>
      </c>
      <c r="EJ203" s="51" t="n">
        <f aca="false">EI203*(1+(EI36-EH36)/EH36)</f>
        <v>754.369011332822</v>
      </c>
      <c r="EK203" s="51" t="n">
        <f aca="false">EJ203*(1+(EJ36-EI36)/EI36)</f>
        <v>755.212944073444</v>
      </c>
      <c r="EL203" s="51" t="n">
        <f aca="false">EK203*(1+(EK36-EJ36)/EJ36)</f>
        <v>756.057820944141</v>
      </c>
      <c r="EM203" s="51" t="n">
        <f aca="false">EL203*(1+(EL36-EK36)/EK36)</f>
        <v>756.903643001135</v>
      </c>
      <c r="EN203" s="51" t="n">
        <f aca="false">EM203*(1+(EM36-EL36)/EL36)</f>
        <v>757.750411301832</v>
      </c>
      <c r="EO203" s="51" t="n">
        <f aca="false">EN203*(1+(EN36-EM36)/EM36)</f>
        <v>758.59812690482</v>
      </c>
      <c r="EP203" s="51" t="n">
        <f aca="false">EO203*(1+(EO36-EN36)/EN36)</f>
        <v>759.446790869871</v>
      </c>
      <c r="EQ203" s="51" t="n">
        <f aca="false">EP203*(1+(EP36-EO36)/EO36)</f>
        <v>760.296404257944</v>
      </c>
      <c r="ER203" s="51" t="n">
        <f aca="false">EQ203*(1+(EQ36-EP36)/EP36)</f>
        <v>761.146968131182</v>
      </c>
      <c r="ES203" s="51" t="n">
        <f aca="false">ER203*(1+(ER36-EQ36)/EQ36)</f>
        <v>761.99848355292</v>
      </c>
      <c r="ET203" s="51" t="n">
        <f aca="false">ES203*(1+(ES36-ER36)/ER36)</f>
        <v>762.85095158768</v>
      </c>
      <c r="EU203" s="51" t="n">
        <f aca="false">ET203*(1+(ET36-ES36)/ES36)</f>
        <v>763.704373301176</v>
      </c>
      <c r="EV203" s="51" t="n">
        <f aca="false">EU203*(1+(EU36-ET36)/ET36)</f>
        <v>764.558749760313</v>
      </c>
    </row>
    <row r="204" customFormat="false" ht="12.8" hidden="false" customHeight="false" outlineLevel="0" collapsed="false">
      <c r="A204" s="162" t="s">
        <v>350</v>
      </c>
      <c r="B204" s="162" t="n">
        <v>0</v>
      </c>
      <c r="C204" s="162" t="n">
        <v>0</v>
      </c>
      <c r="D204" s="162" t="n">
        <v>0</v>
      </c>
      <c r="E204" s="162" t="n">
        <v>0</v>
      </c>
      <c r="F204" s="162" t="n">
        <v>0</v>
      </c>
      <c r="G204" s="162" t="n">
        <v>0</v>
      </c>
      <c r="H204" s="162" t="n">
        <v>0</v>
      </c>
      <c r="I204" s="162" t="n">
        <v>0</v>
      </c>
      <c r="J204" s="162" t="n">
        <v>0</v>
      </c>
      <c r="K204" s="162" t="n">
        <v>0</v>
      </c>
      <c r="L204" s="162" t="n">
        <v>0</v>
      </c>
      <c r="M204" s="162" t="n">
        <v>0</v>
      </c>
      <c r="N204" s="162" t="n">
        <v>0</v>
      </c>
      <c r="O204" s="162" t="n">
        <v>0</v>
      </c>
      <c r="P204" s="162" t="n">
        <v>0</v>
      </c>
      <c r="Q204" s="162" t="n">
        <v>0</v>
      </c>
      <c r="R204" s="162" t="n">
        <v>0</v>
      </c>
      <c r="S204" s="162" t="n">
        <v>0</v>
      </c>
      <c r="T204" s="162" t="n">
        <v>0</v>
      </c>
      <c r="U204" s="162" t="n">
        <v>0</v>
      </c>
      <c r="V204" s="162" t="n">
        <v>0</v>
      </c>
      <c r="W204" s="162" t="n">
        <v>0</v>
      </c>
      <c r="X204" s="163" t="n">
        <v>0</v>
      </c>
      <c r="Y204" s="162" t="n">
        <v>0</v>
      </c>
      <c r="Z204" s="162" t="n">
        <v>0</v>
      </c>
      <c r="AA204" s="162" t="n">
        <v>0</v>
      </c>
      <c r="AB204" s="162" t="n">
        <v>0</v>
      </c>
      <c r="AC204" s="162" t="n">
        <v>0</v>
      </c>
      <c r="AD204" s="162" t="n">
        <v>0</v>
      </c>
      <c r="AE204" s="162" t="n">
        <v>0</v>
      </c>
      <c r="AF204" s="162" t="n">
        <v>0</v>
      </c>
      <c r="AG204" s="162" t="n">
        <v>0</v>
      </c>
      <c r="AH204" s="162" t="n">
        <v>0</v>
      </c>
      <c r="AI204" s="162" t="n">
        <v>0</v>
      </c>
      <c r="AJ204" s="162" t="n">
        <v>0</v>
      </c>
      <c r="AK204" s="162" t="n">
        <v>0</v>
      </c>
      <c r="AL204" s="162" t="n">
        <v>0</v>
      </c>
      <c r="AM204" s="162" t="n">
        <v>0</v>
      </c>
      <c r="AN204" s="162" t="n">
        <v>0</v>
      </c>
      <c r="AO204" s="162" t="n">
        <v>0</v>
      </c>
      <c r="AP204" s="162" t="n">
        <v>0</v>
      </c>
      <c r="AQ204" s="162" t="n">
        <v>0</v>
      </c>
      <c r="AR204" s="147"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48" t="n">
        <f aca="false">BH204*(1+(BH36-BG36)/BG36)</f>
        <v>1062.64056894667</v>
      </c>
      <c r="BJ204" s="51" t="n">
        <f aca="false">BI204*(1+(BI36-BH36)/BH36)</f>
        <v>1046.66835869633</v>
      </c>
      <c r="BK204" s="51" t="n">
        <f aca="false">BJ204*(1+(BJ36-BI36)/BI36)</f>
        <v>995.574850992909</v>
      </c>
      <c r="BL204" s="51" t="n">
        <f aca="false">BK204*(1+(BK36-BJ36)/BJ36)</f>
        <v>917.018198404863</v>
      </c>
      <c r="BM204" s="149" t="n">
        <f aca="false">BL204*(1+(BL36-BK36)/BK36)</f>
        <v>902.483279145078</v>
      </c>
      <c r="BN204" s="51" t="n">
        <f aca="false">BM204*(1+(BM36-BL36)/BL36)</f>
        <v>904.28137681631</v>
      </c>
      <c r="BO204" s="51" t="n">
        <f aca="false">BN204*(1+(BN36-BM36)/BM36)</f>
        <v>917.652847559487</v>
      </c>
      <c r="BP204" s="51" t="n">
        <f aca="false">BO204*(1+(BO36-BN36)/BN36)</f>
        <v>895.692842584496</v>
      </c>
      <c r="BQ204" s="51" t="n">
        <f aca="false">BP204*(1+(BP36-BO36)/BO36)</f>
        <v>869.854795465181</v>
      </c>
      <c r="BR204" s="51" t="n">
        <f aca="false">BQ204*(1+(BQ36-BP36)/BP36)</f>
        <v>879.855630671077</v>
      </c>
      <c r="BS204" s="51" t="n">
        <f aca="false">BR204*(1+(BR36-BQ36)/BQ36)</f>
        <v>906.161814315034</v>
      </c>
      <c r="BT204" s="51" t="n">
        <f aca="false">BS204*(1+(BS36-BR36)/BR36)</f>
        <v>926.739019293174</v>
      </c>
      <c r="BU204" s="51" t="n">
        <f aca="false">BT204*(1+(BT36-BS36)/BS36)</f>
        <v>937.779121449507</v>
      </c>
      <c r="BV204" s="51" t="n">
        <f aca="false">BU204*(1+(BU36-BT36)/BT36)</f>
        <v>945.79496931265</v>
      </c>
      <c r="BW204" s="51" t="n">
        <f aca="false">BV204*(1+(BV36-BU36)/BU36)</f>
        <v>954.265018609315</v>
      </c>
      <c r="BX204" s="51" t="n">
        <f aca="false">BW204*(1+(BW36-BV36)/BV36)</f>
        <v>964.605965476387</v>
      </c>
      <c r="BY204" s="51" t="n">
        <f aca="false">BX204*(1+(BX36-BW36)/BW36)</f>
        <v>980.001509283275</v>
      </c>
      <c r="BZ204" s="51" t="n">
        <f aca="false">BY204*(1+(BY36-BX36)/BX36)</f>
        <v>972.162676064568</v>
      </c>
      <c r="CA204" s="51" t="n">
        <f aca="false">BZ204*(1+(BZ36-BY36)/BY36)</f>
        <v>972.728230242744</v>
      </c>
      <c r="CB204" s="51" t="n">
        <f aca="false">CA204*(1+(CA36-BZ36)/BZ36)</f>
        <v>991.561721667265</v>
      </c>
      <c r="CC204" s="51" t="n">
        <f aca="false">CB204*(1+(CB36-CA36)/CA36)</f>
        <v>1010.58312452072</v>
      </c>
      <c r="CD204" s="51" t="n">
        <f aca="false">CC204*(1+(CC36-CB36)/CB36)</f>
        <v>1022.59177179802</v>
      </c>
      <c r="CE204" s="51" t="n">
        <f aca="false">CD204*(1+(CD36-CC36)/CC36)</f>
        <v>1023.73577249734</v>
      </c>
      <c r="CF204" s="51" t="n">
        <f aca="false">CE204*(1+(CE36-CD36)/CD36)</f>
        <v>1024.88105302077</v>
      </c>
      <c r="CG204" s="51" t="n">
        <f aca="false">CF204*(1+(CF36-CE36)/CE36)</f>
        <v>1026.02761480007</v>
      </c>
      <c r="CH204" s="51" t="n">
        <f aca="false">CG204*(1+(CG36-CF36)/CF36)</f>
        <v>1034.48387961954</v>
      </c>
      <c r="CI204" s="51" t="n">
        <f aca="false">CH204*(1+(CH36-CG36)/CG36)</f>
        <v>1046.6668299056</v>
      </c>
      <c r="CJ204" s="51" t="n">
        <f aca="false">CI204*(1+(CI36-CH36)/CH36)</f>
        <v>1047.83776401478</v>
      </c>
      <c r="CK204" s="51" t="n">
        <f aca="false">CJ204*(1+(CJ36-CI36)/CI36)</f>
        <v>1049.01000807919</v>
      </c>
      <c r="CL204" s="51" t="n">
        <f aca="false">CK204*(1+(CK36-CJ36)/CJ36)</f>
        <v>1057.58179843467</v>
      </c>
      <c r="CM204" s="51" t="n">
        <f aca="false">CL204*(1+(CL36-CK36)/CK36)</f>
        <v>1069.92516787676</v>
      </c>
      <c r="CN204" s="51" t="n">
        <f aca="false">CM204*(1+(CM36-CL36)/CL36)</f>
        <v>1071.12212170919</v>
      </c>
      <c r="CO204" s="51" t="n">
        <f aca="false">CN204*(1+(CN36-CM36)/CM36)</f>
        <v>1072.32041460582</v>
      </c>
      <c r="CP204" s="51" t="n">
        <f aca="false">CO204*(1+(CO36-CN36)/CN36)</f>
        <v>1073.52004806468</v>
      </c>
      <c r="CQ204" s="51" t="n">
        <f aca="false">CP204*(1+(CP36-CO36)/CO36)</f>
        <v>1074.7210235855</v>
      </c>
      <c r="CR204" s="51" t="n">
        <f aca="false">CQ204*(1+(CQ36-CP36)/CP36)</f>
        <v>1075.92334266968</v>
      </c>
      <c r="CS204" s="51" t="n">
        <f aca="false">CR204*(1+(CR36-CQ36)/CQ36)</f>
        <v>1077.12700682029</v>
      </c>
      <c r="CT204" s="51" t="n">
        <f aca="false">CS204*(1+(CS36-CR36)/CR36)</f>
        <v>1078.33201754211</v>
      </c>
      <c r="CU204" s="51" t="n">
        <f aca="false">CT204*(1+(CT36-CS36)/CS36)</f>
        <v>1079.53837634158</v>
      </c>
      <c r="CV204" s="51" t="n">
        <f aca="false">CU204*(1+(CU36-CT36)/CT36)</f>
        <v>1080.74608472682</v>
      </c>
      <c r="CW204" s="51" t="n">
        <f aca="false">CV204*(1+(CV36-CU36)/CU36)</f>
        <v>1081.95514420765</v>
      </c>
      <c r="CX204" s="51" t="n">
        <f aca="false">CW204*(1+(CW36-CV36)/CV36)</f>
        <v>1083.16555629559</v>
      </c>
      <c r="CY204" s="51" t="n">
        <f aca="false">CX204*(1+(CX36-CW36)/CW36)</f>
        <v>1084.37732250382</v>
      </c>
      <c r="CZ204" s="51" t="n">
        <f aca="false">CY204*(1+(CY36-CX36)/CX36)</f>
        <v>1085.59044434724</v>
      </c>
      <c r="DA204" s="51" t="n">
        <f aca="false">CZ204*(1+(CZ36-CY36)/CY36)</f>
        <v>1086.80492334244</v>
      </c>
      <c r="DB204" s="51" t="n">
        <f aca="false">DA204*(1+(DA36-CZ36)/CZ36)</f>
        <v>1088.02076100769</v>
      </c>
      <c r="DC204" s="51" t="n">
        <f aca="false">DB204*(1+(DB36-DA36)/DA36)</f>
        <v>1089.23795886298</v>
      </c>
      <c r="DD204" s="51" t="n">
        <f aca="false">DC204*(1+(DC36-DB36)/DB36)</f>
        <v>1090.45651842999</v>
      </c>
      <c r="DE204" s="51" t="n">
        <f aca="false">DD204*(1+(DD36-DC36)/DC36)</f>
        <v>1091.6764412321</v>
      </c>
      <c r="DF204" s="51" t="n">
        <f aca="false">DE204*(1+(DE36-DD36)/DD36)</f>
        <v>1092.89772879439</v>
      </c>
      <c r="DG204" s="51" t="n">
        <f aca="false">DF204*(1+(DF36-DE36)/DE36)</f>
        <v>1094.12038264367</v>
      </c>
      <c r="DH204" s="51" t="n">
        <f aca="false">DG204*(1+(DG36-DF36)/DF36)</f>
        <v>1095.34440430843</v>
      </c>
      <c r="DI204" s="51" t="n">
        <f aca="false">DH204*(1+(DH36-DG36)/DG36)</f>
        <v>1096.56979531888</v>
      </c>
      <c r="DJ204" s="51" t="n">
        <f aca="false">DI204*(1+(DI36-DH36)/DH36)</f>
        <v>1097.79655720696</v>
      </c>
      <c r="DK204" s="51" t="n">
        <f aca="false">DJ204*(1+(DJ36-DI36)/DI36)</f>
        <v>1099.02469150629</v>
      </c>
      <c r="DL204" s="51" t="n">
        <f aca="false">DK204*(1+(DK36-DJ36)/DJ36)</f>
        <v>1100.25419975223</v>
      </c>
      <c r="DM204" s="51" t="n">
        <f aca="false">DL204*(1+(DL36-DK36)/DK36)</f>
        <v>1101.48508348184</v>
      </c>
      <c r="DN204" s="51" t="n">
        <f aca="false">DM204*(1+(DM36-DL36)/DL36)</f>
        <v>1102.71734423393</v>
      </c>
      <c r="DO204" s="51" t="n">
        <f aca="false">DN204*(1+(DN36-DM36)/DM36)</f>
        <v>1103.950983549</v>
      </c>
      <c r="DP204" s="51" t="n">
        <f aca="false">DO204*(1+(DO36-DN36)/DN36)</f>
        <v>1105.18600296929</v>
      </c>
      <c r="DQ204" s="51" t="n">
        <f aca="false">DP204*(1+(DP36-DO36)/DO36)</f>
        <v>1106.42240403875</v>
      </c>
      <c r="DR204" s="51" t="n">
        <f aca="false">DQ204*(1+(DQ36-DP36)/DP36)</f>
        <v>1107.66018830308</v>
      </c>
      <c r="DS204" s="51" t="n">
        <f aca="false">DR204*(1+(DR36-DQ36)/DQ36)</f>
        <v>1108.8993573097</v>
      </c>
      <c r="DT204" s="51" t="n">
        <f aca="false">DS204*(1+(DS36-DR36)/DR36)</f>
        <v>1110.13991260774</v>
      </c>
      <c r="DU204" s="51" t="n">
        <f aca="false">DT204*(1+(DT36-DS36)/DS36)</f>
        <v>1111.38185574809</v>
      </c>
      <c r="DV204" s="51" t="n">
        <f aca="false">DU204*(1+(DU36-DT36)/DT36)</f>
        <v>1112.62518828338</v>
      </c>
      <c r="DW204" s="51" t="n">
        <f aca="false">DV204*(1+(DV36-DU36)/DU36)</f>
        <v>1113.86991176794</v>
      </c>
      <c r="DX204" s="51" t="n">
        <f aca="false">DW204*(1+(DW36-DV36)/DV36)</f>
        <v>1115.11602775788</v>
      </c>
      <c r="DY204" s="51" t="n">
        <f aca="false">DX204*(1+(DX36-DW36)/DW36)</f>
        <v>1116.36353781102</v>
      </c>
      <c r="DZ204" s="51" t="n">
        <f aca="false">DY204*(1+(DY36-DX36)/DX36)</f>
        <v>1117.61244348695</v>
      </c>
      <c r="EA204" s="51" t="n">
        <f aca="false">DZ204*(1+(DZ36-DY36)/DY36)</f>
        <v>1118.86274634697</v>
      </c>
      <c r="EB204" s="51" t="n">
        <f aca="false">EA204*(1+(EA36-DZ36)/DZ36)</f>
        <v>1120.11444795417</v>
      </c>
      <c r="EC204" s="51" t="n">
        <f aca="false">EB204*(1+(EB36-EA36)/EA36)</f>
        <v>1121.36754987335</v>
      </c>
      <c r="ED204" s="51" t="n">
        <f aca="false">EC204*(1+(EC36-EB36)/EB36)</f>
        <v>1122.62205367108</v>
      </c>
      <c r="EE204" s="51" t="n">
        <f aca="false">ED204*(1+(ED36-EC36)/EC36)</f>
        <v>1123.87796091569</v>
      </c>
      <c r="EF204" s="51" t="n">
        <f aca="false">EE204*(1+(EE36-ED36)/ED36)</f>
        <v>1125.13527317724</v>
      </c>
      <c r="EG204" s="51" t="n">
        <f aca="false">EF204*(1+(EF36-EE36)/EE36)</f>
        <v>1126.39399202756</v>
      </c>
      <c r="EH204" s="51" t="n">
        <f aca="false">EG204*(1+(EG36-EF36)/EF36)</f>
        <v>1127.65411904024</v>
      </c>
      <c r="EI204" s="51" t="n">
        <f aca="false">EH204*(1+(EH36-EG36)/EG36)</f>
        <v>1128.91565579064</v>
      </c>
      <c r="EJ204" s="51" t="n">
        <f aca="false">EI204*(1+(EI36-EH36)/EH36)</f>
        <v>1130.17860385585</v>
      </c>
      <c r="EK204" s="51" t="n">
        <f aca="false">EJ204*(1+(EJ36-EI36)/EI36)</f>
        <v>1131.44296481477</v>
      </c>
      <c r="EL204" s="51" t="n">
        <f aca="false">EK204*(1+(EK36-EJ36)/EJ36)</f>
        <v>1132.70874024802</v>
      </c>
      <c r="EM204" s="51" t="n">
        <f aca="false">EL204*(1+(EL36-EK36)/EK36)</f>
        <v>1133.97593173803</v>
      </c>
      <c r="EN204" s="51" t="n">
        <f aca="false">EM204*(1+(EM36-EL36)/EL36)</f>
        <v>1135.24454086896</v>
      </c>
      <c r="EO204" s="51" t="n">
        <f aca="false">EN204*(1+(EN36-EM36)/EM36)</f>
        <v>1136.51456922678</v>
      </c>
      <c r="EP204" s="51" t="n">
        <f aca="false">EO204*(1+(EO36-EN36)/EN36)</f>
        <v>1137.78601839921</v>
      </c>
      <c r="EQ204" s="51" t="n">
        <f aca="false">EP204*(1+(EP36-EO36)/EO36)</f>
        <v>1139.05888997575</v>
      </c>
      <c r="ER204" s="51" t="n">
        <f aca="false">EQ204*(1+(EQ36-EP36)/EP36)</f>
        <v>1140.33318554769</v>
      </c>
      <c r="ES204" s="51" t="n">
        <f aca="false">ER204*(1+(ER36-EQ36)/EQ36)</f>
        <v>1141.60890670808</v>
      </c>
      <c r="ET204" s="51" t="n">
        <f aca="false">ES204*(1+(ES36-ER36)/ER36)</f>
        <v>1142.88605505177</v>
      </c>
      <c r="EU204" s="51" t="n">
        <f aca="false">ET204*(1+(ET36-ES36)/ES36)</f>
        <v>1144.16463217539</v>
      </c>
      <c r="EV204" s="51" t="n">
        <f aca="false">EU204*(1+(EU36-ET36)/ET36)</f>
        <v>1145.44463967735</v>
      </c>
    </row>
    <row r="205" customFormat="false" ht="12.8" hidden="false" customHeight="false" outlineLevel="0" collapsed="false">
      <c r="A205" s="162" t="s">
        <v>351</v>
      </c>
      <c r="B205" s="162" t="n">
        <v>0</v>
      </c>
      <c r="C205" s="162" t="n">
        <v>0</v>
      </c>
      <c r="D205" s="162" t="n">
        <v>0</v>
      </c>
      <c r="E205" s="162" t="n">
        <v>0</v>
      </c>
      <c r="F205" s="162" t="n">
        <v>0</v>
      </c>
      <c r="G205" s="162" t="n">
        <v>0</v>
      </c>
      <c r="H205" s="162" t="n">
        <v>0</v>
      </c>
      <c r="I205" s="162" t="n">
        <v>0</v>
      </c>
      <c r="J205" s="162" t="n">
        <v>0</v>
      </c>
      <c r="K205" s="162" t="n">
        <v>0</v>
      </c>
      <c r="L205" s="162" t="n">
        <v>0</v>
      </c>
      <c r="M205" s="162" t="n">
        <v>0</v>
      </c>
      <c r="N205" s="162" t="n">
        <v>0</v>
      </c>
      <c r="O205" s="162" t="n">
        <v>0</v>
      </c>
      <c r="P205" s="162" t="n">
        <v>0</v>
      </c>
      <c r="Q205" s="162" t="n">
        <v>0</v>
      </c>
      <c r="R205" s="162" t="n">
        <v>0</v>
      </c>
      <c r="S205" s="162" t="n">
        <v>0</v>
      </c>
      <c r="T205" s="162" t="n">
        <v>0</v>
      </c>
      <c r="U205" s="162" t="n">
        <v>0</v>
      </c>
      <c r="V205" s="162" t="n">
        <v>0</v>
      </c>
      <c r="W205" s="162" t="n">
        <v>0</v>
      </c>
      <c r="X205" s="163" t="n">
        <v>0</v>
      </c>
      <c r="Y205" s="162" t="n">
        <v>0</v>
      </c>
      <c r="Z205" s="162" t="n">
        <v>0</v>
      </c>
      <c r="AA205" s="162" t="n">
        <v>0</v>
      </c>
      <c r="AB205" s="162" t="n">
        <v>0</v>
      </c>
      <c r="AC205" s="162" t="n">
        <v>0</v>
      </c>
      <c r="AD205" s="162" t="n">
        <v>0</v>
      </c>
      <c r="AE205" s="162" t="n">
        <v>0</v>
      </c>
      <c r="AF205" s="162" t="n">
        <v>0</v>
      </c>
      <c r="AG205" s="162" t="n">
        <v>0</v>
      </c>
      <c r="AH205" s="162" t="n">
        <v>0</v>
      </c>
      <c r="AI205" s="162" t="n">
        <v>0</v>
      </c>
      <c r="AJ205" s="162" t="n">
        <v>0</v>
      </c>
      <c r="AK205" s="162" t="n">
        <v>0</v>
      </c>
      <c r="AL205" s="162" t="n">
        <v>0</v>
      </c>
      <c r="AM205" s="162" t="n">
        <v>0</v>
      </c>
      <c r="AN205" s="162" t="n">
        <v>0</v>
      </c>
      <c r="AO205" s="162" t="n">
        <v>0</v>
      </c>
      <c r="AP205" s="162" t="n">
        <v>0</v>
      </c>
      <c r="AQ205" s="162" t="n">
        <v>0</v>
      </c>
      <c r="AR205" s="147"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48" t="n">
        <f aca="false">BH205*(1+(BH36-BG36)/BG36)</f>
        <v>608.454372811311</v>
      </c>
      <c r="BJ205" s="51" t="n">
        <f aca="false">BI205*(1+(BI36-BH36)/BH36)</f>
        <v>599.308889894252</v>
      </c>
      <c r="BK205" s="51" t="n">
        <f aca="false">BJ205*(1+(BJ36-BI36)/BI36)</f>
        <v>570.053402109485</v>
      </c>
      <c r="BL205" s="51" t="n">
        <f aca="false">BK205*(1+(BK36-BJ36)/BJ36)</f>
        <v>525.07286948405</v>
      </c>
      <c r="BM205" s="149" t="n">
        <f aca="false">BL205*(1+(BL36-BK36)/BK36)</f>
        <v>516.750360970337</v>
      </c>
      <c r="BN205" s="51" t="n">
        <f aca="false">BM205*(1+(BM36-BL36)/BL36)</f>
        <v>517.779928655568</v>
      </c>
      <c r="BO205" s="51" t="n">
        <f aca="false">BN205*(1+(BN36-BM36)/BM36)</f>
        <v>525.436261457419</v>
      </c>
      <c r="BP205" s="51" t="n">
        <f aca="false">BO205*(1+(BO36-BN36)/BN36)</f>
        <v>512.862244010263</v>
      </c>
      <c r="BQ205" s="51" t="n">
        <f aca="false">BP205*(1+(BP36-BO36)/BO36)</f>
        <v>498.067709325562</v>
      </c>
      <c r="BR205" s="51" t="n">
        <f aca="false">BQ205*(1+(BQ36-BP36)/BP36)</f>
        <v>503.794059411014</v>
      </c>
      <c r="BS205" s="51" t="n">
        <f aca="false">BR205*(1+(BR36-BQ36)/BQ36)</f>
        <v>518.856643070895</v>
      </c>
      <c r="BT205" s="51" t="n">
        <f aca="false">BS205*(1+(BS36-BR36)/BR36)</f>
        <v>530.638886959433</v>
      </c>
      <c r="BU205" s="51" t="n">
        <f aca="false">BT205*(1+(BT36-BS36)/BS36)</f>
        <v>536.960307983254</v>
      </c>
      <c r="BV205" s="51" t="n">
        <f aca="false">BU205*(1+(BU36-BT36)/BT36)</f>
        <v>541.550079752417</v>
      </c>
      <c r="BW205" s="51" t="n">
        <f aca="false">BV205*(1+(BV36-BU36)/BU36)</f>
        <v>546.399921442154</v>
      </c>
      <c r="BX205" s="51" t="n">
        <f aca="false">BW205*(1+(BW36-BV36)/BV36)</f>
        <v>552.321015106512</v>
      </c>
      <c r="BY205" s="51" t="n">
        <f aca="false">BX205*(1+(BX36-BW36)/BW36)</f>
        <v>561.136306207617</v>
      </c>
      <c r="BZ205" s="51" t="n">
        <f aca="false">BY205*(1+(BY36-BX36)/BX36)</f>
        <v>556.647890755543</v>
      </c>
      <c r="CA205" s="51" t="n">
        <f aca="false">BZ205*(1+(BZ36-BY36)/BY36)</f>
        <v>556.971719830801</v>
      </c>
      <c r="CB205" s="51" t="n">
        <f aca="false">CA205*(1+(CA36-BZ36)/BZ36)</f>
        <v>567.75553568296</v>
      </c>
      <c r="CC205" s="51" t="n">
        <f aca="false">CB205*(1+(CB36-CA36)/CA36)</f>
        <v>578.646947211378</v>
      </c>
      <c r="CD205" s="51" t="n">
        <f aca="false">CC205*(1+(CC36-CB36)/CB36)</f>
        <v>585.522944760262</v>
      </c>
      <c r="CE205" s="51" t="n">
        <f aca="false">CD205*(1+(CD36-CC36)/CC36)</f>
        <v>586.177984901153</v>
      </c>
      <c r="CF205" s="51" t="n">
        <f aca="false">CE205*(1+(CE36-CD36)/CD36)</f>
        <v>586.833757852928</v>
      </c>
      <c r="CG205" s="51" t="n">
        <f aca="false">CF205*(1+(CF36-CE36)/CE36)</f>
        <v>587.4902644354</v>
      </c>
      <c r="CH205" s="51" t="n">
        <f aca="false">CG205*(1+(CG36-CF36)/CF36)</f>
        <v>592.332213310134</v>
      </c>
      <c r="CI205" s="51" t="n">
        <f aca="false">CH205*(1+(CH36-CG36)/CG36)</f>
        <v>599.308014528266</v>
      </c>
      <c r="CJ205" s="51" t="n">
        <f aca="false">CI205*(1+(CI36-CH36)/CH36)</f>
        <v>599.978476394513</v>
      </c>
      <c r="CK205" s="51" t="n">
        <f aca="false">CJ205*(1+(CJ36-CI36)/CI36)</f>
        <v>600.649688324337</v>
      </c>
      <c r="CL205" s="51" t="n">
        <f aca="false">CK205*(1+(CK36-CJ36)/CJ36)</f>
        <v>605.557785640613</v>
      </c>
      <c r="CM205" s="51" t="n">
        <f aca="false">CL205*(1+(CL36-CK36)/CK36)</f>
        <v>612.625440811835</v>
      </c>
      <c r="CN205" s="51" t="n">
        <f aca="false">CM205*(1+(CM36-CL36)/CL36)</f>
        <v>613.310801238191</v>
      </c>
      <c r="CO205" s="51" t="n">
        <f aca="false">CN205*(1+(CN36-CM36)/CM36)</f>
        <v>613.996928395544</v>
      </c>
      <c r="CP205" s="51" t="n">
        <f aca="false">CO205*(1+(CO36-CN36)/CN36)</f>
        <v>614.683823141656</v>
      </c>
      <c r="CQ205" s="51" t="n">
        <f aca="false">CP205*(1+(CP36-CO36)/CO36)</f>
        <v>615.371486335248</v>
      </c>
      <c r="CR205" s="51" t="n">
        <f aca="false">CQ205*(1+(CQ36-CP36)/CP36)</f>
        <v>616.059918836002</v>
      </c>
      <c r="CS205" s="51" t="n">
        <f aca="false">CR205*(1+(CR36-CQ36)/CQ36)</f>
        <v>616.749121504564</v>
      </c>
      <c r="CT205" s="51" t="n">
        <f aca="false">CS205*(1+(CS36-CR36)/CR36)</f>
        <v>617.439095202539</v>
      </c>
      <c r="CU205" s="51" t="n">
        <f aca="false">CT205*(1+(CT36-CS36)/CS36)</f>
        <v>618.1298407925</v>
      </c>
      <c r="CV205" s="51" t="n">
        <f aca="false">CU205*(1+(CU36-CT36)/CT36)</f>
        <v>618.821359137983</v>
      </c>
      <c r="CW205" s="51" t="n">
        <f aca="false">CV205*(1+(CV36-CU36)/CU36)</f>
        <v>619.51365110349</v>
      </c>
      <c r="CX205" s="51" t="n">
        <f aca="false">CW205*(1+(CW36-CV36)/CV36)</f>
        <v>620.206717554489</v>
      </c>
      <c r="CY205" s="51" t="n">
        <f aca="false">CX205*(1+(CX36-CW36)/CW36)</f>
        <v>620.90055935742</v>
      </c>
      <c r="CZ205" s="51" t="n">
        <f aca="false">CY205*(1+(CY36-CX36)/CX36)</f>
        <v>621.595177379688</v>
      </c>
      <c r="DA205" s="51" t="n">
        <f aca="false">CZ205*(1+(CZ36-CY36)/CY36)</f>
        <v>622.29057248967</v>
      </c>
      <c r="DB205" s="51" t="n">
        <f aca="false">DA205*(1+(DA36-CZ36)/CZ36)</f>
        <v>622.986745556717</v>
      </c>
      <c r="DC205" s="51" t="n">
        <f aca="false">DB205*(1+(DB36-DA36)/DA36)</f>
        <v>623.683697451149</v>
      </c>
      <c r="DD205" s="51" t="n">
        <f aca="false">DC205*(1+(DC36-DB36)/DB36)</f>
        <v>624.38142904426</v>
      </c>
      <c r="DE205" s="51" t="n">
        <f aca="false">DD205*(1+(DD36-DC36)/DC36)</f>
        <v>625.079941208322</v>
      </c>
      <c r="DF205" s="51" t="n">
        <f aca="false">DE205*(1+(DE36-DD36)/DD36)</f>
        <v>625.779234816578</v>
      </c>
      <c r="DG205" s="51" t="n">
        <f aca="false">DF205*(1+(DF36-DE36)/DE36)</f>
        <v>626.479310743252</v>
      </c>
      <c r="DH205" s="51" t="n">
        <f aca="false">DG205*(1+(DG36-DF36)/DF36)</f>
        <v>627.180169863545</v>
      </c>
      <c r="DI205" s="51" t="n">
        <f aca="false">DH205*(1+(DH36-DG36)/DG36)</f>
        <v>627.881813053635</v>
      </c>
      <c r="DJ205" s="51" t="n">
        <f aca="false">DI205*(1+(DI36-DH36)/DH36)</f>
        <v>628.584241190683</v>
      </c>
      <c r="DK205" s="51" t="n">
        <f aca="false">DJ205*(1+(DJ36-DI36)/DI36)</f>
        <v>629.287455152829</v>
      </c>
      <c r="DL205" s="51" t="n">
        <f aca="false">DK205*(1+(DK36-DJ36)/DJ36)</f>
        <v>629.991455819198</v>
      </c>
      <c r="DM205" s="51" t="n">
        <f aca="false">DL205*(1+(DL36-DK36)/DK36)</f>
        <v>630.696244069896</v>
      </c>
      <c r="DN205" s="51" t="n">
        <f aca="false">DM205*(1+(DM36-DL36)/DL36)</f>
        <v>631.401820786015</v>
      </c>
      <c r="DO205" s="51" t="n">
        <f aca="false">DN205*(1+(DN36-DM36)/DM36)</f>
        <v>632.108186849631</v>
      </c>
      <c r="DP205" s="51" t="n">
        <f aca="false">DO205*(1+(DO36-DN36)/DN36)</f>
        <v>632.815343143811</v>
      </c>
      <c r="DQ205" s="51" t="n">
        <f aca="false">DP205*(1+(DP36-DO36)/DO36)</f>
        <v>633.523290552604</v>
      </c>
      <c r="DR205" s="51" t="n">
        <f aca="false">DQ205*(1+(DQ36-DP36)/DP36)</f>
        <v>634.232029961052</v>
      </c>
      <c r="DS205" s="51" t="n">
        <f aca="false">DR205*(1+(DR36-DQ36)/DQ36)</f>
        <v>634.941562255187</v>
      </c>
      <c r="DT205" s="51" t="n">
        <f aca="false">DS205*(1+(DS36-DR36)/DR36)</f>
        <v>635.651888322031</v>
      </c>
      <c r="DU205" s="51" t="n">
        <f aca="false">DT205*(1+(DT36-DS36)/DS36)</f>
        <v>636.363009049598</v>
      </c>
      <c r="DV205" s="51" t="n">
        <f aca="false">DU205*(1+(DU36-DT36)/DT36)</f>
        <v>637.074925326897</v>
      </c>
      <c r="DW205" s="51" t="n">
        <f aca="false">DV205*(1+(DV36-DU36)/DU36)</f>
        <v>637.787638043931</v>
      </c>
      <c r="DX205" s="51" t="n">
        <f aca="false">DW205*(1+(DW36-DV36)/DV36)</f>
        <v>638.501148091697</v>
      </c>
      <c r="DY205" s="51" t="n">
        <f aca="false">DX205*(1+(DX36-DW36)/DW36)</f>
        <v>639.21545636219</v>
      </c>
      <c r="DZ205" s="51" t="n">
        <f aca="false">DY205*(1+(DY36-DX36)/DX36)</f>
        <v>639.930563748405</v>
      </c>
      <c r="EA205" s="51" t="n">
        <f aca="false">DZ205*(1+(DZ36-DY36)/DY36)</f>
        <v>640.646471144333</v>
      </c>
      <c r="EB205" s="51" t="n">
        <f aca="false">EA205*(1+(EA36-DZ36)/DZ36)</f>
        <v>641.363179444967</v>
      </c>
      <c r="EC205" s="51" t="n">
        <f aca="false">EB205*(1+(EB36-EA36)/EA36)</f>
        <v>642.080689546298</v>
      </c>
      <c r="ED205" s="51" t="n">
        <f aca="false">EC205*(1+(EC36-EB36)/EB36)</f>
        <v>642.799002345325</v>
      </c>
      <c r="EE205" s="51" t="n">
        <f aca="false">ED205*(1+(ED36-EC36)/EC36)</f>
        <v>643.518118740045</v>
      </c>
      <c r="EF205" s="51" t="n">
        <f aca="false">EE205*(1+(EE36-ED36)/ED36)</f>
        <v>644.238039629463</v>
      </c>
      <c r="EG205" s="51" t="n">
        <f aca="false">EF205*(1+(EF36-EE36)/EE36)</f>
        <v>644.958765913589</v>
      </c>
      <c r="EH205" s="51" t="n">
        <f aca="false">EG205*(1+(EG36-EF36)/EF36)</f>
        <v>645.680298493439</v>
      </c>
      <c r="EI205" s="51" t="n">
        <f aca="false">EH205*(1+(EH36-EG36)/EG36)</f>
        <v>646.402638271037</v>
      </c>
      <c r="EJ205" s="51" t="n">
        <f aca="false">EI205*(1+(EI36-EH36)/EH36)</f>
        <v>647.125786149418</v>
      </c>
      <c r="EK205" s="51" t="n">
        <f aca="false">EJ205*(1+(EJ36-EI36)/EI36)</f>
        <v>647.849743032625</v>
      </c>
      <c r="EL205" s="51" t="n">
        <f aca="false">EK205*(1+(EK36-EJ36)/EJ36)</f>
        <v>648.574509825713</v>
      </c>
      <c r="EM205" s="51" t="n">
        <f aca="false">EL205*(1+(EL36-EK36)/EK36)</f>
        <v>649.30008743475</v>
      </c>
      <c r="EN205" s="51" t="n">
        <f aca="false">EM205*(1+(EM36-EL36)/EL36)</f>
        <v>650.026476766818</v>
      </c>
      <c r="EO205" s="51" t="n">
        <f aca="false">EN205*(1+(EN36-EM36)/EM36)</f>
        <v>650.753678730013</v>
      </c>
      <c r="EP205" s="51" t="n">
        <f aca="false">EO205*(1+(EO36-EN36)/EN36)</f>
        <v>651.481694233447</v>
      </c>
      <c r="EQ205" s="51" t="n">
        <f aca="false">EP205*(1+(EP36-EO36)/EO36)</f>
        <v>652.21052418725</v>
      </c>
      <c r="ER205" s="51" t="n">
        <f aca="false">EQ205*(1+(EQ36-EP36)/EP36)</f>
        <v>652.940169502568</v>
      </c>
      <c r="ES205" s="51" t="n">
        <f aca="false">ER205*(1+(ER36-EQ36)/EQ36)</f>
        <v>653.670631091568</v>
      </c>
      <c r="ET205" s="51" t="n">
        <f aca="false">ES205*(1+(ES36-ER36)/ER36)</f>
        <v>654.401909867437</v>
      </c>
      <c r="EU205" s="51" t="n">
        <f aca="false">ET205*(1+(ET36-ES36)/ES36)</f>
        <v>655.134006744384</v>
      </c>
      <c r="EV205" s="51" t="n">
        <f aca="false">EU205*(1+(EU36-ET36)/ET36)</f>
        <v>655.866922637642</v>
      </c>
    </row>
    <row r="206" customFormat="false" ht="12.8" hidden="false" customHeight="false" outlineLevel="0" collapsed="false">
      <c r="A206" s="162" t="s">
        <v>352</v>
      </c>
      <c r="B206" s="162" t="n">
        <v>0</v>
      </c>
      <c r="C206" s="162" t="n">
        <v>0</v>
      </c>
      <c r="D206" s="162" t="n">
        <v>0</v>
      </c>
      <c r="E206" s="162" t="n">
        <v>0</v>
      </c>
      <c r="F206" s="162" t="n">
        <v>0</v>
      </c>
      <c r="G206" s="162" t="n">
        <v>0</v>
      </c>
      <c r="H206" s="162" t="n">
        <v>0</v>
      </c>
      <c r="I206" s="162" t="n">
        <v>0</v>
      </c>
      <c r="J206" s="162" t="n">
        <v>0</v>
      </c>
      <c r="K206" s="162" t="n">
        <v>0</v>
      </c>
      <c r="L206" s="162" t="n">
        <v>0</v>
      </c>
      <c r="M206" s="162" t="n">
        <v>0</v>
      </c>
      <c r="N206" s="162" t="n">
        <v>0</v>
      </c>
      <c r="O206" s="162" t="n">
        <v>0</v>
      </c>
      <c r="P206" s="162" t="n">
        <v>0</v>
      </c>
      <c r="Q206" s="162" t="n">
        <v>0</v>
      </c>
      <c r="R206" s="162" t="n">
        <v>0</v>
      </c>
      <c r="S206" s="162" t="n">
        <v>0</v>
      </c>
      <c r="T206" s="162" t="n">
        <v>0</v>
      </c>
      <c r="U206" s="162" t="n">
        <v>0</v>
      </c>
      <c r="V206" s="162" t="n">
        <v>0</v>
      </c>
      <c r="W206" s="162" t="n">
        <v>0</v>
      </c>
      <c r="X206" s="163" t="n">
        <v>0</v>
      </c>
      <c r="Y206" s="162" t="n">
        <v>0</v>
      </c>
      <c r="Z206" s="162" t="n">
        <v>0</v>
      </c>
      <c r="AA206" s="162" t="n">
        <v>0</v>
      </c>
      <c r="AB206" s="162" t="n">
        <v>0</v>
      </c>
      <c r="AC206" s="162" t="n">
        <v>0</v>
      </c>
      <c r="AD206" s="162" t="n">
        <v>0</v>
      </c>
      <c r="AE206" s="162" t="n">
        <v>0</v>
      </c>
      <c r="AF206" s="162" t="n">
        <v>0</v>
      </c>
      <c r="AG206" s="162" t="n">
        <v>0</v>
      </c>
      <c r="AH206" s="162" t="n">
        <v>0</v>
      </c>
      <c r="AI206" s="162" t="n">
        <v>0</v>
      </c>
      <c r="AJ206" s="162" t="n">
        <v>0</v>
      </c>
      <c r="AK206" s="162" t="n">
        <v>0</v>
      </c>
      <c r="AL206" s="162" t="n">
        <v>0</v>
      </c>
      <c r="AM206" s="162" t="n">
        <v>0</v>
      </c>
      <c r="AN206" s="162" t="n">
        <v>0</v>
      </c>
      <c r="AO206" s="162" t="n">
        <v>0</v>
      </c>
      <c r="AP206" s="162" t="n">
        <v>0</v>
      </c>
      <c r="AQ206" s="162" t="n">
        <v>0</v>
      </c>
      <c r="AR206" s="147"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48" t="n">
        <f aca="false">BH206*(1+(BH36-BG36)/BG36)</f>
        <v>409.370859894296</v>
      </c>
      <c r="BJ206" s="51" t="n">
        <f aca="false">BI206*(1+(BI36-BH36)/BH36)</f>
        <v>403.217737535085</v>
      </c>
      <c r="BK206" s="51" t="n">
        <f aca="false">BJ206*(1+(BJ36-BI36)/BI36)</f>
        <v>383.534512750716</v>
      </c>
      <c r="BL206" s="51" t="n">
        <f aca="false">BK206*(1+(BK36-BJ36)/BJ36)</f>
        <v>353.271406522555</v>
      </c>
      <c r="BM206" s="149" t="n">
        <f aca="false">BL206*(1+(BL36-BK36)/BK36)</f>
        <v>347.671985072111</v>
      </c>
      <c r="BN206" s="51" t="n">
        <f aca="false">BM206*(1+(BM36-BL36)/BL36)</f>
        <v>348.36468287733</v>
      </c>
      <c r="BO206" s="51" t="n">
        <f aca="false">BN206*(1+(BN36-BM36)/BM36)</f>
        <v>353.51589828934</v>
      </c>
      <c r="BP206" s="51" t="n">
        <f aca="false">BO206*(1+(BO36-BN36)/BN36)</f>
        <v>345.056042358179</v>
      </c>
      <c r="BQ206" s="51" t="n">
        <f aca="false">BP206*(1+(BP36-BO36)/BO36)</f>
        <v>335.102212364932</v>
      </c>
      <c r="BR206" s="51" t="n">
        <f aca="false">BQ206*(1+(BQ36-BP36)/BP36)</f>
        <v>338.954926657552</v>
      </c>
      <c r="BS206" s="51" t="n">
        <f aca="false">BR206*(1+(BR36-BQ36)/BQ36)</f>
        <v>349.089101216254</v>
      </c>
      <c r="BT206" s="51" t="n">
        <f aca="false">BS206*(1+(BS36-BR36)/BR36)</f>
        <v>357.0162483084</v>
      </c>
      <c r="BU206" s="51" t="n">
        <f aca="false">BT206*(1+(BT36-BS36)/BS36)</f>
        <v>361.26932902556</v>
      </c>
      <c r="BV206" s="51" t="n">
        <f aca="false">BU206*(1+(BU36-BT36)/BT36)</f>
        <v>364.357348275351</v>
      </c>
      <c r="BW206" s="51" t="n">
        <f aca="false">BV206*(1+(BV36-BU36)/BU36)</f>
        <v>367.620343746492</v>
      </c>
      <c r="BX206" s="51" t="n">
        <f aca="false">BW206*(1+(BW36-BV36)/BV36)</f>
        <v>371.60408240169</v>
      </c>
      <c r="BY206" s="51" t="n">
        <f aca="false">BX206*(1+(BX36-BW36)/BW36)</f>
        <v>377.535050210507</v>
      </c>
      <c r="BZ206" s="51" t="n">
        <f aca="false">BY206*(1+(BY36-BX36)/BX36)</f>
        <v>374.515223950259</v>
      </c>
      <c r="CA206" s="51" t="n">
        <f aca="false">BZ206*(1+(BZ36-BY36)/BY36)</f>
        <v>374.733097619873</v>
      </c>
      <c r="CB206" s="51" t="n">
        <f aca="false">CA206*(1+(CA36-BZ36)/BZ36)</f>
        <v>381.988497803691</v>
      </c>
      <c r="CC206" s="51" t="n">
        <f aca="false">CB206*(1+(CB36-CA36)/CA36)</f>
        <v>389.316288846182</v>
      </c>
      <c r="CD206" s="51" t="n">
        <f aca="false">CC206*(1+(CC36-CB36)/CB36)</f>
        <v>393.942491163066</v>
      </c>
      <c r="CE206" s="51" t="n">
        <f aca="false">CD206*(1+(CD36-CC36)/CC36)</f>
        <v>394.383205138878</v>
      </c>
      <c r="CF206" s="51" t="n">
        <f aca="false">CE206*(1+(CE36-CD36)/CD36)</f>
        <v>394.824412153174</v>
      </c>
      <c r="CG206" s="51" t="n">
        <f aca="false">CF206*(1+(CF36-CE36)/CE36)</f>
        <v>395.266112757528</v>
      </c>
      <c r="CH206" s="51" t="n">
        <f aca="false">CG206*(1+(CG36-CF36)/CF36)</f>
        <v>398.52379790696</v>
      </c>
      <c r="CI206" s="51" t="n">
        <f aca="false">CH206*(1+(CH36-CG36)/CG36)</f>
        <v>403.217148584882</v>
      </c>
      <c r="CJ206" s="51" t="n">
        <f aca="false">CI206*(1+(CI36-CH36)/CH36)</f>
        <v>403.668238367413</v>
      </c>
      <c r="CK206" s="51" t="n">
        <f aca="false">CJ206*(1+(CJ36-CI36)/CI36)</f>
        <v>404.119832796119</v>
      </c>
      <c r="CL206" s="51" t="n">
        <f aca="false">CK206*(1+(CK36-CJ36)/CJ36)</f>
        <v>407.422022916843</v>
      </c>
      <c r="CM206" s="51" t="n">
        <f aca="false">CL206*(1+(CL36-CK36)/CK36)</f>
        <v>412.177173350738</v>
      </c>
      <c r="CN206" s="51" t="n">
        <f aca="false">CM206*(1+(CM36-CL36)/CL36)</f>
        <v>412.638286952041</v>
      </c>
      <c r="CO206" s="51" t="n">
        <f aca="false">CN206*(1+(CN36-CM36)/CM36)</f>
        <v>413.099916413433</v>
      </c>
      <c r="CP206" s="51" t="n">
        <f aca="false">CO206*(1+(CO36-CN36)/CN36)</f>
        <v>413.56206231202</v>
      </c>
      <c r="CQ206" s="51" t="n">
        <f aca="false">CP206*(1+(CP36-CO36)/CO36)</f>
        <v>414.024725225556</v>
      </c>
      <c r="CR206" s="51" t="n">
        <f aca="false">CQ206*(1+(CQ36-CP36)/CP36)</f>
        <v>414.487905732438</v>
      </c>
      <c r="CS206" s="51" t="n">
        <f aca="false">CR206*(1+(CR36-CQ36)/CQ36)</f>
        <v>414.95160441171</v>
      </c>
      <c r="CT206" s="51" t="n">
        <f aca="false">CS206*(1+(CS36-CR36)/CR36)</f>
        <v>415.415821843068</v>
      </c>
      <c r="CU206" s="51" t="n">
        <f aca="false">CT206*(1+(CT36-CS36)/CS36)</f>
        <v>415.880558606852</v>
      </c>
      <c r="CV206" s="51" t="n">
        <f aca="false">CU206*(1+(CU36-CT36)/CT36)</f>
        <v>416.345815284054</v>
      </c>
      <c r="CW206" s="51" t="n">
        <f aca="false">CV206*(1+(CV36-CU36)/CU36)</f>
        <v>416.811592456314</v>
      </c>
      <c r="CX206" s="51" t="n">
        <f aca="false">CW206*(1+(CW36-CV36)/CV36)</f>
        <v>417.277890705924</v>
      </c>
      <c r="CY206" s="51" t="n">
        <f aca="false">CX206*(1+(CX36-CW36)/CW36)</f>
        <v>417.744710615828</v>
      </c>
      <c r="CZ206" s="51" t="n">
        <f aca="false">CY206*(1+(CY36-CX36)/CX36)</f>
        <v>418.21205276962</v>
      </c>
      <c r="DA206" s="51" t="n">
        <f aca="false">CZ206*(1+(CZ36-CY36)/CY36)</f>
        <v>418.679917751549</v>
      </c>
      <c r="DB206" s="51" t="n">
        <f aca="false">DA206*(1+(DA36-CZ36)/CZ36)</f>
        <v>419.148306146516</v>
      </c>
      <c r="DC206" s="51" t="n">
        <f aca="false">DB206*(1+(DB36-DA36)/DA36)</f>
        <v>419.617218540079</v>
      </c>
      <c r="DD206" s="51" t="n">
        <f aca="false">DC206*(1+(DC36-DB36)/DB36)</f>
        <v>420.086655518447</v>
      </c>
      <c r="DE206" s="51" t="n">
        <f aca="false">DD206*(1+(DD36-DC36)/DC36)</f>
        <v>420.556617668488</v>
      </c>
      <c r="DF206" s="51" t="n">
        <f aca="false">DE206*(1+(DE36-DD36)/DD36)</f>
        <v>421.027105577726</v>
      </c>
      <c r="DG206" s="51" t="n">
        <f aca="false">DF206*(1+(DF36-DE36)/DE36)</f>
        <v>421.498119834341</v>
      </c>
      <c r="DH206" s="51" t="n">
        <f aca="false">DG206*(1+(DG36-DF36)/DF36)</f>
        <v>421.969661027172</v>
      </c>
      <c r="DI206" s="51" t="n">
        <f aca="false">DH206*(1+(DH36-DG36)/DG36)</f>
        <v>422.441729745717</v>
      </c>
      <c r="DJ206" s="51" t="n">
        <f aca="false">DI206*(1+(DI36-DH36)/DH36)</f>
        <v>422.914326580134</v>
      </c>
      <c r="DK206" s="51" t="n">
        <f aca="false">DJ206*(1+(DJ36-DI36)/DI36)</f>
        <v>423.387452121238</v>
      </c>
      <c r="DL206" s="51" t="n">
        <f aca="false">DK206*(1+(DK36-DJ36)/DJ36)</f>
        <v>423.861106960509</v>
      </c>
      <c r="DM206" s="51" t="n">
        <f aca="false">DL206*(1+(DL36-DK36)/DK36)</f>
        <v>424.335291690086</v>
      </c>
      <c r="DN206" s="51" t="n">
        <f aca="false">DM206*(1+(DM36-DL36)/DL36)</f>
        <v>424.810006902772</v>
      </c>
      <c r="DO206" s="51" t="n">
        <f aca="false">DN206*(1+(DN36-DM36)/DM36)</f>
        <v>425.285253192032</v>
      </c>
      <c r="DP206" s="51" t="n">
        <f aca="false">DO206*(1+(DO36-DN36)/DN36)</f>
        <v>425.761031151997</v>
      </c>
      <c r="DQ206" s="51" t="n">
        <f aca="false">DP206*(1+(DP36-DO36)/DO36)</f>
        <v>426.23734137746</v>
      </c>
      <c r="DR206" s="51" t="n">
        <f aca="false">DQ206*(1+(DQ36-DP36)/DP36)</f>
        <v>426.714184463881</v>
      </c>
      <c r="DS206" s="51" t="n">
        <f aca="false">DR206*(1+(DR36-DQ36)/DQ36)</f>
        <v>427.191561007385</v>
      </c>
      <c r="DT206" s="51" t="n">
        <f aca="false">DS206*(1+(DS36-DR36)/DR36)</f>
        <v>427.669471604766</v>
      </c>
      <c r="DU206" s="51" t="n">
        <f aca="false">DT206*(1+(DT36-DS36)/DS36)</f>
        <v>428.147916853483</v>
      </c>
      <c r="DV206" s="51" t="n">
        <f aca="false">DU206*(1+(DU36-DT36)/DT36)</f>
        <v>428.626897351666</v>
      </c>
      <c r="DW206" s="51" t="n">
        <f aca="false">DV206*(1+(DV36-DU36)/DU36)</f>
        <v>429.106413698112</v>
      </c>
      <c r="DX206" s="51" t="n">
        <f aca="false">DW206*(1+(DW36-DV36)/DV36)</f>
        <v>429.586466492289</v>
      </c>
      <c r="DY206" s="51" t="n">
        <f aca="false">DX206*(1+(DX36-DW36)/DW36)</f>
        <v>430.067056334335</v>
      </c>
      <c r="DZ206" s="51" t="n">
        <f aca="false">DY206*(1+(DY36-DX36)/DX36)</f>
        <v>430.54818382506</v>
      </c>
      <c r="EA206" s="51" t="n">
        <f aca="false">DZ206*(1+(DZ36-DY36)/DY36)</f>
        <v>431.029849565947</v>
      </c>
      <c r="EB206" s="51" t="n">
        <f aca="false">EA206*(1+(EA36-DZ36)/DZ36)</f>
        <v>431.512054159149</v>
      </c>
      <c r="EC206" s="51" t="n">
        <f aca="false">EB206*(1+(EB36-EA36)/EA36)</f>
        <v>431.994798207495</v>
      </c>
      <c r="ED206" s="51" t="n">
        <f aca="false">EC206*(1+(EC36-EB36)/EB36)</f>
        <v>432.478082314489</v>
      </c>
      <c r="EE206" s="51" t="n">
        <f aca="false">ED206*(1+(ED36-EC36)/EC36)</f>
        <v>432.961907084308</v>
      </c>
      <c r="EF206" s="51" t="n">
        <f aca="false">EE206*(1+(EE36-ED36)/ED36)</f>
        <v>433.446273121806</v>
      </c>
      <c r="EG206" s="51" t="n">
        <f aca="false">EF206*(1+(EF36-EE36)/EE36)</f>
        <v>433.931181032514</v>
      </c>
      <c r="EH206" s="51" t="n">
        <f aca="false">EG206*(1+(EG36-EF36)/EF36)</f>
        <v>434.41663142264</v>
      </c>
      <c r="EI206" s="51" t="n">
        <f aca="false">EH206*(1+(EH36-EG36)/EG36)</f>
        <v>434.902624899069</v>
      </c>
      <c r="EJ206" s="51" t="n">
        <f aca="false">EI206*(1+(EI36-EH36)/EH36)</f>
        <v>435.389162069368</v>
      </c>
      <c r="EK206" s="51" t="n">
        <f aca="false">EJ206*(1+(EJ36-EI36)/EI36)</f>
        <v>435.87624354178</v>
      </c>
      <c r="EL206" s="51" t="n">
        <f aca="false">EK206*(1+(EK36-EJ36)/EJ36)</f>
        <v>436.363869925232</v>
      </c>
      <c r="EM206" s="51" t="n">
        <f aca="false">EL206*(1+(EL36-EK36)/EK36)</f>
        <v>436.852041829329</v>
      </c>
      <c r="EN206" s="51" t="n">
        <f aca="false">EM206*(1+(EM36-EL36)/EL36)</f>
        <v>437.340759864361</v>
      </c>
      <c r="EO206" s="51" t="n">
        <f aca="false">EN206*(1+(EN36-EM36)/EM36)</f>
        <v>437.830024641298</v>
      </c>
      <c r="EP206" s="51" t="n">
        <f aca="false">EO206*(1+(EO36-EN36)/EN36)</f>
        <v>438.319836771796</v>
      </c>
      <c r="EQ206" s="51" t="n">
        <f aca="false">EP206*(1+(EP36-EO36)/EO36)</f>
        <v>438.810196868192</v>
      </c>
      <c r="ER206" s="51" t="n">
        <f aca="false">EQ206*(1+(EQ36-EP36)/EP36)</f>
        <v>439.301105543512</v>
      </c>
      <c r="ES206" s="51" t="n">
        <f aca="false">ER206*(1+(ER36-EQ36)/EQ36)</f>
        <v>439.792563411466</v>
      </c>
      <c r="ET206" s="51" t="n">
        <f aca="false">ES206*(1+(ES36-ER36)/ER36)</f>
        <v>440.284571086448</v>
      </c>
      <c r="EU206" s="51" t="n">
        <f aca="false">ET206*(1+(ET36-ES36)/ES36)</f>
        <v>440.777129183545</v>
      </c>
      <c r="EV206" s="51" t="n">
        <f aca="false">EU206*(1+(EU36-ET36)/ET36)</f>
        <v>441.270238318527</v>
      </c>
    </row>
    <row r="207" customFormat="false" ht="12.8" hidden="false" customHeight="false" outlineLevel="0" collapsed="false">
      <c r="A207" s="162" t="s">
        <v>353</v>
      </c>
      <c r="B207" s="162" t="n">
        <v>0</v>
      </c>
      <c r="C207" s="162" t="n">
        <v>0</v>
      </c>
      <c r="D207" s="162" t="n">
        <v>0</v>
      </c>
      <c r="E207" s="162" t="n">
        <v>0</v>
      </c>
      <c r="F207" s="162" t="n">
        <v>0</v>
      </c>
      <c r="G207" s="162" t="n">
        <v>0</v>
      </c>
      <c r="H207" s="162" t="n">
        <v>0</v>
      </c>
      <c r="I207" s="162" t="n">
        <v>0</v>
      </c>
      <c r="J207" s="162" t="n">
        <v>0</v>
      </c>
      <c r="K207" s="162" t="n">
        <v>0</v>
      </c>
      <c r="L207" s="162" t="n">
        <v>0</v>
      </c>
      <c r="M207" s="162" t="n">
        <v>0</v>
      </c>
      <c r="N207" s="162" t="n">
        <v>0</v>
      </c>
      <c r="O207" s="162" t="n">
        <v>0</v>
      </c>
      <c r="P207" s="162" t="n">
        <v>0</v>
      </c>
      <c r="Q207" s="162" t="n">
        <v>0</v>
      </c>
      <c r="R207" s="162" t="n">
        <v>0</v>
      </c>
      <c r="S207" s="162" t="n">
        <v>0</v>
      </c>
      <c r="T207" s="162" t="n">
        <v>0</v>
      </c>
      <c r="U207" s="162" t="n">
        <v>0</v>
      </c>
      <c r="V207" s="162" t="n">
        <v>0</v>
      </c>
      <c r="W207" s="162" t="n">
        <v>0</v>
      </c>
      <c r="X207" s="163" t="n">
        <v>0</v>
      </c>
      <c r="Y207" s="162" t="n">
        <v>0</v>
      </c>
      <c r="Z207" s="162" t="n">
        <v>0</v>
      </c>
      <c r="AA207" s="162" t="n">
        <v>0</v>
      </c>
      <c r="AB207" s="162" t="n">
        <v>0</v>
      </c>
      <c r="AC207" s="162" t="n">
        <v>0</v>
      </c>
      <c r="AD207" s="162" t="n">
        <v>0</v>
      </c>
      <c r="AE207" s="162" t="n">
        <v>0</v>
      </c>
      <c r="AF207" s="162" t="n">
        <v>0</v>
      </c>
      <c r="AG207" s="162" t="n">
        <v>0</v>
      </c>
      <c r="AH207" s="162" t="n">
        <v>0</v>
      </c>
      <c r="AI207" s="162" t="n">
        <v>0</v>
      </c>
      <c r="AJ207" s="162" t="n">
        <v>0</v>
      </c>
      <c r="AK207" s="162" t="n">
        <v>0</v>
      </c>
      <c r="AL207" s="162" t="n">
        <v>0</v>
      </c>
      <c r="AM207" s="162" t="n">
        <v>0</v>
      </c>
      <c r="AN207" s="162" t="n">
        <v>0</v>
      </c>
      <c r="AO207" s="162" t="n">
        <v>0</v>
      </c>
      <c r="AP207" s="162" t="n">
        <v>0</v>
      </c>
      <c r="AQ207" s="162" t="n">
        <v>0</v>
      </c>
      <c r="AR207" s="147"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48" t="n">
        <f aca="false">BH207*(1+(BH36-BG36)/BG36)</f>
        <v>246.484349325829</v>
      </c>
      <c r="BJ207" s="51" t="n">
        <f aca="false">BI207*(1+(BI36-BH36)/BH36)</f>
        <v>242.779521968493</v>
      </c>
      <c r="BK207" s="51" t="n">
        <f aca="false">BJ207*(1+(BJ36-BI36)/BI36)</f>
        <v>230.928148729905</v>
      </c>
      <c r="BL207" s="51" t="n">
        <f aca="false">BK207*(1+(BK36-BJ36)/BJ36)</f>
        <v>212.706573190423</v>
      </c>
      <c r="BM207" s="149" t="n">
        <f aca="false">BL207*(1+(BL36-BK36)/BK36)</f>
        <v>209.335132064471</v>
      </c>
      <c r="BN207" s="51" t="n">
        <f aca="false">BM207*(1+(BM36-BL36)/BL36)</f>
        <v>209.752209058772</v>
      </c>
      <c r="BO207" s="51" t="n">
        <f aca="false">BN207*(1+(BN36-BM36)/BM36)</f>
        <v>212.853782970003</v>
      </c>
      <c r="BP207" s="51" t="n">
        <f aca="false">BO207*(1+(BO36-BN36)/BN36)</f>
        <v>207.760059188294</v>
      </c>
      <c r="BQ207" s="51" t="n">
        <f aca="false">BP207*(1+(BP36-BO36)/BO36)</f>
        <v>201.76680576078</v>
      </c>
      <c r="BR207" s="51" t="n">
        <f aca="false">BQ207*(1+(BQ36-BP36)/BP36)</f>
        <v>204.08654531381</v>
      </c>
      <c r="BS207" s="51" t="n">
        <f aca="false">BR207*(1+(BR36-BQ36)/BQ36)</f>
        <v>210.188385153366</v>
      </c>
      <c r="BT207" s="51" t="n">
        <f aca="false">BS207*(1+(BS36-BR36)/BR36)</f>
        <v>214.961362139374</v>
      </c>
      <c r="BU207" s="51" t="n">
        <f aca="false">BT207*(1+(BT36-BS36)/BS36)</f>
        <v>217.522164423811</v>
      </c>
      <c r="BV207" s="51" t="n">
        <f aca="false">BU207*(1+(BU36-BT36)/BT36)</f>
        <v>219.381477066844</v>
      </c>
      <c r="BW207" s="51" t="n">
        <f aca="false">BV207*(1+(BV36-BU36)/BU36)</f>
        <v>221.346143813678</v>
      </c>
      <c r="BX207" s="51" t="n">
        <f aca="false">BW207*(1+(BW36-BV36)/BV36)</f>
        <v>223.744773825018</v>
      </c>
      <c r="BY207" s="51" t="n">
        <f aca="false">BX207*(1+(BX36-BW36)/BW36)</f>
        <v>227.315840758327</v>
      </c>
      <c r="BZ207" s="51" t="n">
        <f aca="false">BY207*(1+(BY36-BX36)/BX36)</f>
        <v>225.497587473209</v>
      </c>
      <c r="CA207" s="51" t="n">
        <f aca="false">BZ207*(1+(BZ36-BY36)/BY36)</f>
        <v>225.628770356387</v>
      </c>
      <c r="CB207" s="51" t="n">
        <f aca="false">CA207*(1+(CA36-BZ36)/BZ36)</f>
        <v>229.997284993381</v>
      </c>
      <c r="CC207" s="51" t="n">
        <f aca="false">CB207*(1+(CB36-CA36)/CA36)</f>
        <v>234.409386547386</v>
      </c>
      <c r="CD207" s="51" t="n">
        <f aca="false">CC207*(1+(CC36-CB36)/CB36)</f>
        <v>237.194847310815</v>
      </c>
      <c r="CE207" s="51" t="n">
        <f aca="false">CD207*(1+(CD36-CC36)/CC36)</f>
        <v>237.460203515198</v>
      </c>
      <c r="CF207" s="51" t="n">
        <f aca="false">CE207*(1+(CE36-CD36)/CD36)</f>
        <v>237.725856580648</v>
      </c>
      <c r="CG207" s="51" t="n">
        <f aca="false">CF207*(1+(CF36-CE36)/CE36)</f>
        <v>237.99180683927</v>
      </c>
      <c r="CH207" s="51" t="n">
        <f aca="false">CG207*(1+(CG36-CF36)/CF36)</f>
        <v>239.953276213454</v>
      </c>
      <c r="CI207" s="51" t="n">
        <f aca="false">CH207*(1+(CH36-CG36)/CG36)</f>
        <v>242.779167358477</v>
      </c>
      <c r="CJ207" s="51" t="n">
        <f aca="false">CI207*(1+(CI36-CH36)/CH36)</f>
        <v>243.050770890695</v>
      </c>
      <c r="CK207" s="51" t="n">
        <f aca="false">CJ207*(1+(CJ36-CI36)/CI36)</f>
        <v>243.322678273032</v>
      </c>
      <c r="CL207" s="51" t="n">
        <f aca="false">CK207*(1+(CK36-CJ36)/CJ36)</f>
        <v>245.310944324668</v>
      </c>
      <c r="CM207" s="51" t="n">
        <f aca="false">CL207*(1+(CL36-CK36)/CK36)</f>
        <v>248.174045428024</v>
      </c>
      <c r="CN207" s="51" t="n">
        <f aca="false">CM207*(1+(CM36-CL36)/CL36)</f>
        <v>248.451684354282</v>
      </c>
      <c r="CO207" s="51" t="n">
        <f aca="false">CN207*(1+(CN36-CM36)/CM36)</f>
        <v>248.729633882615</v>
      </c>
      <c r="CP207" s="51" t="n">
        <f aca="false">CO207*(1+(CO36-CN36)/CN36)</f>
        <v>249.007894360501</v>
      </c>
      <c r="CQ207" s="51" t="n">
        <f aca="false">CP207*(1+(CP36-CO36)/CO36)</f>
        <v>249.286466135809</v>
      </c>
      <c r="CR207" s="51" t="n">
        <f aca="false">CQ207*(1+(CQ36-CP36)/CP36)</f>
        <v>249.565349556794</v>
      </c>
      <c r="CS207" s="51" t="n">
        <f aca="false">CR207*(1+(CR36-CQ36)/CQ36)</f>
        <v>249.844544972104</v>
      </c>
      <c r="CT207" s="51" t="n">
        <f aca="false">CS207*(1+(CS36-CR36)/CR36)</f>
        <v>250.124052730774</v>
      </c>
      <c r="CU207" s="51" t="n">
        <f aca="false">CT207*(1+(CT36-CS36)/CS36)</f>
        <v>250.403873182231</v>
      </c>
      <c r="CV207" s="51" t="n">
        <f aca="false">CU207*(1+(CU36-CT36)/CT36)</f>
        <v>250.684006676294</v>
      </c>
      <c r="CW207" s="51" t="n">
        <f aca="false">CV207*(1+(CV36-CU36)/CU36)</f>
        <v>250.96445356317</v>
      </c>
      <c r="CX207" s="51" t="n">
        <f aca="false">CW207*(1+(CW36-CV36)/CV36)</f>
        <v>251.245214193462</v>
      </c>
      <c r="CY207" s="51" t="n">
        <f aca="false">CX207*(1+(CX36-CW36)/CW36)</f>
        <v>251.526288918162</v>
      </c>
      <c r="CZ207" s="51" t="n">
        <f aca="false">CY207*(1+(CY36-CX36)/CX36)</f>
        <v>251.807678088656</v>
      </c>
      <c r="DA207" s="51" t="n">
        <f aca="false">CZ207*(1+(CZ36-CY36)/CY36)</f>
        <v>252.089382056723</v>
      </c>
      <c r="DB207" s="51" t="n">
        <f aca="false">DA207*(1+(DA36-CZ36)/CZ36)</f>
        <v>252.371401174535</v>
      </c>
      <c r="DC207" s="51" t="n">
        <f aca="false">DB207*(1+(DB36-DA36)/DA36)</f>
        <v>252.653735794658</v>
      </c>
      <c r="DD207" s="51" t="n">
        <f aca="false">DC207*(1+(DC36-DB36)/DB36)</f>
        <v>252.936386270055</v>
      </c>
      <c r="DE207" s="51" t="n">
        <f aca="false">DD207*(1+(DD36-DC36)/DC36)</f>
        <v>253.21935295408</v>
      </c>
      <c r="DF207" s="51" t="n">
        <f aca="false">DE207*(1+(DE36-DD36)/DD36)</f>
        <v>253.502636200484</v>
      </c>
      <c r="DG207" s="51" t="n">
        <f aca="false">DF207*(1+(DF36-DE36)/DE36)</f>
        <v>253.786236363414</v>
      </c>
      <c r="DH207" s="51" t="n">
        <f aca="false">DG207*(1+(DG36-DF36)/DF36)</f>
        <v>254.070153797414</v>
      </c>
      <c r="DI207" s="51" t="n">
        <f aca="false">DH207*(1+(DH36-DG36)/DG36)</f>
        <v>254.354388857422</v>
      </c>
      <c r="DJ207" s="51" t="n">
        <f aca="false">DI207*(1+(DI36-DH36)/DH36)</f>
        <v>254.638941898776</v>
      </c>
      <c r="DK207" s="51" t="n">
        <f aca="false">DJ207*(1+(DJ36-DI36)/DI36)</f>
        <v>254.923813277209</v>
      </c>
      <c r="DL207" s="51" t="n">
        <f aca="false">DK207*(1+(DK36-DJ36)/DJ36)</f>
        <v>255.209003348854</v>
      </c>
      <c r="DM207" s="51" t="n">
        <f aca="false">DL207*(1+(DL36-DK36)/DK36)</f>
        <v>255.494512470241</v>
      </c>
      <c r="DN207" s="51" t="n">
        <f aca="false">DM207*(1+(DM36-DL36)/DL36)</f>
        <v>255.780340998301</v>
      </c>
      <c r="DO207" s="51" t="n">
        <f aca="false">DN207*(1+(DN36-DM36)/DM36)</f>
        <v>256.066489290361</v>
      </c>
      <c r="DP207" s="51" t="n">
        <f aca="false">DO207*(1+(DO36-DN36)/DN36)</f>
        <v>256.35295770415</v>
      </c>
      <c r="DQ207" s="51" t="n">
        <f aca="false">DP207*(1+(DP36-DO36)/DO36)</f>
        <v>256.639746597797</v>
      </c>
      <c r="DR207" s="51" t="n">
        <f aca="false">DQ207*(1+(DQ36-DP36)/DP36)</f>
        <v>256.926856329832</v>
      </c>
      <c r="DS207" s="51" t="n">
        <f aca="false">DR207*(1+(DR36-DQ36)/DQ36)</f>
        <v>257.214287259184</v>
      </c>
      <c r="DT207" s="51" t="n">
        <f aca="false">DS207*(1+(DS36-DR36)/DR36)</f>
        <v>257.502039745186</v>
      </c>
      <c r="DU207" s="51" t="n">
        <f aca="false">DT207*(1+(DT36-DS36)/DS36)</f>
        <v>257.790114147571</v>
      </c>
      <c r="DV207" s="51" t="n">
        <f aca="false">DU207*(1+(DU36-DT36)/DT36)</f>
        <v>258.078510826477</v>
      </c>
      <c r="DW207" s="51" t="n">
        <f aca="false">DV207*(1+(DV36-DU36)/DU36)</f>
        <v>258.367230142443</v>
      </c>
      <c r="DX207" s="51" t="n">
        <f aca="false">DW207*(1+(DW36-DV36)/DV36)</f>
        <v>258.65627245641</v>
      </c>
      <c r="DY207" s="51" t="n">
        <f aca="false">DX207*(1+(DX36-DW36)/DW36)</f>
        <v>258.945638129726</v>
      </c>
      <c r="DZ207" s="51" t="n">
        <f aca="false">DY207*(1+(DY36-DX36)/DX36)</f>
        <v>259.235327524142</v>
      </c>
      <c r="EA207" s="51" t="n">
        <f aca="false">DZ207*(1+(DZ36-DY36)/DY36)</f>
        <v>259.525341001813</v>
      </c>
      <c r="EB207" s="51" t="n">
        <f aca="false">EA207*(1+(EA36-DZ36)/DZ36)</f>
        <v>259.815678925298</v>
      </c>
      <c r="EC207" s="51" t="n">
        <f aca="false">EB207*(1+(EB36-EA36)/EA36)</f>
        <v>260.106341657566</v>
      </c>
      <c r="ED207" s="51" t="n">
        <f aca="false">EC207*(1+(EC36-EB36)/EB36)</f>
        <v>260.397329561988</v>
      </c>
      <c r="EE207" s="51" t="n">
        <f aca="false">ED207*(1+(ED36-EC36)/EC36)</f>
        <v>260.688643002342</v>
      </c>
      <c r="EF207" s="51" t="n">
        <f aca="false">EE207*(1+(EE36-ED36)/ED36)</f>
        <v>260.980282342814</v>
      </c>
      <c r="EG207" s="51" t="n">
        <f aca="false">EF207*(1+(EF36-EE36)/EE36)</f>
        <v>261.272247947998</v>
      </c>
      <c r="EH207" s="51" t="n">
        <f aca="false">EG207*(1+(EG36-EF36)/EF36)</f>
        <v>261.564540182895</v>
      </c>
      <c r="EI207" s="51" t="n">
        <f aca="false">EH207*(1+(EH36-EG36)/EG36)</f>
        <v>261.857159412914</v>
      </c>
      <c r="EJ207" s="51" t="n">
        <f aca="false">EI207*(1+(EI36-EH36)/EH36)</f>
        <v>262.150106003872</v>
      </c>
      <c r="EK207" s="51" t="n">
        <f aca="false">EJ207*(1+(EJ36-EI36)/EI36)</f>
        <v>262.443380321999</v>
      </c>
      <c r="EL207" s="51" t="n">
        <f aca="false">EK207*(1+(EK36-EJ36)/EJ36)</f>
        <v>262.73698273393</v>
      </c>
      <c r="EM207" s="51" t="n">
        <f aca="false">EL207*(1+(EL36-EK36)/EK36)</f>
        <v>263.030913606712</v>
      </c>
      <c r="EN207" s="51" t="n">
        <f aca="false">EM207*(1+(EM36-EL36)/EL36)</f>
        <v>263.325173307805</v>
      </c>
      <c r="EO207" s="51" t="n">
        <f aca="false">EN207*(1+(EN36-EM36)/EM36)</f>
        <v>263.619762205077</v>
      </c>
      <c r="EP207" s="51" t="n">
        <f aca="false">EO207*(1+(EO36-EN36)/EN36)</f>
        <v>263.914680666808</v>
      </c>
      <c r="EQ207" s="51" t="n">
        <f aca="false">EP207*(1+(EP36-EO36)/EO36)</f>
        <v>264.209929061691</v>
      </c>
      <c r="ER207" s="51" t="n">
        <f aca="false">EQ207*(1+(EQ36-EP36)/EP36)</f>
        <v>264.505507758831</v>
      </c>
      <c r="ES207" s="51" t="n">
        <f aca="false">ER207*(1+(ER36-EQ36)/EQ36)</f>
        <v>264.801417127746</v>
      </c>
      <c r="ET207" s="51" t="n">
        <f aca="false">ES207*(1+(ES36-ER36)/ER36)</f>
        <v>265.097657538367</v>
      </c>
      <c r="EU207" s="51" t="n">
        <f aca="false">ET207*(1+(ET36-ES36)/ES36)</f>
        <v>265.39422936104</v>
      </c>
      <c r="EV207" s="51" t="n">
        <f aca="false">EU207*(1+(EU36-ET36)/ET36)</f>
        <v>265.691132966524</v>
      </c>
    </row>
    <row r="208" customFormat="false" ht="12.8" hidden="false" customHeight="false" outlineLevel="0" collapsed="false">
      <c r="A208" s="162" t="s">
        <v>354</v>
      </c>
      <c r="B208" s="162" t="n">
        <v>0</v>
      </c>
      <c r="C208" s="162" t="n">
        <v>0</v>
      </c>
      <c r="D208" s="162" t="n">
        <v>0</v>
      </c>
      <c r="E208" s="162" t="n">
        <v>0</v>
      </c>
      <c r="F208" s="162" t="n">
        <v>0</v>
      </c>
      <c r="G208" s="162" t="n">
        <v>0</v>
      </c>
      <c r="H208" s="162" t="n">
        <v>0</v>
      </c>
      <c r="I208" s="162" t="n">
        <v>0</v>
      </c>
      <c r="J208" s="162" t="n">
        <v>0</v>
      </c>
      <c r="K208" s="162" t="n">
        <v>0</v>
      </c>
      <c r="L208" s="162" t="n">
        <v>0</v>
      </c>
      <c r="M208" s="162" t="n">
        <v>0</v>
      </c>
      <c r="N208" s="162" t="n">
        <v>0</v>
      </c>
      <c r="O208" s="162" t="n">
        <v>0</v>
      </c>
      <c r="P208" s="162" t="n">
        <v>0</v>
      </c>
      <c r="Q208" s="162" t="n">
        <v>0</v>
      </c>
      <c r="R208" s="162" t="n">
        <v>0</v>
      </c>
      <c r="S208" s="162" t="n">
        <v>0</v>
      </c>
      <c r="T208" s="162" t="n">
        <v>0</v>
      </c>
      <c r="U208" s="162" t="n">
        <v>0</v>
      </c>
      <c r="V208" s="162" t="n">
        <v>0</v>
      </c>
      <c r="W208" s="162" t="n">
        <v>0</v>
      </c>
      <c r="X208" s="163" t="n">
        <v>0</v>
      </c>
      <c r="Y208" s="162" t="n">
        <v>0</v>
      </c>
      <c r="Z208" s="162" t="n">
        <v>0</v>
      </c>
      <c r="AA208" s="162" t="n">
        <v>0</v>
      </c>
      <c r="AB208" s="162" t="n">
        <v>0</v>
      </c>
      <c r="AC208" s="162" t="n">
        <v>0</v>
      </c>
      <c r="AD208" s="162" t="n">
        <v>0</v>
      </c>
      <c r="AE208" s="162" t="n">
        <v>0</v>
      </c>
      <c r="AF208" s="162" t="n">
        <v>0</v>
      </c>
      <c r="AG208" s="162" t="n">
        <v>0</v>
      </c>
      <c r="AH208" s="162" t="n">
        <v>0</v>
      </c>
      <c r="AI208" s="162" t="n">
        <v>0</v>
      </c>
      <c r="AJ208" s="162" t="n">
        <v>0</v>
      </c>
      <c r="AK208" s="162" t="n">
        <v>0</v>
      </c>
      <c r="AL208" s="162" t="n">
        <v>0</v>
      </c>
      <c r="AM208" s="162" t="n">
        <v>0</v>
      </c>
      <c r="AN208" s="162" t="n">
        <v>0</v>
      </c>
      <c r="AO208" s="162" t="n">
        <v>0</v>
      </c>
      <c r="AP208" s="162" t="n">
        <v>0</v>
      </c>
      <c r="AQ208" s="162" t="n">
        <v>0</v>
      </c>
      <c r="AR208" s="147"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48" t="n">
        <f aca="false">BH208*(1+(BH36-BG36)/BG36)</f>
        <v>126.258591525293</v>
      </c>
      <c r="BJ208" s="51" t="n">
        <f aca="false">BI208*(1+(BI36-BH36)/BH36)</f>
        <v>124.360839050294</v>
      </c>
      <c r="BK208" s="51" t="n">
        <f aca="false">BJ208*(1+(BJ36-BI36)/BI36)</f>
        <v>118.290118143115</v>
      </c>
      <c r="BL208" s="51" t="n">
        <f aca="false">BK208*(1+(BK36-BJ36)/BJ36)</f>
        <v>108.956339064325</v>
      </c>
      <c r="BM208" s="149" t="n">
        <f aca="false">BL208*(1+(BL36-BK36)/BK36)</f>
        <v>107.229359606451</v>
      </c>
      <c r="BN208" s="51" t="n">
        <f aca="false">BM208*(1+(BM36-BL36)/BL36)</f>
        <v>107.443002192692</v>
      </c>
      <c r="BO208" s="51" t="n">
        <f aca="false">BN208*(1+(BN36-BM36)/BM36)</f>
        <v>109.031745472397</v>
      </c>
      <c r="BP208" s="51" t="n">
        <f aca="false">BO208*(1+(BO36-BN36)/BN36)</f>
        <v>106.422547800997</v>
      </c>
      <c r="BQ208" s="51" t="n">
        <f aca="false">BP208*(1+(BP36-BO36)/BO36)</f>
        <v>103.352577076764</v>
      </c>
      <c r="BR208" s="51" t="n">
        <f aca="false">BQ208*(1+(BQ36-BP36)/BP36)</f>
        <v>104.540835274382</v>
      </c>
      <c r="BS208" s="51" t="n">
        <f aca="false">BR208*(1+(BR36-BQ36)/BQ36)</f>
        <v>107.666428059329</v>
      </c>
      <c r="BT208" s="51" t="n">
        <f aca="false">BS208*(1+(BS36-BR36)/BR36)</f>
        <v>110.111327109855</v>
      </c>
      <c r="BU208" s="51" t="n">
        <f aca="false">BT208*(1+(BT36-BS36)/BS36)</f>
        <v>111.423066741568</v>
      </c>
      <c r="BV208" s="51" t="n">
        <f aca="false">BU208*(1+(BU36-BT36)/BT36)</f>
        <v>112.375476889135</v>
      </c>
      <c r="BW208" s="51" t="n">
        <f aca="false">BV208*(1+(BV36-BU36)/BU36)</f>
        <v>113.381853387077</v>
      </c>
      <c r="BX208" s="51" t="n">
        <f aca="false">BW208*(1+(BW36-BV36)/BV36)</f>
        <v>114.610522256522</v>
      </c>
      <c r="BY208" s="51" t="n">
        <f aca="false">BX208*(1+(BX36-BW36)/BW36)</f>
        <v>116.439757591241</v>
      </c>
      <c r="BZ208" s="51" t="n">
        <f aca="false">BY208*(1+(BY36-BX36)/BX36)</f>
        <v>115.508379597291</v>
      </c>
      <c r="CA208" s="51" t="n">
        <f aca="false">BZ208*(1+(BZ36-BY36)/BY36)</f>
        <v>115.575576423814</v>
      </c>
      <c r="CB208" s="51" t="n">
        <f aca="false">CA208*(1+(CA36-BZ36)/BZ36)</f>
        <v>117.813294585771</v>
      </c>
      <c r="CC208" s="51" t="n">
        <f aca="false">CB208*(1+(CB36-CA36)/CA36)</f>
        <v>120.07333961256</v>
      </c>
      <c r="CD208" s="51" t="n">
        <f aca="false">CC208*(1+(CC36-CB36)/CB36)</f>
        <v>121.50015780082</v>
      </c>
      <c r="CE208" s="51" t="n">
        <f aca="false">CD208*(1+(CD36-CC36)/CC36)</f>
        <v>121.636083269149</v>
      </c>
      <c r="CF208" s="51" t="n">
        <f aca="false">CE208*(1+(CE36-CD36)/CD36)</f>
        <v>121.772160800927</v>
      </c>
      <c r="CG208" s="51" t="n">
        <f aca="false">CF208*(1+(CF36-CE36)/CE36)</f>
        <v>121.90839056627</v>
      </c>
      <c r="CH208" s="51" t="n">
        <f aca="false">CG208*(1+(CG36-CF36)/CF36)</f>
        <v>122.9131292492</v>
      </c>
      <c r="CI208" s="51" t="n">
        <f aca="false">CH208*(1+(CH36-CG36)/CG36)</f>
        <v>124.360657405654</v>
      </c>
      <c r="CJ208" s="51" t="n">
        <f aca="false">CI208*(1+(CI36-CH36)/CH36)</f>
        <v>124.499782991213</v>
      </c>
      <c r="CK208" s="51" t="n">
        <f aca="false">CJ208*(1+(CJ36-CI36)/CI36)</f>
        <v>124.639064220277</v>
      </c>
      <c r="CL208" s="51" t="n">
        <f aca="false">CK208*(1+(CK36-CJ36)/CJ36)</f>
        <v>125.657529173301</v>
      </c>
      <c r="CM208" s="51" t="n">
        <f aca="false">CL208*(1+(CL36-CK36)/CK36)</f>
        <v>127.124117675544</v>
      </c>
      <c r="CN208" s="51" t="n">
        <f aca="false">CM208*(1+(CM36-CL36)/CL36)</f>
        <v>127.266334817841</v>
      </c>
      <c r="CO208" s="51" t="n">
        <f aca="false">CN208*(1+(CN36-CM36)/CM36)</f>
        <v>127.408711062249</v>
      </c>
      <c r="CP208" s="51" t="n">
        <f aca="false">CO208*(1+(CO36-CN36)/CN36)</f>
        <v>127.551246586761</v>
      </c>
      <c r="CQ208" s="51" t="n">
        <f aca="false">CP208*(1+(CP36-CO36)/CO36)</f>
        <v>127.693941569567</v>
      </c>
      <c r="CR208" s="51" t="n">
        <f aca="false">CQ208*(1+(CQ36-CP36)/CP36)</f>
        <v>127.836796189058</v>
      </c>
      <c r="CS208" s="51" t="n">
        <f aca="false">CR208*(1+(CR36-CQ36)/CQ36)</f>
        <v>127.979810623823</v>
      </c>
      <c r="CT208" s="51" t="n">
        <f aca="false">CS208*(1+(CS36-CR36)/CR36)</f>
        <v>128.122985052652</v>
      </c>
      <c r="CU208" s="51" t="n">
        <f aca="false">CT208*(1+(CT36-CS36)/CS36)</f>
        <v>128.266319654535</v>
      </c>
      <c r="CV208" s="51" t="n">
        <f aca="false">CU208*(1+(CU36-CT36)/CT36)</f>
        <v>128.409814608662</v>
      </c>
      <c r="CW208" s="51" t="n">
        <f aca="false">CV208*(1+(CV36-CU36)/CU36)</f>
        <v>128.553470094422</v>
      </c>
      <c r="CX208" s="51" t="n">
        <f aca="false">CW208*(1+(CW36-CV36)/CV36)</f>
        <v>128.697286291407</v>
      </c>
      <c r="CY208" s="51" t="n">
        <f aca="false">CX208*(1+(CX36-CW36)/CW36)</f>
        <v>128.841263379409</v>
      </c>
      <c r="CZ208" s="51" t="n">
        <f aca="false">CY208*(1+(CY36-CX36)/CX36)</f>
        <v>128.98540153842</v>
      </c>
      <c r="DA208" s="51" t="n">
        <f aca="false">CZ208*(1+(CZ36-CY36)/CY36)</f>
        <v>129.129700948636</v>
      </c>
      <c r="DB208" s="51" t="n">
        <f aca="false">DA208*(1+(DA36-CZ36)/CZ36)</f>
        <v>129.274161790453</v>
      </c>
      <c r="DC208" s="51" t="n">
        <f aca="false">DB208*(1+(DB36-DA36)/DA36)</f>
        <v>129.418784244467</v>
      </c>
      <c r="DD208" s="51" t="n">
        <f aca="false">DC208*(1+(DC36-DB36)/DB36)</f>
        <v>129.56356849148</v>
      </c>
      <c r="DE208" s="51" t="n">
        <f aca="false">DD208*(1+(DD36-DC36)/DC36)</f>
        <v>129.708514712492</v>
      </c>
      <c r="DF208" s="51" t="n">
        <f aca="false">DE208*(1+(DE36-DD36)/DD36)</f>
        <v>129.85362308871</v>
      </c>
      <c r="DG208" s="51" t="n">
        <f aca="false">DF208*(1+(DF36-DE36)/DE36)</f>
        <v>129.99889380154</v>
      </c>
      <c r="DH208" s="51" t="n">
        <f aca="false">DG208*(1+(DG36-DF36)/DF36)</f>
        <v>130.144327032592</v>
      </c>
      <c r="DI208" s="51" t="n">
        <f aca="false">DH208*(1+(DH36-DG36)/DG36)</f>
        <v>130.28992296368</v>
      </c>
      <c r="DJ208" s="51" t="n">
        <f aca="false">DI208*(1+(DI36-DH36)/DH36)</f>
        <v>130.435681776821</v>
      </c>
      <c r="DK208" s="51" t="n">
        <f aca="false">DJ208*(1+(DJ36-DI36)/DI36)</f>
        <v>130.581603654235</v>
      </c>
      <c r="DL208" s="51" t="n">
        <f aca="false">DK208*(1+(DK36-DJ36)/DJ36)</f>
        <v>130.727688778347</v>
      </c>
      <c r="DM208" s="51" t="n">
        <f aca="false">DL208*(1+(DL36-DK36)/DK36)</f>
        <v>130.873937331785</v>
      </c>
      <c r="DN208" s="51" t="n">
        <f aca="false">DM208*(1+(DM36-DL36)/DL36)</f>
        <v>131.020349497382</v>
      </c>
      <c r="DO208" s="51" t="n">
        <f aca="false">DN208*(1+(DN36-DM36)/DM36)</f>
        <v>131.166925458175</v>
      </c>
      <c r="DP208" s="51" t="n">
        <f aca="false">DO208*(1+(DO36-DN36)/DN36)</f>
        <v>131.313665397406</v>
      </c>
      <c r="DQ208" s="51" t="n">
        <f aca="false">DP208*(1+(DP36-DO36)/DO36)</f>
        <v>131.460569498523</v>
      </c>
      <c r="DR208" s="51" t="n">
        <f aca="false">DQ208*(1+(DQ36-DP36)/DP36)</f>
        <v>131.607637945177</v>
      </c>
      <c r="DS208" s="51" t="n">
        <f aca="false">DR208*(1+(DR36-DQ36)/DQ36)</f>
        <v>131.754870921226</v>
      </c>
      <c r="DT208" s="51" t="n">
        <f aca="false">DS208*(1+(DS36-DR36)/DR36)</f>
        <v>131.902268610734</v>
      </c>
      <c r="DU208" s="51" t="n">
        <f aca="false">DT208*(1+(DT36-DS36)/DS36)</f>
        <v>132.04983119797</v>
      </c>
      <c r="DV208" s="51" t="n">
        <f aca="false">DU208*(1+(DU36-DT36)/DT36)</f>
        <v>132.197558867409</v>
      </c>
      <c r="DW208" s="51" t="n">
        <f aca="false">DV208*(1+(DV36-DU36)/DU36)</f>
        <v>132.345451803734</v>
      </c>
      <c r="DX208" s="51" t="n">
        <f aca="false">DW208*(1+(DW36-DV36)/DV36)</f>
        <v>132.493510191833</v>
      </c>
      <c r="DY208" s="51" t="n">
        <f aca="false">DX208*(1+(DX36-DW36)/DW36)</f>
        <v>132.641734216801</v>
      </c>
      <c r="DZ208" s="51" t="n">
        <f aca="false">DY208*(1+(DY36-DX36)/DX36)</f>
        <v>132.79012406394</v>
      </c>
      <c r="EA208" s="51" t="n">
        <f aca="false">DZ208*(1+(DZ36-DY36)/DY36)</f>
        <v>132.938679918761</v>
      </c>
      <c r="EB208" s="51" t="n">
        <f aca="false">EA208*(1+(EA36-DZ36)/DZ36)</f>
        <v>133.08740196698</v>
      </c>
      <c r="EC208" s="51" t="n">
        <f aca="false">EB208*(1+(EB36-EA36)/EA36)</f>
        <v>133.236290394523</v>
      </c>
      <c r="ED208" s="51" t="n">
        <f aca="false">EC208*(1+(EC36-EB36)/EB36)</f>
        <v>133.385345387522</v>
      </c>
      <c r="EE208" s="51" t="n">
        <f aca="false">ED208*(1+(ED36-EC36)/EC36)</f>
        <v>133.534567132319</v>
      </c>
      <c r="EF208" s="51" t="n">
        <f aca="false">EE208*(1+(EE36-ED36)/ED36)</f>
        <v>133.683955815463</v>
      </c>
      <c r="EG208" s="51" t="n">
        <f aca="false">EF208*(1+(EF36-EE36)/EE36)</f>
        <v>133.833511623713</v>
      </c>
      <c r="EH208" s="51" t="n">
        <f aca="false">EG208*(1+(EG36-EF36)/EF36)</f>
        <v>133.983234744036</v>
      </c>
      <c r="EI208" s="51" t="n">
        <f aca="false">EH208*(1+(EH36-EG36)/EG36)</f>
        <v>134.133125363608</v>
      </c>
      <c r="EJ208" s="51" t="n">
        <f aca="false">EI208*(1+(EI36-EH36)/EH36)</f>
        <v>134.283183669816</v>
      </c>
      <c r="EK208" s="51" t="n">
        <f aca="false">EJ208*(1+(EJ36-EI36)/EI36)</f>
        <v>134.433409850255</v>
      </c>
      <c r="EL208" s="51" t="n">
        <f aca="false">EK208*(1+(EK36-EJ36)/EJ36)</f>
        <v>134.58380409273</v>
      </c>
      <c r="EM208" s="51" t="n">
        <f aca="false">EL208*(1+(EL36-EK36)/EK36)</f>
        <v>134.734366585257</v>
      </c>
      <c r="EN208" s="51" t="n">
        <f aca="false">EM208*(1+(EM36-EL36)/EL36)</f>
        <v>134.885097516062</v>
      </c>
      <c r="EO208" s="51" t="n">
        <f aca="false">EN208*(1+(EN36-EM36)/EM36)</f>
        <v>135.03599707358</v>
      </c>
      <c r="EP208" s="51" t="n">
        <f aca="false">EO208*(1+(EO36-EN36)/EN36)</f>
        <v>135.18706544646</v>
      </c>
      <c r="EQ208" s="51" t="n">
        <f aca="false">EP208*(1+(EP36-EO36)/EO36)</f>
        <v>135.338302823559</v>
      </c>
      <c r="ER208" s="51" t="n">
        <f aca="false">EQ208*(1+(EQ36-EP36)/EP36)</f>
        <v>135.489709393947</v>
      </c>
      <c r="ES208" s="51" t="n">
        <f aca="false">ER208*(1+(ER36-EQ36)/EQ36)</f>
        <v>135.641285346905</v>
      </c>
      <c r="ET208" s="51" t="n">
        <f aca="false">ES208*(1+(ES36-ER36)/ER36)</f>
        <v>135.793030871927</v>
      </c>
      <c r="EU208" s="51" t="n">
        <f aca="false">ET208*(1+(ET36-ES36)/ES36)</f>
        <v>135.944946158715</v>
      </c>
      <c r="EV208" s="51" t="n">
        <f aca="false">EU208*(1+(EU36-ET36)/ET36)</f>
        <v>136.097031397189</v>
      </c>
    </row>
    <row r="209" customFormat="false" ht="12.8" hidden="false" customHeight="false" outlineLevel="0" collapsed="false">
      <c r="A209" s="162" t="s">
        <v>355</v>
      </c>
      <c r="B209" s="162" t="n">
        <v>0</v>
      </c>
      <c r="C209" s="162" t="n">
        <v>0</v>
      </c>
      <c r="D209" s="162" t="n">
        <v>0</v>
      </c>
      <c r="E209" s="162" t="n">
        <v>0</v>
      </c>
      <c r="F209" s="162" t="n">
        <v>0</v>
      </c>
      <c r="G209" s="162" t="n">
        <v>0</v>
      </c>
      <c r="H209" s="162" t="n">
        <v>0</v>
      </c>
      <c r="I209" s="162" t="n">
        <v>0</v>
      </c>
      <c r="J209" s="162" t="n">
        <v>0</v>
      </c>
      <c r="K209" s="162" t="n">
        <v>0</v>
      </c>
      <c r="L209" s="162" t="n">
        <v>0</v>
      </c>
      <c r="M209" s="162" t="n">
        <v>0</v>
      </c>
      <c r="N209" s="162" t="n">
        <v>0</v>
      </c>
      <c r="O209" s="162" t="n">
        <v>0</v>
      </c>
      <c r="P209" s="162" t="n">
        <v>0</v>
      </c>
      <c r="Q209" s="162" t="n">
        <v>0</v>
      </c>
      <c r="R209" s="162" t="n">
        <v>0</v>
      </c>
      <c r="S209" s="162" t="n">
        <v>0</v>
      </c>
      <c r="T209" s="162" t="n">
        <v>0</v>
      </c>
      <c r="U209" s="162" t="n">
        <v>0</v>
      </c>
      <c r="V209" s="162" t="n">
        <v>0</v>
      </c>
      <c r="W209" s="162" t="n">
        <v>0</v>
      </c>
      <c r="X209" s="163" t="n">
        <v>0</v>
      </c>
      <c r="Y209" s="162" t="n">
        <v>0</v>
      </c>
      <c r="Z209" s="162" t="n">
        <v>0</v>
      </c>
      <c r="AA209" s="162" t="n">
        <v>0</v>
      </c>
      <c r="AB209" s="162" t="n">
        <v>0</v>
      </c>
      <c r="AC209" s="162" t="n">
        <v>0</v>
      </c>
      <c r="AD209" s="162" t="n">
        <v>0</v>
      </c>
      <c r="AE209" s="162" t="n">
        <v>0</v>
      </c>
      <c r="AF209" s="162" t="n">
        <v>0</v>
      </c>
      <c r="AG209" s="162" t="n">
        <v>0</v>
      </c>
      <c r="AH209" s="162" t="n">
        <v>0</v>
      </c>
      <c r="AI209" s="162" t="n">
        <v>0</v>
      </c>
      <c r="AJ209" s="162" t="n">
        <v>0</v>
      </c>
      <c r="AK209" s="162" t="n">
        <v>0</v>
      </c>
      <c r="AL209" s="162" t="n">
        <v>0</v>
      </c>
      <c r="AM209" s="162" t="n">
        <v>0</v>
      </c>
      <c r="AN209" s="162" t="n">
        <v>0</v>
      </c>
      <c r="AO209" s="162" t="n">
        <v>0</v>
      </c>
      <c r="AP209" s="162" t="n">
        <v>0</v>
      </c>
      <c r="AQ209" s="162" t="n">
        <v>0</v>
      </c>
      <c r="AR209" s="147"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48" t="n">
        <f aca="false">BH209*(1+(BH36-BG36)/BG36)</f>
        <v>509.34353304743</v>
      </c>
      <c r="BJ209" s="51" t="n">
        <f aca="false">BI209*(1+(BI36-BH36)/BH36)</f>
        <v>501.68775343839</v>
      </c>
      <c r="BK209" s="51" t="n">
        <f aca="false">BJ209*(1+(BJ36-BI36)/BI36)</f>
        <v>477.197677969839</v>
      </c>
      <c r="BL209" s="51" t="n">
        <f aca="false">BK209*(1+(BK36-BJ36)/BJ36)</f>
        <v>439.544002641748</v>
      </c>
      <c r="BM209" s="149" t="n">
        <f aca="false">BL209*(1+(BL36-BK36)/BK36)</f>
        <v>432.577143531827</v>
      </c>
      <c r="BN209" s="51" t="n">
        <f aca="false">BM209*(1+(BM36-BL36)/BL36)</f>
        <v>433.439005432637</v>
      </c>
      <c r="BO209" s="51" t="n">
        <f aca="false">BN209*(1+(BN36-BM36)/BM36)</f>
        <v>439.84820187158</v>
      </c>
      <c r="BP209" s="51" t="n">
        <f aca="false">BO209*(1+(BO36-BN36)/BN36)</f>
        <v>429.322360070915</v>
      </c>
      <c r="BQ209" s="51" t="n">
        <f aca="false">BP209*(1+(BP36-BO36)/BO36)</f>
        <v>416.937700016158</v>
      </c>
      <c r="BR209" s="51" t="n">
        <f aca="false">BQ209*(1+(BQ36-BP36)/BP36)</f>
        <v>421.731287693923</v>
      </c>
      <c r="BS209" s="51" t="n">
        <f aca="false">BR209*(1+(BR36-BQ36)/BQ36)</f>
        <v>434.340334355382</v>
      </c>
      <c r="BT209" s="51" t="n">
        <f aca="false">BS209*(1+(BS36-BR36)/BR36)</f>
        <v>444.203374211085</v>
      </c>
      <c r="BU209" s="51" t="n">
        <f aca="false">BT209*(1+(BT36-BS36)/BS36)</f>
        <v>449.495102008645</v>
      </c>
      <c r="BV209" s="51" t="n">
        <f aca="false">BU209*(1+(BU36-BT36)/BT36)</f>
        <v>453.337248064702</v>
      </c>
      <c r="BW209" s="51" t="n">
        <f aca="false">BV209*(1+(BV36-BU36)/BU36)</f>
        <v>457.397101377215</v>
      </c>
      <c r="BX209" s="51" t="n">
        <f aca="false">BW209*(1+(BW36-BV36)/BV36)</f>
        <v>462.353710946104</v>
      </c>
      <c r="BY209" s="51" t="n">
        <f aca="false">BX209*(1+(BX36-BW36)/BW36)</f>
        <v>469.733083525075</v>
      </c>
      <c r="BZ209" s="51" t="n">
        <f aca="false">BY209*(1+(BY36-BX36)/BX36)</f>
        <v>465.975783904429</v>
      </c>
      <c r="CA209" s="51" t="n">
        <f aca="false">BZ209*(1+(BZ36-BY36)/BY36)</f>
        <v>466.24686461757</v>
      </c>
      <c r="CB209" s="51" t="n">
        <f aca="false">CA209*(1+(CA36-BZ36)/BZ36)</f>
        <v>475.274109898909</v>
      </c>
      <c r="CC209" s="51" t="n">
        <f aca="false">CB209*(1+(CB36-CA36)/CA36)</f>
        <v>484.391424648619</v>
      </c>
      <c r="CD209" s="51" t="n">
        <f aca="false">CC209*(1+(CC36-CB36)/CB36)</f>
        <v>490.147394268153</v>
      </c>
      <c r="CE209" s="51" t="n">
        <f aca="false">CD209*(1+(CD36-CC36)/CC36)</f>
        <v>490.695735235953</v>
      </c>
      <c r="CF209" s="51" t="n">
        <f aca="false">CE209*(1+(CE36-CD36)/CD36)</f>
        <v>491.244689647424</v>
      </c>
      <c r="CG209" s="51" t="n">
        <f aca="false">CF209*(1+(CF36-CE36)/CE36)</f>
        <v>491.794258188842</v>
      </c>
      <c r="CH209" s="51" t="n">
        <f aca="false">CG209*(1+(CG36-CF36)/CF36)</f>
        <v>495.847504343187</v>
      </c>
      <c r="CI209" s="51" t="n">
        <f aca="false">CH209*(1+(CH36-CG36)/CG36)</f>
        <v>501.687020660349</v>
      </c>
      <c r="CJ209" s="51" t="n">
        <f aca="false">CI209*(1+(CI36-CH36)/CH36)</f>
        <v>502.248271316088</v>
      </c>
      <c r="CK209" s="51" t="n">
        <f aca="false">CJ209*(1+(CJ36-CI36)/CI36)</f>
        <v>502.810149857909</v>
      </c>
      <c r="CL209" s="51" t="n">
        <f aca="false">CK209*(1+(CK36-CJ36)/CJ36)</f>
        <v>506.91876956601</v>
      </c>
      <c r="CM209" s="51" t="n">
        <f aca="false">CL209*(1+(CL36-CK36)/CK36)</f>
        <v>512.835177790078</v>
      </c>
      <c r="CN209" s="51" t="n">
        <f aca="false">CM209*(1+(CM36-CL36)/CL36)</f>
        <v>513.408900186646</v>
      </c>
      <c r="CO209" s="51" t="n">
        <f aca="false">CN209*(1+(CN36-CM36)/CM36)</f>
        <v>513.983264421767</v>
      </c>
      <c r="CP209" s="51" t="n">
        <f aca="false">CO209*(1+(CO36-CN36)/CN36)</f>
        <v>514.558271213484</v>
      </c>
      <c r="CQ209" s="51" t="n">
        <f aca="false">CP209*(1+(CP36-CO36)/CO36)</f>
        <v>515.133921280641</v>
      </c>
      <c r="CR209" s="51" t="n">
        <f aca="false">CQ209*(1+(CQ36-CP36)/CP36)</f>
        <v>515.710215342887</v>
      </c>
      <c r="CS209" s="51" t="n">
        <f aca="false">CR209*(1+(CR36-CQ36)/CQ36)</f>
        <v>516.287154120677</v>
      </c>
      <c r="CT209" s="51" t="n">
        <f aca="false">CS209*(1+(CS36-CR36)/CR36)</f>
        <v>516.864738335272</v>
      </c>
      <c r="CU209" s="51" t="n">
        <f aca="false">CT209*(1+(CT36-CS36)/CS36)</f>
        <v>517.442968708738</v>
      </c>
      <c r="CV209" s="51" t="n">
        <f aca="false">CU209*(1+(CU36-CT36)/CT36)</f>
        <v>518.02184596395</v>
      </c>
      <c r="CW209" s="51" t="n">
        <f aca="false">CV209*(1+(CV36-CU36)/CU36)</f>
        <v>518.601370824594</v>
      </c>
      <c r="CX209" s="51" t="n">
        <f aca="false">CW209*(1+(CW36-CV36)/CV36)</f>
        <v>519.181544015162</v>
      </c>
      <c r="CY209" s="51" t="n">
        <f aca="false">CX209*(1+(CX36-CW36)/CW36)</f>
        <v>519.762366260958</v>
      </c>
      <c r="CZ209" s="51" t="n">
        <f aca="false">CY209*(1+(CY36-CX36)/CX36)</f>
        <v>520.343838288097</v>
      </c>
      <c r="DA209" s="51" t="n">
        <f aca="false">CZ209*(1+(CZ36-CY36)/CY36)</f>
        <v>520.925960823508</v>
      </c>
      <c r="DB209" s="51" t="n">
        <f aca="false">DA209*(1+(DA36-CZ36)/CZ36)</f>
        <v>521.508734594931</v>
      </c>
      <c r="DC209" s="51" t="n">
        <f aca="false">DB209*(1+(DB36-DA36)/DA36)</f>
        <v>522.092160330921</v>
      </c>
      <c r="DD209" s="51" t="n">
        <f aca="false">DC209*(1+(DC36-DB36)/DB36)</f>
        <v>522.676238760849</v>
      </c>
      <c r="DE209" s="51" t="n">
        <f aca="false">DD209*(1+(DD36-DC36)/DC36)</f>
        <v>523.2609706149</v>
      </c>
      <c r="DF209" s="51" t="n">
        <f aca="false">DE209*(1+(DE36-DD36)/DD36)</f>
        <v>523.846356624078</v>
      </c>
      <c r="DG209" s="51" t="n">
        <f aca="false">DF209*(1+(DF36-DE36)/DE36)</f>
        <v>524.432397520203</v>
      </c>
      <c r="DH209" s="51" t="n">
        <f aca="false">DG209*(1+(DG36-DF36)/DF36)</f>
        <v>525.019094035915</v>
      </c>
      <c r="DI209" s="51" t="n">
        <f aca="false">DH209*(1+(DH36-DG36)/DG36)</f>
        <v>525.606446904673</v>
      </c>
      <c r="DJ209" s="51" t="n">
        <f aca="false">DI209*(1+(DI36-DH36)/DH36)</f>
        <v>526.194456860757</v>
      </c>
      <c r="DK209" s="51" t="n">
        <f aca="false">DJ209*(1+(DJ36-DI36)/DI36)</f>
        <v>526.783124639268</v>
      </c>
      <c r="DL209" s="51" t="n">
        <f aca="false">DK209*(1+(DK36-DJ36)/DJ36)</f>
        <v>527.372450976129</v>
      </c>
      <c r="DM209" s="51" t="n">
        <f aca="false">DL209*(1+(DL36-DK36)/DK36)</f>
        <v>527.962436608087</v>
      </c>
      <c r="DN209" s="51" t="n">
        <f aca="false">DM209*(1+(DM36-DL36)/DL36)</f>
        <v>528.553082272714</v>
      </c>
      <c r="DO209" s="51" t="n">
        <f aca="false">DN209*(1+(DN36-DM36)/DM36)</f>
        <v>529.144388708404</v>
      </c>
      <c r="DP209" s="51" t="n">
        <f aca="false">DO209*(1+(DO36-DN36)/DN36)</f>
        <v>529.736356654381</v>
      </c>
      <c r="DQ209" s="51" t="n">
        <f aca="false">DP209*(1+(DP36-DO36)/DO36)</f>
        <v>530.328986850694</v>
      </c>
      <c r="DR209" s="51" t="n">
        <f aca="false">DQ209*(1+(DQ36-DP36)/DP36)</f>
        <v>530.92228003822</v>
      </c>
      <c r="DS209" s="51" t="n">
        <f aca="false">DR209*(1+(DR36-DQ36)/DQ36)</f>
        <v>531.516236958664</v>
      </c>
      <c r="DT209" s="51" t="n">
        <f aca="false">DS209*(1+(DS36-DR36)/DR36)</f>
        <v>532.110858354563</v>
      </c>
      <c r="DU209" s="51" t="n">
        <f aca="false">DT209*(1+(DT36-DS36)/DS36)</f>
        <v>532.706144969283</v>
      </c>
      <c r="DV209" s="51" t="n">
        <f aca="false">DU209*(1+(DU36-DT36)/DT36)</f>
        <v>533.302097547022</v>
      </c>
      <c r="DW209" s="51" t="n">
        <f aca="false">DV209*(1+(DV36-DU36)/DU36)</f>
        <v>533.898716832811</v>
      </c>
      <c r="DX209" s="51" t="n">
        <f aca="false">DW209*(1+(DW36-DV36)/DV36)</f>
        <v>534.496003572513</v>
      </c>
      <c r="DY209" s="51" t="n">
        <f aca="false">DX209*(1+(DX36-DW36)/DW36)</f>
        <v>535.093958512827</v>
      </c>
      <c r="DZ209" s="51" t="n">
        <f aca="false">DY209*(1+(DY36-DX36)/DX36)</f>
        <v>535.692582401288</v>
      </c>
      <c r="EA209" s="51" t="n">
        <f aca="false">DZ209*(1+(DZ36-DY36)/DY36)</f>
        <v>536.291875986264</v>
      </c>
      <c r="EB209" s="51" t="n">
        <f aca="false">EA209*(1+(EA36-DZ36)/DZ36)</f>
        <v>536.891840016964</v>
      </c>
      <c r="EC209" s="51" t="n">
        <f aca="false">EB209*(1+(EB36-EA36)/EA36)</f>
        <v>537.492475243433</v>
      </c>
      <c r="ED209" s="51" t="n">
        <f aca="false">EC209*(1+(EC36-EB36)/EB36)</f>
        <v>538.093782416556</v>
      </c>
      <c r="EE209" s="51" t="n">
        <f aca="false">ED209*(1+(ED36-EC36)/EC36)</f>
        <v>538.695762288057</v>
      </c>
      <c r="EF209" s="51" t="n">
        <f aca="false">EE209*(1+(EE36-ED36)/ED36)</f>
        <v>539.298415610502</v>
      </c>
      <c r="EG209" s="51" t="n">
        <f aca="false">EF209*(1+(EF36-EE36)/EE36)</f>
        <v>539.901743137298</v>
      </c>
      <c r="EH209" s="51" t="n">
        <f aca="false">EG209*(1+(EG36-EF36)/EF36)</f>
        <v>540.505745622697</v>
      </c>
      <c r="EI209" s="51" t="n">
        <f aca="false">EH209*(1+(EH36-EG36)/EG36)</f>
        <v>541.110423821791</v>
      </c>
      <c r="EJ209" s="51" t="n">
        <f aca="false">EI209*(1+(EI36-EH36)/EH36)</f>
        <v>541.71577849052</v>
      </c>
      <c r="EK209" s="51" t="n">
        <f aca="false">EJ209*(1+(EJ36-EI36)/EI36)</f>
        <v>542.321810385669</v>
      </c>
      <c r="EL209" s="51" t="n">
        <f aca="false">EK209*(1+(EK36-EJ36)/EJ36)</f>
        <v>542.928520264869</v>
      </c>
      <c r="EM209" s="51" t="n">
        <f aca="false">EL209*(1+(EL36-EK36)/EK36)</f>
        <v>543.535908886599</v>
      </c>
      <c r="EN209" s="51" t="n">
        <f aca="false">EM209*(1+(EM36-EL36)/EL36)</f>
        <v>544.143977010186</v>
      </c>
      <c r="EO209" s="51" t="n">
        <f aca="false">EN209*(1+(EN36-EM36)/EM36)</f>
        <v>544.752725395806</v>
      </c>
      <c r="EP209" s="51" t="n">
        <f aca="false">EO209*(1+(EO36-EN36)/EN36)</f>
        <v>545.362154804489</v>
      </c>
      <c r="EQ209" s="51" t="n">
        <f aca="false">EP209*(1+(EP36-EO36)/EO36)</f>
        <v>545.972265998111</v>
      </c>
      <c r="ER209" s="51" t="n">
        <f aca="false">EQ209*(1+(EQ36-EP36)/EP36)</f>
        <v>546.583059739403</v>
      </c>
      <c r="ES209" s="51" t="n">
        <f aca="false">ER209*(1+(ER36-EQ36)/EQ36)</f>
        <v>547.194536791952</v>
      </c>
      <c r="ET209" s="51" t="n">
        <f aca="false">ES209*(1+(ES36-ER36)/ER36)</f>
        <v>547.806697920194</v>
      </c>
      <c r="EU209" s="51" t="n">
        <f aca="false">ET209*(1+(ET36-ES36)/ES36)</f>
        <v>548.419543889423</v>
      </c>
      <c r="EV209" s="51" t="n">
        <f aca="false">EU209*(1+(EU36-ET36)/ET36)</f>
        <v>549.03307546579</v>
      </c>
    </row>
    <row r="210" customFormat="false" ht="12.8" hidden="false" customHeight="false" outlineLevel="0" collapsed="false">
      <c r="A210" s="162" t="s">
        <v>356</v>
      </c>
      <c r="B210" s="162" t="n">
        <v>0</v>
      </c>
      <c r="C210" s="162" t="n">
        <v>0</v>
      </c>
      <c r="D210" s="162" t="n">
        <v>0</v>
      </c>
      <c r="E210" s="162" t="n">
        <v>0</v>
      </c>
      <c r="F210" s="162" t="n">
        <v>0</v>
      </c>
      <c r="G210" s="162" t="n">
        <v>0</v>
      </c>
      <c r="H210" s="162" t="n">
        <v>0</v>
      </c>
      <c r="I210" s="162" t="n">
        <v>0</v>
      </c>
      <c r="J210" s="162" t="n">
        <v>0</v>
      </c>
      <c r="K210" s="162" t="n">
        <v>0</v>
      </c>
      <c r="L210" s="162" t="n">
        <v>0</v>
      </c>
      <c r="M210" s="162" t="n">
        <v>0</v>
      </c>
      <c r="N210" s="162" t="n">
        <v>0</v>
      </c>
      <c r="O210" s="162" t="n">
        <v>0</v>
      </c>
      <c r="P210" s="162" t="n">
        <v>0</v>
      </c>
      <c r="Q210" s="162" t="n">
        <v>0</v>
      </c>
      <c r="R210" s="162" t="n">
        <v>0</v>
      </c>
      <c r="S210" s="162" t="n">
        <v>0</v>
      </c>
      <c r="T210" s="162" t="n">
        <v>0</v>
      </c>
      <c r="U210" s="162" t="n">
        <v>0</v>
      </c>
      <c r="V210" s="162" t="n">
        <v>0</v>
      </c>
      <c r="W210" s="162" t="n">
        <v>0</v>
      </c>
      <c r="X210" s="163" t="n">
        <v>0</v>
      </c>
      <c r="Y210" s="162" t="n">
        <v>0</v>
      </c>
      <c r="Z210" s="162" t="n">
        <v>0</v>
      </c>
      <c r="AA210" s="162" t="n">
        <v>0</v>
      </c>
      <c r="AB210" s="162" t="n">
        <v>0</v>
      </c>
      <c r="AC210" s="162" t="n">
        <v>0</v>
      </c>
      <c r="AD210" s="162" t="n">
        <v>0</v>
      </c>
      <c r="AE210" s="162" t="n">
        <v>0</v>
      </c>
      <c r="AF210" s="162" t="n">
        <v>0</v>
      </c>
      <c r="AG210" s="162" t="n">
        <v>0</v>
      </c>
      <c r="AH210" s="162" t="n">
        <v>0</v>
      </c>
      <c r="AI210" s="162" t="n">
        <v>0</v>
      </c>
      <c r="AJ210" s="162" t="n">
        <v>0</v>
      </c>
      <c r="AK210" s="162" t="n">
        <v>0</v>
      </c>
      <c r="AL210" s="162" t="n">
        <v>0</v>
      </c>
      <c r="AM210" s="162" t="n">
        <v>0</v>
      </c>
      <c r="AN210" s="162" t="n">
        <v>0</v>
      </c>
      <c r="AO210" s="162" t="n">
        <v>0</v>
      </c>
      <c r="AP210" s="162" t="n">
        <v>0</v>
      </c>
      <c r="AQ210" s="162" t="n">
        <v>0</v>
      </c>
      <c r="AR210" s="147"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48" t="n">
        <f aca="false">BH210*(1+(BH36-BG36)/BG36)</f>
        <v>146.080759478069</v>
      </c>
      <c r="BJ210" s="51" t="n">
        <f aca="false">BI210*(1+(BI36-BH36)/BH36)</f>
        <v>143.885066341467</v>
      </c>
      <c r="BK210" s="51" t="n">
        <f aca="false">BJ210*(1+(BJ36-BI36)/BI36)</f>
        <v>136.861262971045</v>
      </c>
      <c r="BL210" s="51" t="n">
        <f aca="false">BK210*(1+(BK36-BJ36)/BJ36)</f>
        <v>126.062112432785</v>
      </c>
      <c r="BM210" s="149" t="n">
        <f aca="false">BL210*(1+(BL36-BK36)/BK36)</f>
        <v>124.064003094153</v>
      </c>
      <c r="BN210" s="51" t="n">
        <f aca="false">BM210*(1+(BM36-BL36)/BL36)</f>
        <v>124.311186837278</v>
      </c>
      <c r="BO210" s="51" t="n">
        <f aca="false">BN210*(1+(BN36-BM36)/BM36)</f>
        <v>126.149357389564</v>
      </c>
      <c r="BP210" s="51" t="n">
        <f aca="false">BO210*(1+(BO36-BN36)/BN36)</f>
        <v>123.130524588866</v>
      </c>
      <c r="BQ210" s="51" t="n">
        <f aca="false">BP210*(1+(BP36-BO36)/BO36)</f>
        <v>119.578578938644</v>
      </c>
      <c r="BR210" s="51" t="n">
        <f aca="false">BQ210*(1+(BQ36-BP36)/BP36)</f>
        <v>120.9533896178</v>
      </c>
      <c r="BS210" s="51" t="n">
        <f aca="false">BR210*(1+(BR36-BQ36)/BQ36)</f>
        <v>124.569689802431</v>
      </c>
      <c r="BT210" s="51" t="n">
        <f aca="false">BS210*(1+(BS36-BR36)/BR36)</f>
        <v>127.398429659523</v>
      </c>
      <c r="BU210" s="51" t="n">
        <f aca="false">BT210*(1+(BT36-BS36)/BS36)</f>
        <v>128.916107936489</v>
      </c>
      <c r="BV210" s="51" t="n">
        <f aca="false">BU210*(1+(BU36-BT36)/BT36)</f>
        <v>130.018043226678</v>
      </c>
      <c r="BW210" s="51" t="n">
        <f aca="false">BV210*(1+(BV36-BU36)/BU36)</f>
        <v>131.182417400063</v>
      </c>
      <c r="BX210" s="51" t="n">
        <f aca="false">BW210*(1+(BW36-BV36)/BV36)</f>
        <v>132.603983088602</v>
      </c>
      <c r="BY210" s="51" t="n">
        <f aca="false">BX210*(1+(BX36-BW36)/BW36)</f>
        <v>134.720402127749</v>
      </c>
      <c r="BZ210" s="51" t="n">
        <f aca="false">BY210*(1+(BY36-BX36)/BX36)</f>
        <v>133.642800967513</v>
      </c>
      <c r="CA210" s="51" t="n">
        <f aca="false">BZ210*(1+(BZ36-BY36)/BY36)</f>
        <v>133.720547466459</v>
      </c>
      <c r="CB210" s="51" t="n">
        <f aca="false">CA210*(1+(CA36-BZ36)/BZ36)</f>
        <v>136.30957974258</v>
      </c>
      <c r="CC210" s="51" t="n">
        <f aca="false">CB210*(1+(CB36-CA36)/CA36)</f>
        <v>138.924444125111</v>
      </c>
      <c r="CD210" s="51" t="n">
        <f aca="false">CC210*(1+(CC36-CB36)/CB36)</f>
        <v>140.575267899241</v>
      </c>
      <c r="CE210" s="51" t="n">
        <f aca="false">CD210*(1+(CD36-CC36)/CC36)</f>
        <v>140.732533202188</v>
      </c>
      <c r="CF210" s="51" t="n">
        <f aca="false">CE210*(1+(CE36-CD36)/CD36)</f>
        <v>140.889974442027</v>
      </c>
      <c r="CG210" s="51" t="n">
        <f aca="false">CF210*(1+(CF36-CE36)/CE36)</f>
        <v>141.047591815581</v>
      </c>
      <c r="CH210" s="51" t="n">
        <f aca="false">CG210*(1+(CG36-CF36)/CF36)</f>
        <v>142.210071042588</v>
      </c>
      <c r="CI210" s="51" t="n">
        <f aca="false">CH210*(1+(CH36-CG36)/CG36)</f>
        <v>143.884856179236</v>
      </c>
      <c r="CJ210" s="51" t="n">
        <f aca="false">CI210*(1+(CI36-CH36)/CH36)</f>
        <v>144.045824006897</v>
      </c>
      <c r="CK210" s="51" t="n">
        <f aca="false">CJ210*(1+(CJ36-CI36)/CI36)</f>
        <v>144.206971913562</v>
      </c>
      <c r="CL210" s="51" t="n">
        <f aca="false">CK210*(1+(CK36-CJ36)/CJ36)</f>
        <v>145.38533238822</v>
      </c>
      <c r="CM210" s="51" t="n">
        <f aca="false">CL210*(1+(CL36-CK36)/CK36)</f>
        <v>147.082170279894</v>
      </c>
      <c r="CN210" s="51" t="n">
        <f aca="false">CM210*(1+(CM36-CL36)/CL36)</f>
        <v>147.246715028149</v>
      </c>
      <c r="CO210" s="51" t="n">
        <f aca="false">CN210*(1+(CN36-CM36)/CM36)</f>
        <v>147.411443857003</v>
      </c>
      <c r="CP210" s="51" t="n">
        <f aca="false">CO210*(1+(CO36-CN36)/CN36)</f>
        <v>147.576356972394</v>
      </c>
      <c r="CQ210" s="51" t="n">
        <f aca="false">CP210*(1+(CP36-CO36)/CO36)</f>
        <v>147.741454580487</v>
      </c>
      <c r="CR210" s="51" t="n">
        <f aca="false">CQ210*(1+(CQ36-CP36)/CP36)</f>
        <v>147.90673688768</v>
      </c>
      <c r="CS210" s="51" t="n">
        <f aca="false">CR210*(1+(CR36-CQ36)/CQ36)</f>
        <v>148.072204100599</v>
      </c>
      <c r="CT210" s="51" t="n">
        <f aca="false">CS210*(1+(CS36-CR36)/CR36)</f>
        <v>148.237856426105</v>
      </c>
      <c r="CU210" s="51" t="n">
        <f aca="false">CT210*(1+(CT36-CS36)/CS36)</f>
        <v>148.403694071287</v>
      </c>
      <c r="CV210" s="51" t="n">
        <f aca="false">CU210*(1+(CU36-CT36)/CT36)</f>
        <v>148.569717243467</v>
      </c>
      <c r="CW210" s="51" t="n">
        <f aca="false">CV210*(1+(CV36-CU36)/CU36)</f>
        <v>148.7359261502</v>
      </c>
      <c r="CX210" s="51" t="n">
        <f aca="false">CW210*(1+(CW36-CV36)/CV36)</f>
        <v>148.902320999271</v>
      </c>
      <c r="CY210" s="51" t="n">
        <f aca="false">CX210*(1+(CX36-CW36)/CW36)</f>
        <v>149.0689019987</v>
      </c>
      <c r="CZ210" s="51" t="n">
        <f aca="false">CY210*(1+(CY36-CX36)/CX36)</f>
        <v>149.235669356737</v>
      </c>
      <c r="DA210" s="51" t="n">
        <f aca="false">CZ210*(1+(CZ36-CY36)/CY36)</f>
        <v>149.402623281868</v>
      </c>
      <c r="DB210" s="51" t="n">
        <f aca="false">DA210*(1+(DA36-CZ36)/CZ36)</f>
        <v>149.569763982809</v>
      </c>
      <c r="DC210" s="51" t="n">
        <f aca="false">DB210*(1+(DB36-DA36)/DA36)</f>
        <v>149.737091668512</v>
      </c>
      <c r="DD210" s="51" t="n">
        <f aca="false">DC210*(1+(DC36-DB36)/DB36)</f>
        <v>149.904606548161</v>
      </c>
      <c r="DE210" s="51" t="n">
        <f aca="false">DD210*(1+(DD36-DC36)/DC36)</f>
        <v>150.072308831176</v>
      </c>
      <c r="DF210" s="51" t="n">
        <f aca="false">DE210*(1+(DE36-DD36)/DD36)</f>
        <v>150.240198727209</v>
      </c>
      <c r="DG210" s="51" t="n">
        <f aca="false">DF210*(1+(DF36-DE36)/DE36)</f>
        <v>150.408276446148</v>
      </c>
      <c r="DH210" s="51" t="n">
        <f aca="false">DG210*(1+(DG36-DF36)/DF36)</f>
        <v>150.576542198117</v>
      </c>
      <c r="DI210" s="51" t="n">
        <f aca="false">DH210*(1+(DH36-DG36)/DG36)</f>
        <v>150.744996193471</v>
      </c>
      <c r="DJ210" s="51" t="n">
        <f aca="false">DI210*(1+(DI36-DH36)/DH36)</f>
        <v>150.913638642805</v>
      </c>
      <c r="DK210" s="51" t="n">
        <f aca="false">DJ210*(1+(DJ36-DI36)/DI36)</f>
        <v>151.082469756946</v>
      </c>
      <c r="DL210" s="51" t="n">
        <f aca="false">DK210*(1+(DK36-DJ36)/DJ36)</f>
        <v>151.25148974696</v>
      </c>
      <c r="DM210" s="51" t="n">
        <f aca="false">DL210*(1+(DL36-DK36)/DK36)</f>
        <v>151.420698824146</v>
      </c>
      <c r="DN210" s="51" t="n">
        <f aca="false">DM210*(1+(DM36-DL36)/DL36)</f>
        <v>151.590097200041</v>
      </c>
      <c r="DO210" s="51" t="n">
        <f aca="false">DN210*(1+(DN36-DM36)/DM36)</f>
        <v>151.759685086419</v>
      </c>
      <c r="DP210" s="51" t="n">
        <f aca="false">DO210*(1+(DO36-DN36)/DN36)</f>
        <v>151.929462695291</v>
      </c>
      <c r="DQ210" s="51" t="n">
        <f aca="false">DP210*(1+(DP36-DO36)/DO36)</f>
        <v>152.099430238904</v>
      </c>
      <c r="DR210" s="51" t="n">
        <f aca="false">DQ210*(1+(DQ36-DP36)/DP36)</f>
        <v>152.269587929742</v>
      </c>
      <c r="DS210" s="51" t="n">
        <f aca="false">DR210*(1+(DR36-DQ36)/DQ36)</f>
        <v>152.439935980529</v>
      </c>
      <c r="DT210" s="51" t="n">
        <f aca="false">DS210*(1+(DS36-DR36)/DR36)</f>
        <v>152.610474604226</v>
      </c>
      <c r="DU210" s="51" t="n">
        <f aca="false">DT210*(1+(DT36-DS36)/DS36)</f>
        <v>152.781204014032</v>
      </c>
      <c r="DV210" s="51" t="n">
        <f aca="false">DU210*(1+(DU36-DT36)/DT36)</f>
        <v>152.952124423383</v>
      </c>
      <c r="DW210" s="51" t="n">
        <f aca="false">DV210*(1+(DV36-DU36)/DU36)</f>
        <v>153.123236045957</v>
      </c>
      <c r="DX210" s="51" t="n">
        <f aca="false">DW210*(1+(DW36-DV36)/DV36)</f>
        <v>153.294539095669</v>
      </c>
      <c r="DY210" s="51" t="n">
        <f aca="false">DX210*(1+(DX36-DW36)/DW36)</f>
        <v>153.466033786673</v>
      </c>
      <c r="DZ210" s="51" t="n">
        <f aca="false">DY210*(1+(DY36-DX36)/DX36)</f>
        <v>153.637720333363</v>
      </c>
      <c r="EA210" s="51" t="n">
        <f aca="false">DZ210*(1+(DZ36-DY36)/DY36)</f>
        <v>153.809598950374</v>
      </c>
      <c r="EB210" s="51" t="n">
        <f aca="false">EA210*(1+(EA36-DZ36)/DZ36)</f>
        <v>153.98166985258</v>
      </c>
      <c r="EC210" s="51" t="n">
        <f aca="false">EB210*(1+(EB36-EA36)/EA36)</f>
        <v>154.153933255095</v>
      </c>
      <c r="ED210" s="51" t="n">
        <f aca="false">EC210*(1+(EC36-EB36)/EB36)</f>
        <v>154.326389373275</v>
      </c>
      <c r="EE210" s="51" t="n">
        <f aca="false">ED210*(1+(ED36-EC36)/EC36)</f>
        <v>154.499038422716</v>
      </c>
      <c r="EF210" s="51" t="n">
        <f aca="false">EE210*(1+(EE36-ED36)/ED36)</f>
        <v>154.671880619254</v>
      </c>
      <c r="EG210" s="51" t="n">
        <f aca="false">EF210*(1+(EF36-EE36)/EE36)</f>
        <v>154.84491617897</v>
      </c>
      <c r="EH210" s="51" t="n">
        <f aca="false">EG210*(1+(EG36-EF36)/EF36)</f>
        <v>155.018145318183</v>
      </c>
      <c r="EI210" s="51" t="n">
        <f aca="false">EH210*(1+(EH36-EG36)/EG36)</f>
        <v>155.191568253457</v>
      </c>
      <c r="EJ210" s="51" t="n">
        <f aca="false">EI210*(1+(EI36-EH36)/EH36)</f>
        <v>155.365185201595</v>
      </c>
      <c r="EK210" s="51" t="n">
        <f aca="false">EJ210*(1+(EJ36-EI36)/EI36)</f>
        <v>155.538996379645</v>
      </c>
      <c r="EL210" s="51" t="n">
        <f aca="false">EK210*(1+(EK36-EJ36)/EJ36)</f>
        <v>155.713002004898</v>
      </c>
      <c r="EM210" s="51" t="n">
        <f aca="false">EL210*(1+(EL36-EK36)/EK36)</f>
        <v>155.887202294886</v>
      </c>
      <c r="EN210" s="51" t="n">
        <f aca="false">EM210*(1+(EM36-EL36)/EL36)</f>
        <v>156.061597467387</v>
      </c>
      <c r="EO210" s="51" t="n">
        <f aca="false">EN210*(1+(EN36-EM36)/EM36)</f>
        <v>156.23618774042</v>
      </c>
      <c r="EP210" s="51" t="n">
        <f aca="false">EO210*(1+(EO36-EN36)/EN36)</f>
        <v>156.410973332251</v>
      </c>
      <c r="EQ210" s="51" t="n">
        <f aca="false">EP210*(1+(EP36-EO36)/EO36)</f>
        <v>156.585954461386</v>
      </c>
      <c r="ER210" s="51" t="n">
        <f aca="false">EQ210*(1+(EQ36-EP36)/EP36)</f>
        <v>156.761131346579</v>
      </c>
      <c r="ES210" s="51" t="n">
        <f aca="false">ER210*(1+(ER36-EQ36)/EQ36)</f>
        <v>156.936504206828</v>
      </c>
      <c r="ET210" s="51" t="n">
        <f aca="false">ES210*(1+(ES36-ER36)/ER36)</f>
        <v>157.112073261374</v>
      </c>
      <c r="EU210" s="51" t="n">
        <f aca="false">ET210*(1+(ET36-ES36)/ES36)</f>
        <v>157.287838729706</v>
      </c>
      <c r="EV210" s="51" t="n">
        <f aca="false">EU210*(1+(EU36-ET36)/ET36)</f>
        <v>157.463800831558</v>
      </c>
    </row>
    <row r="211" customFormat="false" ht="12.8" hidden="false" customHeight="false" outlineLevel="0" collapsed="false">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3"/>
      <c r="Y211" s="162"/>
      <c r="Z211" s="162"/>
      <c r="AA211" s="162"/>
      <c r="AB211" s="162"/>
      <c r="AC211" s="162"/>
      <c r="AD211" s="162"/>
      <c r="AE211" s="162"/>
      <c r="AF211" s="162"/>
      <c r="AG211" s="162"/>
      <c r="AH211" s="162"/>
      <c r="AI211" s="162"/>
      <c r="AJ211" s="162"/>
      <c r="AK211" s="162"/>
      <c r="AL211" s="162"/>
      <c r="AM211" s="162"/>
      <c r="AN211" s="162"/>
      <c r="AO211" s="162"/>
      <c r="AP211" s="162"/>
      <c r="AQ211" s="162"/>
      <c r="AR211" s="147"/>
      <c r="AS211" s="51"/>
      <c r="AT211" s="51"/>
      <c r="AU211" s="51"/>
      <c r="AV211" s="51"/>
      <c r="AW211" s="51"/>
      <c r="AX211" s="51"/>
      <c r="AY211" s="51"/>
      <c r="AZ211" s="51"/>
      <c r="BA211" s="51"/>
      <c r="BB211" s="51"/>
      <c r="BC211" s="51"/>
      <c r="BD211" s="51"/>
      <c r="BE211" s="51"/>
      <c r="BF211" s="51"/>
      <c r="BG211" s="51"/>
      <c r="BH211" s="51"/>
      <c r="BI211" s="148"/>
      <c r="BJ211" s="51"/>
      <c r="BK211" s="51"/>
      <c r="BL211" s="51"/>
      <c r="BM211" s="149"/>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3"/>
      <c r="Y212" s="162"/>
      <c r="Z212" s="162"/>
      <c r="AA212" s="162"/>
      <c r="AB212" s="162"/>
      <c r="AC212" s="162"/>
      <c r="AD212" s="162"/>
      <c r="AE212" s="162"/>
      <c r="AF212" s="162"/>
      <c r="AG212" s="162"/>
      <c r="AH212" s="162"/>
      <c r="AI212" s="162"/>
      <c r="AJ212" s="162"/>
      <c r="AK212" s="162"/>
      <c r="AL212" s="162"/>
      <c r="AM212" s="162"/>
      <c r="AN212" s="162"/>
      <c r="AO212" s="162"/>
      <c r="AP212" s="162"/>
      <c r="AQ212" s="162"/>
      <c r="AR212" s="147"/>
      <c r="AS212" s="51"/>
      <c r="AT212" s="51"/>
      <c r="AU212" s="51"/>
      <c r="AV212" s="51"/>
      <c r="AW212" s="51"/>
      <c r="AX212" s="51"/>
      <c r="AY212" s="51"/>
      <c r="AZ212" s="51"/>
      <c r="BA212" s="51"/>
      <c r="BB212" s="51"/>
      <c r="BC212" s="51"/>
      <c r="BD212" s="51"/>
      <c r="BE212" s="51"/>
      <c r="BF212" s="51"/>
      <c r="BG212" s="51"/>
      <c r="BH212" s="51"/>
      <c r="BI212" s="148"/>
      <c r="BJ212" s="51"/>
      <c r="BK212" s="51"/>
      <c r="BL212" s="51"/>
      <c r="BM212" s="149"/>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72" t="s">
        <v>357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1" sqref="K922 E305"/>
    </sheetView>
  </sheetViews>
  <sheetFormatPr defaultRowHeight="14"/>
  <cols>
    <col collapsed="false" hidden="false" max="1025" min="1" style="0" width="9.31632653061224"/>
  </cols>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true" showOutlineSymbols="true" defaultGridColor="true" view="normal" topLeftCell="A905" colorId="64" zoomScale="85" zoomScaleNormal="85" zoomScalePageLayoutView="100" workbookViewId="0">
      <pane xSplit="2" ySplit="0" topLeftCell="C905" activePane="topRight" state="frozen"/>
      <selection pane="topLeft" activeCell="A905" activeCellId="0" sqref="A905"/>
      <selection pane="topRight" activeCell="K922" activeCellId="0" sqref="K922"/>
    </sheetView>
  </sheetViews>
  <sheetFormatPr defaultRowHeight="13.8"/>
  <cols>
    <col collapsed="false" hidden="false" max="9" min="1" style="0" width="9.31632653061224"/>
    <col collapsed="false" hidden="false" max="10" min="10" style="0" width="38.4744897959184"/>
    <col collapsed="false" hidden="false" max="11" min="11" style="0" width="26.9285714285714"/>
    <col collapsed="false" hidden="false" max="12" min="12" style="0" width="34.0918367346939"/>
    <col collapsed="false" hidden="false" max="13" min="13" style="0" width="29.0255102040816"/>
    <col collapsed="false" hidden="false" max="14" min="14" style="0" width="9.31632653061224"/>
    <col collapsed="false" hidden="false" max="15" min="15" style="0" width="32.530612244898"/>
    <col collapsed="false" hidden="false" max="16" min="16" style="0" width="9.31632653061224"/>
    <col collapsed="false" hidden="false" max="18" min="17" style="0" width="25.1071428571429"/>
    <col collapsed="false" hidden="false" max="19" min="19" style="0" width="31.0459183673469"/>
    <col collapsed="false" hidden="false" max="20" min="20" style="0" width="32.1887755102041"/>
    <col collapsed="false" hidden="false" max="22" min="21" style="0" width="39.4795918367347"/>
    <col collapsed="false" hidden="false" max="23" min="23" style="0" width="53.2602040816327"/>
    <col collapsed="false" hidden="false" max="24" min="24" style="0" width="38.5459183673469"/>
    <col collapsed="false" hidden="false" max="25" min="25" style="0" width="9.31632653061224"/>
    <col collapsed="false" hidden="false" max="26" min="26" style="0" width="16.469387755102"/>
    <col collapsed="false" hidden="false" max="1025" min="27" style="0" width="9.31632653061224"/>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1.84836744854506E-013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1.86665975733851E-013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1.86468981639152E-013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1.78645501878258E-013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1.80165170608793E-013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1.78138945634749E-013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1.82669809812819E-013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1.98626331483421E-013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2.02425503309753E-013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2.18579019075053E-013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2.41683612181865E-013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2.52771565512053E-013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2.57640133852467E-013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2.56204891162518E-013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2.6585760180276E-013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2.95941414264614E-013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2.98699331590397E-013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3.03202053754941E-013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3.26306646861753E-013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3.32272753729774E-013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3.45893488277518E-013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3.67309560572628E-013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4.50694346657264E-013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4.77907673739224E-013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4.89502183312924E-013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4.93329497152785E-013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5.28197451914467E-013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5.43281571165689E-013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5.44519819760937E-013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5.66104744137217E-013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5.87577100459385E-013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5.86282567837077E-013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5.97736367343135E-013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5.91910970542756E-013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6.11188249809708E-013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6.66402880352421E-013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7.39881677675063E-013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7.45510080380743E-013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8.14570581579427E-013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7.99092474138811E-013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8.23435315840873E-013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8.97870941623481E-013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9.32935890479859E-013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9.67241004970973E-013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1.04567279667461E-012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1.06148860827757E-012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1.22524698499931E-012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1.24379257191452E-012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1.78015120775222E-012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1.93991341855293E-012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1.91467003241795E-012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1.94630165562389E-012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2.03036185003319E-012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2.16141920703494E-012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2.33862946622325E-012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2.44725763844286E-012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2.49405780694059E-012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2.69867838730554E-012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3.44371005345631E-012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3.75636782375679E-012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4.36536099651128E-012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5.28214337122586E-012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5.89620210641543E-012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6.05776540608197E-012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6.10768933808136E-012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6.14511821607412E-012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6.10146995309159E-012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6.24493793805933E-012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6.98735239695197E-012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6.56311154301139E-012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6.71910272399931E-012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6.86881823597034E-012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7.11835346992664E-012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7.24938268491487E-012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7.25560206990464E-012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8.13526512877525E-012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7.92315877281171E-012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8.30994260674599E-012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8.72168840667996E-012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9.11474790963107E-012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9.23328207061271E-012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9.57472912075271E-012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9.73862820754213E-012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9.68870427554269E-012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1.06307581784057E-011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2.14860896247681E-011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2.09994860688488E-011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2.14611558007821E-011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2.26153160596086E-011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2.28087079765757E-011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2.51295235482354E-011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2.79182000948049E-011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2.71758982039662E-011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2.77747602518506E-011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2.83798135427113E-011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2.96152479366077E-011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3.10938293273897E-011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3.13431675672511E-011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3.22417420592129E-011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3.55543384716405E-011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3.43377592268078E-011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3.44376633748338E-011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3.44939474018905E-011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3.49743315728202E-011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3.57789117395969E-011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3.71575889823532E-011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3.71077776184079E-011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3.69580621064368E-011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3.71702528884409E-011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4.15497130337302E-011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3.95907474720182E-011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4.06452287189272E-011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4.12598502943876E-011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4.15623769398177E-011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4.34152471105275E-011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4.63037433790819E-011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5.05835807964804E-011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5.26734067210992E-011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5.61360000656331E-011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6.06277468449002E-011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6.12513738646896E-011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6.29049985796181E-011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7.40410747529397E-011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7.99615915590438E-011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8.52083885612779E-011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8.98934709734853E-011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9.43542615378715E-011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9.42357836609167E-011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9.65439916105163E-011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1.41169626722899E-010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1.59024608626125E-010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1.98328588980289E-010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2.06532267343951E-010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2.39398480683359E-010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2.50452663597315E-010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2.70765568962111E-010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3.08577178338865E-010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6.16827909320798E-010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2.70813410385108E-009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2.78211945741726E-009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3.06002184101017E-009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3.38303587228908E-009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3.66924014987287E-009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3.96107283016236E-009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4.89316446023636E-009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5.29708678040942E-009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5.69681594056676E-009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6.92338560020191E-009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7.43236205687649E-009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8.27501836795724E-009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1.55493067348447E-008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1.87724115442521E-008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2.29737327439063E-008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2.44421830098181E-008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2.68269372362143E-008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2.91860822302998E-008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6.94336642980706E-008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8.18116475284007E-008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1.43183750631127E-007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1.78926922013543E-007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2.10445977165348E-007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3.31147073188637E-007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3.70630318168978E-007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3.90217159584741E-007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4.08622036432314E-007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1.79911892487036E-006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2.08391610177772E-006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3.90048307503572E-006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4.65074915570276E-006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8.66492596539319E-006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1.02690207365117E-005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1.67670116602184E-005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2.62705696287581E-005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3.60414767258169E-005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5.39763819474638E-005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6.51487613182371E-005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0.000106686373286149</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0.000174199063740774</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0.000215708533695157</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0.000240417221573091</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0.000250098074226858</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0.000279168774201691</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0.000363651098813936</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0.000380874011093314</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0.000409747716973448</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0.000549050683939009</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0.000604490450589951</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0.00414672569340918</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0.00451960737266042</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0.00477766963671581</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0.00556001761280524</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0.00609330876916833</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0.00950862353097452</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0.0363957775670369</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0.107962338421948</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1.61686842973778</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1.8368826868975</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2.0921705698661</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2.67428490703466</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3.98783246650539</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5.93324341823205</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6.09964106961189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6.29017811985238</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6.65258051799333</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6.81261019972847</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7.76897392539362</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7.84928508257246</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7.94864918982933</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7.98528860734936</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8.07459872103856</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8.13357887853617</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8.19473139319475</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8.28039323026179</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8.47578647074996</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8.59394118434432</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8.78288907322117</v>
      </c>
      <c r="L620" s="67" t="n">
        <v>11.9033719174635</v>
      </c>
      <c r="M620" s="4" t="n">
        <v>874.87</v>
      </c>
      <c r="N620" s="4" t="n">
        <v>100</v>
      </c>
      <c r="O620" s="4" t="n">
        <f aca="false">'RIPTE e IPC'!M620*100/'RIPTE e IPC'!K620</f>
        <v>9961.07309003205</v>
      </c>
      <c r="P620" s="4" t="n">
        <f aca="false">'RIPTE e IPC'!O620*100/'RIPTE e IPC'!$O$864</f>
        <v>85.0671419155812</v>
      </c>
      <c r="Q620" s="4" t="n">
        <f aca="false">'RIPTE e IPC'!M620*100/'RIPTE e IPC'!L620</f>
        <v>7349.76615085406</v>
      </c>
      <c r="R620" s="4"/>
      <c r="S620" s="4"/>
      <c r="T620" s="67" t="n">
        <f aca="false">'RIPTE e IPC'!C620*100/'RIPTE e IPC'!$C$864</f>
        <v>22.7218506662515</v>
      </c>
      <c r="U620" s="67" t="n">
        <f aca="false">'RIPTE e IPC'!M620*100/'RIPTE e IPC'!T620</f>
        <v>3850.34657982077</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86.6512188253379</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3922.04576912358</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87.5068478299005</v>
      </c>
      <c r="Q622" s="10" t="n">
        <f aca="false">'RIPTE e IPC'!M622*100/'RIPTE e IPC'!L622</f>
        <v>7628.00663791646</v>
      </c>
      <c r="R622" s="10"/>
      <c r="S622" s="10"/>
      <c r="T622" s="69" t="n">
        <f aca="false">'RIPTE e IPC'!C622*100/'RIPTE e IPC'!$C$864</f>
        <v>22.9245618515417</v>
      </c>
      <c r="U622" s="69" t="n">
        <f aca="false">'RIPTE e IPC'!M622*100/'RIPTE e IPC'!T622</f>
        <v>3960.77362734389</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87.4924755654164</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8.90973887755445</v>
      </c>
      <c r="L624" s="71" t="n">
        <v>11.9033719174635</v>
      </c>
      <c r="M624" s="7" t="n">
        <v>916.93</v>
      </c>
      <c r="N624" s="7" t="n">
        <v>104.81</v>
      </c>
      <c r="O624" s="7" t="n">
        <f aca="false">'RIPTE e IPC'!M624*100/'RIPTE e IPC'!K624</f>
        <v>10291.3229287779</v>
      </c>
      <c r="P624" s="7" t="n">
        <f aca="false">'RIPTE e IPC'!O624*100/'RIPTE e IPC'!$O$864</f>
        <v>87.8874615384041</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3978.0011332618</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v>
      </c>
      <c r="L625" s="69" t="n">
        <v>11.9033719174635</v>
      </c>
      <c r="M625" s="10" t="n">
        <v>936.83</v>
      </c>
      <c r="N625" s="10" t="n">
        <v>107.08</v>
      </c>
      <c r="O625" s="10" t="n">
        <f aca="false">'RIPTE e IPC'!M625*100/'RIPTE e IPC'!K625</f>
        <v>10491.8577644486</v>
      </c>
      <c r="P625" s="10" t="n">
        <f aca="false">'RIPTE e IPC'!O625*100/'RIPTE e IPC'!$O$864</f>
        <v>89.6000205338893</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9.04036907406269</v>
      </c>
      <c r="L626" s="67"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9.04012182924246</v>
      </c>
      <c r="L627" s="71" t="n">
        <v>11.9033719174635</v>
      </c>
      <c r="M627" s="7" t="n">
        <v>928.29</v>
      </c>
      <c r="N627" s="7" t="n">
        <v>106.11</v>
      </c>
      <c r="O627" s="7" t="n">
        <f aca="false">'RIPTE e IPC'!M627*100/'RIPTE e IPC'!K627</f>
        <v>10268.5563041553</v>
      </c>
      <c r="P627" s="7" t="n">
        <f aca="false">'RIPTE e IPC'!O627*100/'RIPTE e IPC'!$O$864</f>
        <v>87.6930355292582</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3969.20093729322</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9.04066350300892</v>
      </c>
      <c r="L629" s="67"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67" t="n">
        <f aca="false">'RIPTE e IPC'!C629*100/'RIPTE e IPC'!$C$864</f>
        <v>23.3887282791174</v>
      </c>
      <c r="U629" s="67" t="n">
        <f aca="false">'RIPTE e IPC'!M629*100/'RIPTE e IPC'!T629</f>
        <v>3886.78678528948</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9.04256407960412</v>
      </c>
      <c r="L630" s="7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3934.87202535666</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4045.32488555643</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9.06055255579964</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9.03859495092516</v>
      </c>
      <c r="L633" s="71" t="n">
        <v>11.9033719174635</v>
      </c>
      <c r="M633" s="7" t="n">
        <v>912.86</v>
      </c>
      <c r="N633" s="7" t="n">
        <v>104.34</v>
      </c>
      <c r="O633" s="7" t="n">
        <f aca="false">'RIPTE e IPC'!M633*100/'RIPTE e IPC'!K633</f>
        <v>10099.5785844631</v>
      </c>
      <c r="P633" s="7" t="n">
        <f aca="false">'RIPTE e IPC'!O633*100/'RIPTE e IPC'!$O$864</f>
        <v>86.2499729664488</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9.05345795061456</v>
      </c>
      <c r="L634" s="69"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9.08423709968564</v>
      </c>
      <c r="L635" s="67"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3929.62657414098</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9.07267321408602</v>
      </c>
      <c r="L637" s="69"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9.09987203167637</v>
      </c>
      <c r="L638" s="67"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67" t="n">
        <f aca="false">'RIPTE e IPC'!C638*100/'RIPTE e IPC'!$C$864</f>
        <v>23.5419042255895</v>
      </c>
      <c r="U638" s="67" t="n">
        <f aca="false">'RIPTE e IPC'!M638*100/'RIPTE e IPC'!T638</f>
        <v>3985.1916438442</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9.07030079623084</v>
      </c>
      <c r="L639" s="7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88.2388512929523</v>
      </c>
      <c r="Q640" s="10" t="n">
        <f aca="false">'RIPTE e IPC'!M640*100/'RIPTE e IPC'!L640</f>
        <v>7830.80631659057</v>
      </c>
      <c r="R640" s="10"/>
      <c r="S640" s="10"/>
      <c r="T640" s="69" t="n">
        <f aca="false">'RIPTE e IPC'!C640*100/'RIPTE e IPC'!$C$864</f>
        <v>23.3388073050735</v>
      </c>
      <c r="U640" s="69" t="n">
        <f aca="false">'RIPTE e IPC'!M640*100/'RIPTE e IPC'!T640</f>
        <v>3993.90589165783</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3959.56774689251</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9.01345902332346</v>
      </c>
      <c r="L642" s="7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9.01369305658841</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4035.12950897387</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87.6520876600251</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9.05554537634872</v>
      </c>
      <c r="L645" s="7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3998.25356024271</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88.4167295421818</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9.11771895549389</v>
      </c>
      <c r="L647" s="67"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3914.41029808555</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4002.93164894204</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9.11999889246212</v>
      </c>
      <c r="L650" s="67"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9.10993546206924</v>
      </c>
      <c r="L652" s="69"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9.07982632758734</v>
      </c>
      <c r="L653" s="67"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67" t="n">
        <f aca="false">'RIPTE e IPC'!C653*100/'RIPTE e IPC'!$C$864</f>
        <v>23.4900448099675</v>
      </c>
      <c r="U653" s="67" t="n">
        <f aca="false">'RIPTE e IPC'!M653*100/'RIPTE e IPC'!T653</f>
        <v>3882.58092897722</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9.07229196634796</v>
      </c>
      <c r="L654" s="7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9.12815230943459</v>
      </c>
      <c r="L657" s="71" t="n">
        <v>11.9033719174635</v>
      </c>
      <c r="M657" s="7" t="n">
        <v>898.67</v>
      </c>
      <c r="N657" s="7" t="n">
        <v>102.72</v>
      </c>
      <c r="O657" s="7" t="n">
        <f aca="false">'RIPTE e IPC'!M657*100/'RIPTE e IPC'!K657</f>
        <v>9845.03730367382</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3805.49418398921</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9.12378117200212</v>
      </c>
      <c r="L658" s="69"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9.10948815655478</v>
      </c>
      <c r="L659" s="67"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9.09188281546237</v>
      </c>
      <c r="L660" s="7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9.10737430771007</v>
      </c>
      <c r="L661" s="69" t="n">
        <v>11.9033719174635</v>
      </c>
      <c r="M661" s="10" t="n">
        <v>915.57</v>
      </c>
      <c r="N661" s="10" t="n">
        <v>104.65</v>
      </c>
      <c r="O661" s="10" t="n">
        <f aca="false">'RIPTE e IPC'!M661*100/'RIPTE e IPC'!K661</f>
        <v>10053.0621567283</v>
      </c>
      <c r="P661" s="10" t="n">
        <f aca="false">'RIPTE e IPC'!O661*100/'RIPTE e IPC'!$O$864</f>
        <v>85.8527246455347</v>
      </c>
      <c r="Q661" s="10" t="n">
        <f aca="false">'RIPTE e IPC'!M661*100/'RIPTE e IPC'!L661</f>
        <v>7691.68607305937</v>
      </c>
      <c r="R661" s="10"/>
      <c r="S661" s="10"/>
      <c r="T661" s="69" t="n">
        <f aca="false">'RIPTE e IPC'!C661*100/'RIPTE e IPC'!$C$864</f>
        <v>23.5613130549933</v>
      </c>
      <c r="U661" s="69" t="n">
        <f aca="false">'RIPTE e IPC'!M661*100/'RIPTE e IPC'!T661</f>
        <v>3885.90397259699</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9.16462186410103</v>
      </c>
      <c r="L662" s="67"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9.19657684159198</v>
      </c>
      <c r="L663" s="7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3832.93665053505</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v>
      </c>
      <c r="L666" s="7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3868.27212658493</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9.22569510942792</v>
      </c>
      <c r="L668" s="67" t="n">
        <v>11.9033719174635</v>
      </c>
      <c r="M668" s="4" t="n">
        <v>898.35</v>
      </c>
      <c r="N668" s="4" t="n">
        <v>102.68</v>
      </c>
      <c r="O668" s="4" t="n">
        <f aca="false">'RIPTE e IPC'!M668*100/'RIPTE e IPC'!K668</f>
        <v>9737.47765717899</v>
      </c>
      <c r="P668" s="4" t="n">
        <f aca="false">'RIPTE e IPC'!O668*100/'RIPTE e IPC'!$O$864</f>
        <v>83.1576463977518</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3722.77666240764</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9.22470424278197</v>
      </c>
      <c r="L670" s="69" t="n">
        <v>11.9033719174635</v>
      </c>
      <c r="M670" s="10" t="n">
        <v>894.03</v>
      </c>
      <c r="N670" s="10" t="n">
        <v>102.19</v>
      </c>
      <c r="O670" s="10" t="n">
        <f aca="false">'RIPTE e IPC'!M670*100/'RIPTE e IPC'!K670</f>
        <v>9691.69283339949</v>
      </c>
      <c r="P670" s="10" t="n">
        <f aca="false">'RIPTE e IPC'!O670*100/'RIPTE e IPC'!$O$864</f>
        <v>82.7666459436012</v>
      </c>
      <c r="Q670" s="10" t="n">
        <f aca="false">'RIPTE e IPC'!M670*100/'RIPTE e IPC'!L670</f>
        <v>7510.72894469813</v>
      </c>
      <c r="R670" s="10"/>
      <c r="S670" s="10"/>
      <c r="T670" s="69" t="n">
        <f aca="false">'RIPTE e IPC'!C670*100/'RIPTE e IPC'!$C$864</f>
        <v>23.8648524986957</v>
      </c>
      <c r="U670" s="69" t="n">
        <f aca="false">'RIPTE e IPC'!M670*100/'RIPTE e IPC'!T670</f>
        <v>3746.22051424313</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9.19095626850309</v>
      </c>
      <c r="L671" s="67"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9.16913266654645</v>
      </c>
      <c r="L672" s="71" t="n">
        <v>11.9033719174635</v>
      </c>
      <c r="M672" s="7" t="n">
        <v>891.18</v>
      </c>
      <c r="N672" s="7" t="n">
        <v>101.86</v>
      </c>
      <c r="O672" s="7" t="n">
        <f aca="false">'RIPTE e IPC'!M672*100/'RIPTE e IPC'!K672</f>
        <v>9719.34895490679</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9.16789078035018</v>
      </c>
      <c r="L673" s="69"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9" t="n">
        <f aca="false">'RIPTE e IPC'!C673*100/'RIPTE e IPC'!$C$864</f>
        <v>23.7178727294596</v>
      </c>
      <c r="U673" s="69" t="n">
        <f aca="false">'RIPTE e IPC'!M673*100/'RIPTE e IPC'!T673</f>
        <v>3816.32033498403</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3738.06914928864</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v>
      </c>
      <c r="L675" s="71" t="n">
        <v>11.9033719174635</v>
      </c>
      <c r="M675" s="7" t="n">
        <v>897.38</v>
      </c>
      <c r="N675" s="7" t="n">
        <v>102.57</v>
      </c>
      <c r="O675" s="7" t="n">
        <f aca="false">'RIPTE e IPC'!M675*100/'RIPTE e IPC'!K675</f>
        <v>9758.04148911523</v>
      </c>
      <c r="P675" s="7" t="n">
        <f aca="false">'RIPTE e IPC'!O675*100/'RIPTE e IPC'!$O$864</f>
        <v>83.3332606507382</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9.12726524786584</v>
      </c>
      <c r="L676" s="69" t="n">
        <v>11.9033719174635</v>
      </c>
      <c r="M676" s="10" t="n">
        <v>896.72</v>
      </c>
      <c r="N676" s="10" t="n">
        <v>102.5</v>
      </c>
      <c r="O676" s="10" t="n">
        <f aca="false">'RIPTE e IPC'!M676*100/'RIPTE e IPC'!K676</f>
        <v>9824.62956480502</v>
      </c>
      <c r="P676" s="10" t="n">
        <f aca="false">'RIPTE e IPC'!O676*100/'RIPTE e IPC'!$O$864</f>
        <v>83.901919994304</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9.07343193483208</v>
      </c>
      <c r="L678" s="71" t="n">
        <v>11.9033719174635</v>
      </c>
      <c r="M678" s="7" t="n">
        <v>883.81</v>
      </c>
      <c r="N678" s="7" t="n">
        <v>101.02</v>
      </c>
      <c r="O678" s="7" t="n">
        <f aca="false">'RIPTE e IPC'!M678*100/'RIPTE e IPC'!K678</f>
        <v>9740.6362481999</v>
      </c>
      <c r="P678" s="7" t="n">
        <f aca="false">'RIPTE e IPC'!O678*100/'RIPTE e IPC'!$O$864</f>
        <v>83.1846206311703</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3828.3362123121</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9.08974443087213</v>
      </c>
      <c r="L680" s="67" t="n">
        <v>11.9033719174635</v>
      </c>
      <c r="M680" s="4" t="n">
        <v>888.23</v>
      </c>
      <c r="N680" s="4" t="n">
        <v>101.53</v>
      </c>
      <c r="O680" s="4" t="n">
        <f aca="false">'RIPTE e IPC'!M680*100/'RIPTE e IPC'!K680</f>
        <v>9771.78188842407</v>
      </c>
      <c r="P680" s="4" t="n">
        <f aca="false">'RIPTE e IPC'!O680*100/'RIPTE e IPC'!$O$864</f>
        <v>83.4506030783478</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9.05552839006336</v>
      </c>
      <c r="L681" s="7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3770.83296378926</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9.03748706764672</v>
      </c>
      <c r="L682" s="69" t="n">
        <v>11.9033719174635</v>
      </c>
      <c r="M682" s="10" t="n">
        <v>886.14</v>
      </c>
      <c r="N682" s="10" t="n">
        <v>101.29</v>
      </c>
      <c r="O682" s="10" t="n">
        <f aca="false">'RIPTE e IPC'!M682*100/'RIPTE e IPC'!K682</f>
        <v>9805.15925906316</v>
      </c>
      <c r="P682" s="10" t="n">
        <f aca="false">'RIPTE e IPC'!O682*100/'RIPTE e IPC'!$O$864</f>
        <v>83.7356444086605</v>
      </c>
      <c r="Q682" s="10" t="n">
        <f aca="false">'RIPTE e IPC'!M682*100/'RIPTE e IPC'!L682</f>
        <v>7444.44520547946</v>
      </c>
      <c r="R682" s="10"/>
      <c r="S682" s="10"/>
      <c r="T682" s="69" t="n">
        <f aca="false">'RIPTE e IPC'!C682*100/'RIPTE e IPC'!$C$864</f>
        <v>23.3805106539887</v>
      </c>
      <c r="U682" s="69" t="n">
        <f aca="false">'RIPTE e IPC'!M682*100/'RIPTE e IPC'!T682</f>
        <v>3790.07975109741</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9.03607343123184</v>
      </c>
      <c r="L683" s="67" t="n">
        <v>11.9033719174635</v>
      </c>
      <c r="M683" s="4" t="n">
        <v>888.3</v>
      </c>
      <c r="N683" s="4" t="n">
        <v>101.54</v>
      </c>
      <c r="O683" s="4" t="n">
        <f aca="false">'RIPTE e IPC'!M683*100/'RIPTE e IPC'!K683</f>
        <v>9830.5974022934</v>
      </c>
      <c r="P683" s="4" t="n">
        <f aca="false">'RIPTE e IPC'!O683*100/'RIPTE e IPC'!$O$864</f>
        <v>83.9528850734641</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9.00751193608266</v>
      </c>
      <c r="L684" s="71" t="n">
        <v>11.9033719174635</v>
      </c>
      <c r="M684" s="7" t="n">
        <v>887.21</v>
      </c>
      <c r="N684" s="7" t="n">
        <v>101.41</v>
      </c>
      <c r="O684" s="7" t="n">
        <f aca="false">'RIPTE e IPC'!M684*100/'RIPTE e IPC'!K684</f>
        <v>9849.66776947558</v>
      </c>
      <c r="P684" s="7" t="n">
        <f aca="false">'RIPTE e IPC'!O684*100/'RIPTE e IPC'!$O$864</f>
        <v>84.1157452007622</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9.00191023664417</v>
      </c>
      <c r="L685" s="69" t="n">
        <v>11.9033719174635</v>
      </c>
      <c r="M685" s="10" t="n">
        <v>892.14</v>
      </c>
      <c r="N685" s="10" t="n">
        <v>101.97</v>
      </c>
      <c r="O685" s="10" t="n">
        <f aca="false">'RIPTE e IPC'!M685*100/'RIPTE e IPC'!K685</f>
        <v>9910.56316434211</v>
      </c>
      <c r="P685" s="10" t="n">
        <f aca="false">'RIPTE e IPC'!O685*100/'RIPTE e IPC'!$O$864</f>
        <v>84.6357892914236</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9.07799747086365</v>
      </c>
      <c r="L686" s="67"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9.07836928177652</v>
      </c>
      <c r="L687" s="7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9845.96061268322</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v>
      </c>
      <c r="L689" s="67"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67" t="n">
        <f aca="false">'RIPTE e IPC'!C689*100/'RIPTE e IPC'!$C$864</f>
        <v>23.3359167322416</v>
      </c>
      <c r="U689" s="67" t="n">
        <f aca="false">'RIPTE e IPC'!M689*100/'RIPTE e IPC'!T689</f>
        <v>3735.4007129947</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3779.70337259879</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8.96857559530902</v>
      </c>
      <c r="L691" s="69"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9" t="n">
        <f aca="false">'RIPTE e IPC'!C691*100/'RIPTE e IPC'!$C$864</f>
        <v>23.2022326214877</v>
      </c>
      <c r="U691" s="69" t="n">
        <f aca="false">'RIPTE e IPC'!M691*100/'RIPTE e IPC'!T691</f>
        <v>3891.95304922385</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9795.69638338262</v>
      </c>
      <c r="P692" s="4" t="n">
        <f aca="false">'RIPTE e IPC'!O692*100/'RIPTE e IPC'!$O$864</f>
        <v>83.6548318515023</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8.98814757077304</v>
      </c>
      <c r="L693" s="7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8.97434527023607</v>
      </c>
      <c r="L694" s="69" t="n">
        <v>11.9033719174635</v>
      </c>
      <c r="M694" s="10" t="n">
        <v>883.15</v>
      </c>
      <c r="N694" s="10" t="n">
        <v>100.95</v>
      </c>
      <c r="O694" s="10" t="n">
        <f aca="false">'RIPTE e IPC'!M694*100/'RIPTE e IPC'!K694</f>
        <v>9840.8293129641</v>
      </c>
      <c r="P694" s="10" t="n">
        <f aca="false">'RIPTE e IPC'!O694*100/'RIPTE e IPC'!$O$864</f>
        <v>84.0402651568371</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8.99042750774127</v>
      </c>
      <c r="L695" s="67" t="n">
        <v>11.9033719174635</v>
      </c>
      <c r="M695" s="4" t="n">
        <v>879.95</v>
      </c>
      <c r="N695" s="4" t="n">
        <v>100.58</v>
      </c>
      <c r="O695" s="4" t="n">
        <f aca="false">'RIPTE e IPC'!M695*100/'RIPTE e IPC'!K695</f>
        <v>9787.63244842708</v>
      </c>
      <c r="P695" s="4" t="n">
        <f aca="false">'RIPTE e IPC'!O695*100/'RIPTE e IPC'!$O$864</f>
        <v>83.5859661888311</v>
      </c>
      <c r="Q695" s="4" t="n">
        <f aca="false">'RIPTE e IPC'!M695*100/'RIPTE e IPC'!L695</f>
        <v>7392.44313377305</v>
      </c>
      <c r="R695" s="4"/>
      <c r="S695" s="4"/>
      <c r="T695" s="67" t="n">
        <f aca="false">'RIPTE e IPC'!C695*100/'RIPTE e IPC'!$C$864</f>
        <v>23.2587648043398</v>
      </c>
      <c r="U695" s="67" t="n">
        <f aca="false">'RIPTE e IPC'!M695*100/'RIPTE e IPC'!T695</f>
        <v>3783.30494934886</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8.94623296796641</v>
      </c>
      <c r="L696" s="7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3793.18032335275</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8.93623182061985</v>
      </c>
      <c r="L697" s="69" t="n">
        <v>11.9033719174635</v>
      </c>
      <c r="M697" s="10" t="n">
        <v>884.83</v>
      </c>
      <c r="N697" s="10" t="n">
        <v>101.14</v>
      </c>
      <c r="O697" s="10" t="n">
        <f aca="false">'RIPTE e IPC'!M697*100/'RIPTE e IPC'!K697</f>
        <v>9901.6007838819</v>
      </c>
      <c r="P697" s="10" t="n">
        <f aca="false">'RIPTE e IPC'!O697*100/'RIPTE e IPC'!$O$864</f>
        <v>84.5592509422298</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8.9434189066919</v>
      </c>
      <c r="L698" s="67"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8.92304668845094</v>
      </c>
      <c r="L699" s="7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8.94004807273058</v>
      </c>
      <c r="L700" s="69"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9" t="n">
        <f aca="false">'RIPTE e IPC'!C700*100/'RIPTE e IPC'!$C$864</f>
        <v>23.1284302425095</v>
      </c>
      <c r="U700" s="69" t="n">
        <f aca="false">'RIPTE e IPC'!M700*100/'RIPTE e IPC'!T700</f>
        <v>3857.24405264784</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8.99980771198969</v>
      </c>
      <c r="L701" s="67"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9.00563212050291</v>
      </c>
      <c r="L702" s="71" t="n">
        <v>11.9033719174635</v>
      </c>
      <c r="M702" s="7" t="n">
        <v>882.57</v>
      </c>
      <c r="N702" s="7" t="n">
        <v>100.88</v>
      </c>
      <c r="O702" s="7" t="n">
        <f aca="false">'RIPTE e IPC'!M702*100/'RIPTE e IPC'!K702</f>
        <v>9800.20045445422</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3788.16297805564</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8.94067656528888</v>
      </c>
      <c r="L703" s="69" t="n">
        <v>11.9033719174635</v>
      </c>
      <c r="M703" s="10" t="n">
        <v>889.09</v>
      </c>
      <c r="N703" s="10" t="n">
        <v>101.63</v>
      </c>
      <c r="O703" s="10" t="n">
        <f aca="false">'RIPTE e IPC'!M703*100/'RIPTE e IPC'!K703</f>
        <v>9944.32572867903</v>
      </c>
      <c r="P703" s="10" t="n">
        <f aca="false">'RIPTE e IPC'!O703*100/'RIPTE e IPC'!$O$864</f>
        <v>84.9241201595865</v>
      </c>
      <c r="Q703" s="10" t="n">
        <f aca="false">'RIPTE e IPC'!M703*100/'RIPTE e IPC'!L703</f>
        <v>7469.22809910368</v>
      </c>
      <c r="R703" s="10"/>
      <c r="S703" s="10"/>
      <c r="T703" s="69" t="n">
        <f aca="false">'RIPTE e IPC'!C703*100/'RIPTE e IPC'!$C$864</f>
        <v>23.1300561897274</v>
      </c>
      <c r="U703" s="69" t="n">
        <f aca="false">'RIPTE e IPC'!M703*100/'RIPTE e IPC'!T703</f>
        <v>3843.87306588068</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v>
      </c>
      <c r="L704" s="67" t="n">
        <v>11.9033719174635</v>
      </c>
      <c r="M704" s="4" t="n">
        <v>881.29</v>
      </c>
      <c r="N704" s="4" t="n">
        <v>100.73</v>
      </c>
      <c r="O704" s="4" t="n">
        <f aca="false">'RIPTE e IPC'!M704*100/'RIPTE e IPC'!K704</f>
        <v>9889.42999035771</v>
      </c>
      <c r="P704" s="4" t="n">
        <f aca="false">'RIPTE e IPC'!O704*100/'RIPTE e IPC'!$O$864</f>
        <v>84.4553128814817</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9906.23208686885</v>
      </c>
      <c r="P705" s="7" t="n">
        <f aca="false">'RIPTE e IPC'!O705*100/'RIPTE e IPC'!$O$864</f>
        <v>84.5988020734065</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3829.14837486284</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3817.97837292976</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8.83369505273087</v>
      </c>
      <c r="L707" s="67" t="n">
        <v>11.9033719174635</v>
      </c>
      <c r="M707" s="4" t="n">
        <v>880.26</v>
      </c>
      <c r="N707" s="4" t="n">
        <v>100.62</v>
      </c>
      <c r="O707" s="4" t="n">
        <f aca="false">'RIPTE e IPC'!M707*100/'RIPTE e IPC'!K707</f>
        <v>9964.79949495056</v>
      </c>
      <c r="P707" s="4" t="n">
        <f aca="false">'RIPTE e IPC'!O707*100/'RIPTE e IPC'!$O$864</f>
        <v>85.0989652556142</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8.79802951557143</v>
      </c>
      <c r="L709" s="69"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9.28236890684676</v>
      </c>
      <c r="L711" s="7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9.64953123961841</v>
      </c>
      <c r="L712" s="69"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9" t="n">
        <f aca="false">'RIPTE e IPC'!C712*100/'RIPTE e IPC'!$C$864</f>
        <v>24.9639049290106</v>
      </c>
      <c r="U712" s="69" t="n">
        <f aca="false">'RIPTE e IPC'!M712*100/'RIPTE e IPC'!T712</f>
        <v>3534.66335699178</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8281.36625961142</v>
      </c>
      <c r="P713" s="4" t="n">
        <f aca="false">'RIPTE e IPC'!O713*100/'RIPTE e IPC'!$O$864</f>
        <v>70.7225167905082</v>
      </c>
      <c r="Q713" s="4" t="n">
        <f aca="false">'RIPTE e IPC'!M713*100/'RIPTE e IPC'!L713</f>
        <v>7410.7572721123</v>
      </c>
      <c r="R713" s="4"/>
      <c r="S713" s="4"/>
      <c r="T713" s="67" t="n">
        <f aca="false">'RIPTE e IPC'!C713*100/'RIPTE e IPC'!$C$864</f>
        <v>27.5573151553087</v>
      </c>
      <c r="U713" s="67" t="n">
        <f aca="false">'RIPTE e IPC'!M713*100/'RIPTE e IPC'!T713</f>
        <v>3201.07381661984</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7961.93933961986</v>
      </c>
      <c r="P714" s="7" t="n">
        <f aca="false">'RIPTE e IPC'!O714*100/'RIPTE e IPC'!$O$864</f>
        <v>67.9946244350379</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65.0525895927217</v>
      </c>
      <c r="Q715" s="10" t="n">
        <f aca="false">'RIPTE e IPC'!M715*100/'RIPTE e IPC'!L715</f>
        <v>7346.82580754271</v>
      </c>
      <c r="R715" s="10"/>
      <c r="S715" s="10"/>
      <c r="T715" s="69" t="n">
        <f aca="false">'RIPTE e IPC'!C715*100/'RIPTE e IPC'!$C$864</f>
        <v>29.7007335029014</v>
      </c>
      <c r="U715" s="69" t="n">
        <f aca="false">'RIPTE e IPC'!M715*100/'RIPTE e IPC'!T715</f>
        <v>2944.43906550176</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7654.19532349575</v>
      </c>
      <c r="P716" s="4" t="n">
        <f aca="false">'RIPTE e IPC'!O716*100/'RIPTE e IPC'!$O$864</f>
        <v>65.36650358333</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7302.03481126755</v>
      </c>
      <c r="P717" s="7" t="n">
        <f aca="false">'RIPTE e IPC'!O717*100/'RIPTE e IPC'!$O$864</f>
        <v>62.3590677378126</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2822.52368868078</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7258.18395378122</v>
      </c>
      <c r="P718" s="10" t="n">
        <f aca="false">'RIPTE e IPC'!O718*100/'RIPTE e IPC'!$O$864</f>
        <v>61.9845832738202</v>
      </c>
      <c r="Q718" s="10" t="n">
        <f aca="false">'RIPTE e IPC'!M718*100/'RIPTE e IPC'!L718</f>
        <v>7492.58282597667</v>
      </c>
      <c r="R718" s="10"/>
      <c r="S718" s="10"/>
      <c r="T718" s="69" t="n">
        <f aca="false">'RIPTE e IPC'!C718*100/'RIPTE e IPC'!$C$864</f>
        <v>31.789221201238</v>
      </c>
      <c r="U718" s="69" t="n">
        <f aca="false">'RIPTE e IPC'!M718*100/'RIPTE e IPC'!T718</f>
        <v>2805.57360733727</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7314.70735803834</v>
      </c>
      <c r="P719" s="4" t="n">
        <f aca="false">'RIPTE e IPC'!O719*100/'RIPTE e IPC'!$O$864</f>
        <v>62.4672907500161</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7263.32633049115</v>
      </c>
      <c r="P721" s="10" t="n">
        <f aca="false">'RIPTE e IPC'!O721*100/'RIPTE e IPC'!$O$864</f>
        <v>62.0284989529256</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7020.23262248152</v>
      </c>
      <c r="P722" s="4" t="n">
        <f aca="false">'RIPTE e IPC'!O722*100/'RIPTE e IPC'!$O$864</f>
        <v>59.9524889918368</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7019.36314591193</v>
      </c>
      <c r="P724" s="10" t="n">
        <f aca="false">'RIPTE e IPC'!O724*100/'RIPTE e IPC'!$O$864</f>
        <v>59.9450636987917</v>
      </c>
      <c r="Q724" s="10" t="n">
        <f aca="false">'RIPTE e IPC'!M724*100/'RIPTE e IPC'!L724</f>
        <v>7494.43104177237</v>
      </c>
      <c r="R724" s="10"/>
      <c r="S724" s="10"/>
      <c r="T724" s="69" t="n">
        <f aca="false">'RIPTE e IPC'!C724*100/'RIPTE e IPC'!$C$864</f>
        <v>32.8788988007466</v>
      </c>
      <c r="U724" s="69" t="n">
        <f aca="false">'RIPTE e IPC'!M724*100/'RIPTE e IPC'!T724</f>
        <v>2713.25997079849</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6998.42238216883</v>
      </c>
      <c r="P725" s="4" t="n">
        <f aca="false">'RIPTE e IPC'!O725*100/'RIPTE e IPC'!$O$864</f>
        <v>59.7662304641538</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7141.21660865393</v>
      </c>
      <c r="P727" s="10" t="n">
        <f aca="false">'RIPTE e IPC'!O727*100/'RIPTE e IPC'!$O$864</f>
        <v>60.9856871049538</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7228.73791429904</v>
      </c>
      <c r="P728" s="4" t="n">
        <f aca="false">'RIPTE e IPC'!O728*100/'RIPTE e IPC'!$O$864</f>
        <v>61.7331153449292</v>
      </c>
      <c r="Q728" s="4" t="n">
        <f aca="false">'RIPTE e IPC'!M728*100/'RIPTE e IPC'!L728</f>
        <v>7720.165398275</v>
      </c>
      <c r="R728" s="4"/>
      <c r="S728" s="4"/>
      <c r="T728" s="67" t="n">
        <f aca="false">'RIPTE e IPC'!C728*100/'RIPTE e IPC'!$C$864</f>
        <v>32.8882248043092</v>
      </c>
      <c r="U728" s="67" t="n">
        <f aca="false">'RIPTE e IPC'!M728*100/'RIPTE e IPC'!T728</f>
        <v>2794.19155478284</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7402.98134223701</v>
      </c>
      <c r="P729" s="7" t="n">
        <f aca="false">'RIPTE e IPC'!O729*100/'RIPTE e IPC'!$O$864</f>
        <v>63.2211468329312</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7640.83680344746</v>
      </c>
      <c r="P730" s="10" t="n">
        <f aca="false">'RIPTE e IPC'!O730*100/'RIPTE e IPC'!$O$864</f>
        <v>65.2524223884166</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7881.70278409096</v>
      </c>
      <c r="P731" s="4" t="n">
        <f aca="false">'RIPTE e IPC'!O731*100/'RIPTE e IPC'!$O$864</f>
        <v>67.3094076522372</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7954.61613264832</v>
      </c>
      <c r="P732" s="7" t="n">
        <f aca="false">'RIPTE e IPC'!O732*100/'RIPTE e IPC'!$O$864</f>
        <v>67.9320845579489</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8096.22864892441</v>
      </c>
      <c r="P733" s="10" t="n">
        <f aca="false">'RIPTE e IPC'!O733*100/'RIPTE e IPC'!$O$864</f>
        <v>69.1414494436594</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8250.43031330227</v>
      </c>
      <c r="P734" s="4" t="n">
        <f aca="false">'RIPTE e IPC'!O734*100/'RIPTE e IPC'!$O$864</f>
        <v>70.4583251204755</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8442.65745253938</v>
      </c>
      <c r="P735" s="7" t="n">
        <f aca="false">'RIPTE e IPC'!O735*100/'RIPTE e IPC'!$O$864</f>
        <v>72.0999367406003</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8481.33558214984</v>
      </c>
      <c r="P736" s="10" t="n">
        <f aca="false">'RIPTE e IPC'!O736*100/'RIPTE e IPC'!$O$864</f>
        <v>72.4302463278169</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8383.32612475719</v>
      </c>
      <c r="P737" s="4" t="n">
        <f aca="false">'RIPTE e IPC'!O737*100/'RIPTE e IPC'!$O$864</f>
        <v>71.5932497165348</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13.2054968376884</v>
      </c>
      <c r="L738" s="71" t="n">
        <v>11.9033719174635</v>
      </c>
      <c r="M738" s="7" t="n">
        <v>1088.57</v>
      </c>
      <c r="N738" s="7" t="n">
        <v>124.43</v>
      </c>
      <c r="O738" s="7" t="n">
        <f aca="false">'RIPTE e IPC'!M738*100/'RIPTE e IPC'!K738</f>
        <v>8243.30968671486</v>
      </c>
      <c r="P738" s="7" t="n">
        <f aca="false">'RIPTE e IPC'!O738*100/'RIPTE e IPC'!$O$864</f>
        <v>70.3975152712791</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8287.65361639312</v>
      </c>
      <c r="P739" s="10" t="n">
        <f aca="false">'RIPTE e IPC'!O739*100/'RIPTE e IPC'!$O$864</f>
        <v>70.776210550888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8153.46540506073</v>
      </c>
      <c r="P740" s="4" t="n">
        <f aca="false">'RIPTE e IPC'!O740*100/'RIPTE e IPC'!$O$864</f>
        <v>69.630248914663</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8104.86442651115</v>
      </c>
      <c r="P741" s="7" t="n">
        <f aca="false">'RIPTE e IPC'!O741*100/'RIPTE e IPC'!$O$864</f>
        <v>69.2151986181593</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8043.93212036766</v>
      </c>
      <c r="P742" s="10" t="n">
        <f aca="false">'RIPTE e IPC'!O742*100/'RIPTE e IPC'!$O$864</f>
        <v>68.6948393067575</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8047.63738631823</v>
      </c>
      <c r="P743" s="4" t="n">
        <f aca="false">'RIPTE e IPC'!O743*100/'RIPTE e IPC'!$O$864</f>
        <v>68.7264821209004</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13.5251409808499</v>
      </c>
      <c r="L744" s="71" t="n">
        <v>12.1738056267564</v>
      </c>
      <c r="M744" s="7" t="n">
        <v>1090.41</v>
      </c>
      <c r="N744" s="7" t="n">
        <v>124.64</v>
      </c>
      <c r="O744" s="7" t="n">
        <f aca="false">'RIPTE e IPC'!M744*100/'RIPTE e IPC'!K744</f>
        <v>8062.09710896095</v>
      </c>
      <c r="P744" s="7" t="n">
        <f aca="false">'RIPTE e IPC'!O744*100/'RIPTE e IPC'!$O$864</f>
        <v>68.8499675392876</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8085.29679329148</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7960.63284642274</v>
      </c>
      <c r="P746" s="4" t="n">
        <f aca="false">'RIPTE e IPC'!O746*100/'RIPTE e IPC'!$O$864</f>
        <v>67.9834670385198</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7889.97202294286</v>
      </c>
      <c r="P747" s="7" t="n">
        <f aca="false">'RIPTE e IPC'!O747*100/'RIPTE e IPC'!$O$864</f>
        <v>67.38002660148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3134.26714508958</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8161.3478488081</v>
      </c>
      <c r="P750" s="7" t="n">
        <f aca="false">'RIPTE e IPC'!O750*100/'RIPTE e IPC'!$O$864</f>
        <v>69.6975646501103</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8266.97760216048</v>
      </c>
      <c r="P751" s="10" t="n">
        <f aca="false">'RIPTE e IPC'!O751*100/'RIPTE e IPC'!$O$864</f>
        <v>70.5996382658462</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8422.48223242677</v>
      </c>
      <c r="P752" s="4" t="n">
        <f aca="false">'RIPTE e IPC'!O752*100/'RIPTE e IPC'!$O$864</f>
        <v>71.9276412161136</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8703.41358303174</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3364.21170884954</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3394.65040848096</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77.1793497630929</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14.5129095427444</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9018.74897029236</v>
      </c>
      <c r="P756" s="7" t="n">
        <f aca="false">'RIPTE e IPC'!O756*100/'RIPTE e IPC'!$O$864</f>
        <v>77.0197338803378</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8952.8058389187</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8946.94862735382</v>
      </c>
      <c r="P758" s="4" t="n">
        <f aca="false">'RIPTE e IPC'!O758*100/'RIPTE e IPC'!$O$864</f>
        <v>76.4065619954279</v>
      </c>
      <c r="Q758" s="4" t="n">
        <f aca="false">'RIPTE e IPC'!M758*100/'RIPTE e IPC'!L758</f>
        <v>9742.73349061387</v>
      </c>
      <c r="R758" s="4"/>
      <c r="S758" s="4"/>
      <c r="T758" s="67" t="n">
        <f aca="false">'RIPTE e IPC'!C758*100/'RIPTE e IPC'!$C$864</f>
        <v>40.1385334064252</v>
      </c>
      <c r="U758" s="67" t="n">
        <f aca="false">'RIPTE e IPC'!M758*100/'RIPTE e IPC'!T758</f>
        <v>3458.34758321737</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14.7723996239686</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9037.716050547</v>
      </c>
      <c r="P759" s="7" t="n">
        <f aca="false">'RIPTE e IPC'!O759*100/'RIPTE e IPC'!$O$864</f>
        <v>77.1817119416533</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15.7643674851667</v>
      </c>
      <c r="L760" s="69" t="n">
        <v>14.5717559791515</v>
      </c>
      <c r="M760" s="10" t="n">
        <v>1441.65</v>
      </c>
      <c r="N760" s="10" t="n">
        <v>164.78</v>
      </c>
      <c r="O760" s="10" t="n">
        <f aca="false">'RIPTE e IPC'!M760*100/'RIPTE e IPC'!K760</f>
        <v>9144.99107786275</v>
      </c>
      <c r="P760" s="10" t="n">
        <f aca="false">'RIPTE e IPC'!O760*100/'RIPTE e IPC'!$O$864</f>
        <v>78.0978361272893</v>
      </c>
      <c r="Q760" s="10" t="n">
        <f aca="false">'RIPTE e IPC'!M760*100/'RIPTE e IPC'!L760</f>
        <v>9893.45417300864</v>
      </c>
      <c r="R760" s="10"/>
      <c r="S760" s="10"/>
      <c r="T760" s="69" t="n">
        <f aca="false">'RIPTE e IPC'!C760*100/'RIPTE e IPC'!$C$864</f>
        <v>40.7833459878254</v>
      </c>
      <c r="U760" s="69" t="n">
        <f aca="false">'RIPTE e IPC'!M760*100/'RIPTE e IPC'!T760</f>
        <v>3534.89878057175</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14.9775203548409</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9203.98054563632</v>
      </c>
      <c r="P761" s="4" t="n">
        <f aca="false">'RIPTE e IPC'!O761*100/'RIPTE e IPC'!$O$864</f>
        <v>78.6016036813735</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9394.22086099436</v>
      </c>
      <c r="P762" s="7" t="n">
        <f aca="false">'RIPTE e IPC'!O762*100/'RIPTE e IPC'!$O$864</f>
        <v>80.2262479097972</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3631.23589549871</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9507.51077207484</v>
      </c>
      <c r="P763" s="10" t="n">
        <f aca="false">'RIPTE e IPC'!O763*100/'RIPTE e IPC'!$O$864</f>
        <v>81.193738947799</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9616.25215166739</v>
      </c>
      <c r="P764" s="4" t="n">
        <f aca="false">'RIPTE e IPC'!O764*100/'RIPTE e IPC'!$O$864</f>
        <v>82.1223857197168</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15.1814054186598</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9737.86438249967</v>
      </c>
      <c r="P765" s="7" t="n">
        <f aca="false">'RIPTE e IPC'!O765*100/'RIPTE e IPC'!$O$864</f>
        <v>83.1609490155962</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3764.06763418253</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16.4059583568384</v>
      </c>
      <c r="L766" s="69" t="n">
        <v>15.588010439459</v>
      </c>
      <c r="M766" s="10" t="n">
        <v>1596.46</v>
      </c>
      <c r="N766" s="10" t="n">
        <v>182.48</v>
      </c>
      <c r="O766" s="10" t="n">
        <f aca="false">'RIPTE e IPC'!M766*100/'RIPTE e IPC'!K766</f>
        <v>9730.97679072523</v>
      </c>
      <c r="P766" s="10" t="n">
        <f aca="false">'RIPTE e IPC'!O766*100/'RIPTE e IPC'!$O$864</f>
        <v>83.1021292738237</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15.3210357956994</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9877.20677484167</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16.6634704428856</v>
      </c>
      <c r="L768" s="71" t="n">
        <v>15.9423025074144</v>
      </c>
      <c r="M768" s="7" t="n">
        <v>1641.74</v>
      </c>
      <c r="N768" s="7" t="n">
        <v>187.66</v>
      </c>
      <c r="O768" s="7" t="n">
        <f aca="false">'RIPTE e IPC'!M768*100/'RIPTE e IPC'!K768</f>
        <v>9852.32941497444</v>
      </c>
      <c r="P768" s="7" t="n">
        <f aca="false">'RIPTE e IPC'!O768*100/'RIPTE e IPC'!$O$864</f>
        <v>84.1384755404892</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v>
      </c>
      <c r="P769" s="10" t="n">
        <f aca="false">'RIPTE e IPC'!O769*100/'RIPTE e IPC'!$O$864</f>
        <v>84.9013330425743</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15.9079776460871</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9955.30667019647</v>
      </c>
      <c r="P770" s="4" t="n">
        <f aca="false">'RIPTE e IPC'!O770*100/'RIPTE e IPC'!$O$864</f>
        <v>85.0178969346375</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86.1820072989475</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87.0764266830686</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16.5468175127195</v>
      </c>
      <c r="J773" s="67" t="n">
        <f aca="false">'RIPTE e IPC'!J772*(1+('RIPTE e IPC'!I773-'RIPTE e IPC'!I772)/'RIPTE e IPC'!I772)</f>
        <v>102.124542988717</v>
      </c>
      <c r="K773" s="67" t="n">
        <f aca="false">'RIPTE e IPC'!J773*100/'RIPTE e IPC'!$J$864</f>
        <v>17.6979259964228</v>
      </c>
      <c r="L773" s="67"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18.0666603219403</v>
      </c>
      <c r="L774" s="7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4064.99456339317</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17.3401157610331</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9908.70932943521</v>
      </c>
      <c r="P775" s="10" t="n">
        <f aca="false">'RIPTE e IPC'!O775*100/'RIPTE e IPC'!$O$864</f>
        <v>84.6199576199071</v>
      </c>
      <c r="Q775" s="10" t="n">
        <f aca="false">'RIPTE e IPC'!M775*100/'RIPTE e IPC'!L775</f>
        <v>10655.3303729072</v>
      </c>
      <c r="R775" s="10"/>
      <c r="S775" s="10"/>
      <c r="T775" s="69" t="n">
        <f aca="false">'RIPTE e IPC'!C775*100/'RIPTE e IPC'!$C$864</f>
        <v>45.2191546037932</v>
      </c>
      <c r="U775" s="69" t="n">
        <f aca="false">'RIPTE e IPC'!M775*100/'RIPTE e IPC'!T775</f>
        <v>4064.0078659185</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17.7824845661673</v>
      </c>
      <c r="J776" s="67" t="n">
        <f aca="false">'RIPTE e IPC'!J775*(1+('RIPTE e IPC'!I776-'RIPTE e IPC'!I775)/'RIPTE e IPC'!I775)</f>
        <v>109.750899720008</v>
      </c>
      <c r="K776" s="67" t="n">
        <f aca="false">'RIPTE e IPC'!J776*100/'RIPTE e IPC'!$J$864</f>
        <v>19.0195544032948</v>
      </c>
      <c r="L776" s="67" t="n">
        <v>17.4417061191983</v>
      </c>
      <c r="M776" s="4" t="n">
        <v>1896.64</v>
      </c>
      <c r="N776" s="4" t="n">
        <v>216.79</v>
      </c>
      <c r="O776" s="4" t="n">
        <f aca="false">'RIPTE e IPC'!M776*100/'RIPTE e IPC'!K776</f>
        <v>9972.05276098072</v>
      </c>
      <c r="P776" s="4" t="n">
        <f aca="false">'RIPTE e IPC'!O776*100/'RIPTE e IPC'!$O$864</f>
        <v>85.1609078400289</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19.6512927817796</v>
      </c>
      <c r="L777" s="7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20.0451380470275</v>
      </c>
      <c r="L778" s="69" t="n">
        <v>17.83818028237</v>
      </c>
      <c r="M778" s="10" t="n">
        <v>1946.53</v>
      </c>
      <c r="N778" s="10" t="n">
        <v>222.49</v>
      </c>
      <c r="O778" s="10" t="n">
        <f aca="false">'RIPTE e IPC'!M778*100/'RIPTE e IPC'!K778</f>
        <v>9710.7338220035</v>
      </c>
      <c r="P778" s="10" t="n">
        <f aca="false">'RIPTE e IPC'!O778*100/'RIPTE e IPC'!$O$864</f>
        <v>82.9292551790872</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20.3319314113187</v>
      </c>
      <c r="L779" s="67"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9976.54791482014</v>
      </c>
      <c r="P780" s="7" t="n">
        <f aca="false">'RIPTE e IPC'!O780*100/'RIPTE e IPC'!$O$864</f>
        <v>85.1992962632573</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9988.44168630819</v>
      </c>
      <c r="P781" s="10" t="n">
        <f aca="false">'RIPTE e IPC'!O781*100/'RIPTE e IPC'!$O$864</f>
        <v>85.3008685675603</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9827.81801912969</v>
      </c>
      <c r="P782" s="4" t="n">
        <f aca="false">'RIPTE e IPC'!O782*100/'RIPTE e IPC'!$O$864</f>
        <v>83.9291492590707</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19.9411949085406</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9991.26085603395</v>
      </c>
      <c r="P783" s="7" t="n">
        <f aca="false">'RIPTE e IPC'!O783*100/'RIPTE e IPC'!$O$864</f>
        <v>85.3249441575071</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22.1954274650082</v>
      </c>
      <c r="L784" s="69" t="n">
        <v>19.0821957595121</v>
      </c>
      <c r="M784" s="10" t="n">
        <v>2190.53</v>
      </c>
      <c r="N784" s="10" t="n">
        <v>250.38</v>
      </c>
      <c r="O784" s="10" t="n">
        <f aca="false">'RIPTE e IPC'!M784*100/'RIPTE e IPC'!K784</f>
        <v>9869.28502933062</v>
      </c>
      <c r="P784" s="10" t="n">
        <f aca="false">'RIPTE e IPC'!O784*100/'RIPTE e IPC'!$O$864</f>
        <v>84.2832757683026</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22.8588849252581</v>
      </c>
      <c r="L785" s="67" t="n">
        <v>19.2979879571156</v>
      </c>
      <c r="M785" s="4" t="n">
        <v>2336.11</v>
      </c>
      <c r="N785" s="4" t="n">
        <v>267.02</v>
      </c>
      <c r="O785" s="4" t="n">
        <f aca="false">'RIPTE e IPC'!M785*100/'RIPTE e IPC'!K785</f>
        <v>10219.7023504795</v>
      </c>
      <c r="P785" s="4" t="n">
        <f aca="false">'RIPTE e IPC'!O785*100/'RIPTE e IPC'!$O$864</f>
        <v>87.2758248359006</v>
      </c>
      <c r="Q785" s="4" t="n">
        <f aca="false">'RIPTE e IPC'!M785*100/'RIPTE e IPC'!L785</f>
        <v>12105.4588964992</v>
      </c>
      <c r="R785" s="4"/>
      <c r="S785" s="4"/>
      <c r="T785" s="67" t="n">
        <f aca="false">'RIPTE e IPC'!C785*100/'RIPTE e IPC'!$C$864</f>
        <v>48.827243783149</v>
      </c>
      <c r="U785" s="67" t="n">
        <f aca="false">'RIPTE e IPC'!M785*100/'RIPTE e IPC'!T785</f>
        <v>4784.43962631827</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22.9157149467535</v>
      </c>
      <c r="L786" s="71" t="n">
        <v>19.5161396791867</v>
      </c>
      <c r="M786" s="7" t="n">
        <v>2383.41</v>
      </c>
      <c r="N786" s="7" t="n">
        <v>272.43</v>
      </c>
      <c r="O786" s="7" t="n">
        <f aca="false">'RIPTE e IPC'!M786*100/'RIPTE e IPC'!K786</f>
        <v>10400.7664850869</v>
      </c>
      <c r="P786" s="7" t="n">
        <f aca="false">'RIPTE e IPC'!O786*100/'RIPTE e IPC'!$O$864</f>
        <v>88.8221048697136</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21.9442112021795</v>
      </c>
      <c r="J787" s="69" t="n">
        <f aca="false">'RIPTE e IPC'!J786*(1+('RIPTE e IPC'!I787-'RIPTE e IPC'!I786)/'RIPTE e IPC'!I786)</f>
        <v>135.436469190996</v>
      </c>
      <c r="K787" s="69" t="n">
        <f aca="false">'RIPTE e IPC'!J787*100/'RIPTE e IPC'!$J$864</f>
        <v>23.4707988776397</v>
      </c>
      <c r="L787" s="69" t="n">
        <v>19.7366444700345</v>
      </c>
      <c r="M787" s="10" t="n">
        <v>2400.12</v>
      </c>
      <c r="N787" s="10" t="n">
        <v>274.34</v>
      </c>
      <c r="O787" s="10" t="n">
        <f aca="false">'RIPTE e IPC'!M787*100/'RIPTE e IPC'!K787</f>
        <v>10225.983412463</v>
      </c>
      <c r="P787" s="10" t="n">
        <f aca="false">'RIPTE e IPC'!O787*100/'RIPTE e IPC'!$O$864</f>
        <v>87.3294648389706</v>
      </c>
      <c r="Q787" s="10" t="n">
        <f aca="false">'RIPTE e IPC'!M787*100/'RIPTE e IPC'!L787</f>
        <v>12160.7297716895</v>
      </c>
      <c r="R787" s="10"/>
      <c r="S787" s="10"/>
      <c r="T787" s="69" t="n">
        <f aca="false">'RIPTE e IPC'!C787*100/'RIPTE e IPC'!$C$864</f>
        <v>49.4131707085467</v>
      </c>
      <c r="U787" s="69" t="n">
        <f aca="false">'RIPTE e IPC'!M787*100/'RIPTE e IPC'!T787</f>
        <v>4857.24750220261</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89.2002906542951</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v>
      </c>
      <c r="L789" s="71" t="n">
        <v>20.1850208233768</v>
      </c>
      <c r="M789" s="7" t="n">
        <v>2530.74</v>
      </c>
      <c r="N789" s="7" t="n">
        <v>289.27</v>
      </c>
      <c r="O789" s="7" t="n">
        <f aca="false">'RIPTE e IPC'!M789*100/'RIPTE e IPC'!K789</f>
        <v>10547.3148754812</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24.2532028945079</v>
      </c>
      <c r="L790" s="69" t="n">
        <v>20.4132359794936</v>
      </c>
      <c r="M790" s="10" t="n">
        <v>2585.35</v>
      </c>
      <c r="N790" s="10" t="n">
        <v>295.51</v>
      </c>
      <c r="O790" s="10" t="n">
        <f aca="false">'RIPTE e IPC'!M790*100/'RIPTE e IPC'!K790</f>
        <v>10659.829183161</v>
      </c>
      <c r="P790" s="10" t="n">
        <f aca="false">'RIPTE e IPC'!O790*100/'RIPTE e IPC'!$O$864</f>
        <v>91.0344893289895</v>
      </c>
      <c r="Q790" s="10" t="n">
        <f aca="false">'RIPTE e IPC'!M790*100/'RIPTE e IPC'!L790</f>
        <v>12665.0669330289</v>
      </c>
      <c r="R790" s="10"/>
      <c r="S790" s="10"/>
      <c r="T790" s="69" t="n">
        <f aca="false">'RIPTE e IPC'!C790*100/'RIPTE e IPC'!$C$864</f>
        <v>50.0821039483759</v>
      </c>
      <c r="U790" s="69" t="n">
        <f aca="false">'RIPTE e IPC'!M790*100/'RIPTE e IPC'!T790</f>
        <v>5162.22322182182</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22.8079424725395</v>
      </c>
      <c r="J791" s="67" t="n">
        <f aca="false">'RIPTE e IPC'!J790*(1+('RIPTE e IPC'!I791-'RIPTE e IPC'!I790)/'RIPTE e IPC'!I790)</f>
        <v>140.767292546169</v>
      </c>
      <c r="K791" s="67" t="n">
        <f aca="false">'RIPTE e IPC'!J791*100/'RIPTE e IPC'!$J$864</f>
        <v>24.3946171340434</v>
      </c>
      <c r="L791" s="67"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5136.2809314054</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1.23042541903961</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23.0563115502825</v>
      </c>
      <c r="J793" s="69" t="n">
        <f aca="false">'RIPTE e IPC'!J792*(1+('RIPTE e IPC'!I793-'RIPTE e IPC'!I792)/'RIPTE e IPC'!I792)</f>
        <v>142.300190249158</v>
      </c>
      <c r="K793" s="69" t="n">
        <f aca="false">'RIPTE e IPC'!J793*100/'RIPTE e IPC'!$J$864</f>
        <v>24.6602644438245</v>
      </c>
      <c r="L793" s="69" t="n">
        <v>21.1129559209469</v>
      </c>
      <c r="M793" s="10" t="n">
        <v>2625.44</v>
      </c>
      <c r="N793" s="10" t="n">
        <v>300.09</v>
      </c>
      <c r="O793" s="10" t="n">
        <f aca="false">'RIPTE e IPC'!M793*100/'RIPTE e IPC'!K793</f>
        <v>10646.4389543781</v>
      </c>
      <c r="P793" s="10" t="n">
        <f aca="false">'RIPTE e IPC'!O793*100/'RIPTE e IPC'!$O$864</f>
        <v>90.9201373428274</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88.821838937655</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24.9430929228951</v>
      </c>
      <c r="L795" s="7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23.8656734702908</v>
      </c>
      <c r="J796" s="69" t="n">
        <f aca="false">'RIPTE e IPC'!J795*(1+('RIPTE e IPC'!I796-'RIPTE e IPC'!I795)/'RIPTE e IPC'!I795)</f>
        <v>147.295453908154</v>
      </c>
      <c r="K796" s="69" t="n">
        <f aca="false">'RIPTE e IPC'!J796*100/'RIPTE e IPC'!$J$864</f>
        <v>25.5259310503258</v>
      </c>
      <c r="L796" s="69" t="n">
        <v>23.8475499092559</v>
      </c>
      <c r="M796" s="10" t="n">
        <v>2681.73</v>
      </c>
      <c r="N796" s="10" t="n">
        <v>306.53</v>
      </c>
      <c r="O796" s="10" t="n">
        <f aca="false">'RIPTE e IPC'!M796*100/'RIPTE e IPC'!K796</f>
        <v>10505.9047394308</v>
      </c>
      <c r="P796" s="10" t="n">
        <f aca="false">'RIPTE e IPC'!O796*100/'RIPTE e IPC'!$O$864</f>
        <v>89.7199811047526</v>
      </c>
      <c r="Q796" s="10" t="n">
        <f aca="false">'RIPTE e IPC'!M796*100/'RIPTE e IPC'!L796</f>
        <v>11245.3061643836</v>
      </c>
      <c r="R796" s="10"/>
      <c r="S796" s="10"/>
      <c r="T796" s="69" t="n">
        <f aca="false">'RIPTE e IPC'!C796*100/'RIPTE e IPC'!$C$864</f>
        <v>51.4541494986824</v>
      </c>
      <c r="U796" s="69" t="n">
        <f aca="false">'RIPTE e IPC'!M796*100/'RIPTE e IPC'!T796</f>
        <v>5211.88286295292</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25.9911442495446</v>
      </c>
      <c r="L797" s="67" t="n">
        <v>23.8475499092559</v>
      </c>
      <c r="M797" s="4" t="n">
        <v>2731.19</v>
      </c>
      <c r="N797" s="4" t="n">
        <v>312.18</v>
      </c>
      <c r="O797" s="4" t="n">
        <f aca="false">'RIPTE e IPC'!M797*100/'RIPTE e IPC'!K797</f>
        <v>10508.1560618396</v>
      </c>
      <c r="P797" s="4" t="n">
        <f aca="false">'RIPTE e IPC'!O797*100/'RIPTE e IPC'!$O$864</f>
        <v>89.7392073026849</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26.215821078713</v>
      </c>
      <c r="L798" s="71" t="n">
        <v>23.8475499092559</v>
      </c>
      <c r="M798" s="7" t="n">
        <v>2698.39</v>
      </c>
      <c r="N798" s="7" t="n">
        <v>308.43</v>
      </c>
      <c r="O798" s="7" t="n">
        <f aca="false">'RIPTE e IPC'!M798*100/'RIPTE e IPC'!K798</f>
        <v>10292.9829735185</v>
      </c>
      <c r="P798" s="7" t="n">
        <f aca="false">'RIPTE e IPC'!O798*100/'RIPTE e IPC'!$O$864</f>
        <v>87.901638250116</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26.3545920614344</v>
      </c>
      <c r="L799" s="69"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26.6189177428088</v>
      </c>
      <c r="L800" s="67"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27.5308413435505</v>
      </c>
      <c r="L802" s="69" t="n">
        <v>25.5979566657287</v>
      </c>
      <c r="M802" s="10" t="n">
        <v>2752.01</v>
      </c>
      <c r="N802" s="10" t="n">
        <v>314.56</v>
      </c>
      <c r="O802" s="10" t="n">
        <f aca="false">'RIPTE e IPC'!M802*100/'RIPTE e IPC'!K802</f>
        <v>9996.0984325119</v>
      </c>
      <c r="P802" s="10" t="n">
        <f aca="false">'RIPTE e IPC'!O802*100/'RIPTE e IPC'!$O$864</f>
        <v>85.3662568555526</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9987.12855090459</v>
      </c>
      <c r="P803" s="4" t="n">
        <f aca="false">'RIPTE e IPC'!O803*100/'RIPTE e IPC'!$O$864</f>
        <v>85.2896544468805</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28.3092804751981</v>
      </c>
      <c r="L804" s="71" t="n">
        <v>25.5979566657287</v>
      </c>
      <c r="M804" s="7" t="n">
        <v>2789.73</v>
      </c>
      <c r="N804" s="7" t="n">
        <v>318.87</v>
      </c>
      <c r="O804" s="7" t="n">
        <f aca="false">'RIPTE e IPC'!M804*100/'RIPTE e IPC'!K804</f>
        <v>9854.47158377652</v>
      </c>
      <c r="P804" s="7" t="n">
        <f aca="false">'RIPTE e IPC'!O804*100/'RIPTE e IPC'!$O$864</f>
        <v>84.1567695712473</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5163.08526371814</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27.3156558835171</v>
      </c>
      <c r="J805" s="69" t="n">
        <f aca="false">'RIPTE e IPC'!J804*(1+('RIPTE e IPC'!I805-'RIPTE e IPC'!I804)/'RIPTE e IPC'!I804)</f>
        <v>168.588241901918</v>
      </c>
      <c r="K805" s="69" t="n">
        <f aca="false">'RIPTE e IPC'!J805*100/'RIPTE e IPC'!$J$864</f>
        <v>29.2159175623123</v>
      </c>
      <c r="L805" s="69" t="n">
        <v>25.5979566657287</v>
      </c>
      <c r="M805" s="10" t="n">
        <v>3015.95</v>
      </c>
      <c r="N805" s="10" t="n">
        <v>344.73</v>
      </c>
      <c r="O805" s="10" t="n">
        <f aca="false">'RIPTE e IPC'!M805*100/'RIPTE e IPC'!K805</f>
        <v>10322.9686131456</v>
      </c>
      <c r="P805" s="10" t="n">
        <f aca="false">'RIPTE e IPC'!O805*100/'RIPTE e IPC'!$O$864</f>
        <v>88.1577143413694</v>
      </c>
      <c r="Q805" s="10" t="n">
        <f aca="false">'RIPTE e IPC'!M805*100/'RIPTE e IPC'!L805</f>
        <v>11781.9950997801</v>
      </c>
      <c r="R805" s="10"/>
      <c r="S805" s="10"/>
      <c r="T805" s="69" t="n">
        <f aca="false">'RIPTE e IPC'!C805*100/'RIPTE e IPC'!$C$864</f>
        <v>54.5351485813991</v>
      </c>
      <c r="U805" s="69" t="n">
        <f aca="false">'RIPTE e IPC'!M805*100/'RIPTE e IPC'!T805</f>
        <v>5530.28657380185</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29.8635154816797</v>
      </c>
      <c r="L806" s="67" t="n">
        <v>25.5979566657287</v>
      </c>
      <c r="M806" s="4" t="n">
        <v>3011.99</v>
      </c>
      <c r="N806" s="4" t="n">
        <v>344.28</v>
      </c>
      <c r="O806" s="4" t="n">
        <f aca="false">'RIPTE e IPC'!M806*100/'RIPTE e IPC'!K806</f>
        <v>10085.8520888064</v>
      </c>
      <c r="P806" s="4" t="n">
        <f aca="false">'RIPTE e IPC'!O806*100/'RIPTE e IPC'!$O$864</f>
        <v>86.1327492754391</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29.1370291202993</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31.9834074463022</v>
      </c>
      <c r="L808" s="69"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32.420866448977</v>
      </c>
      <c r="L809" s="67" t="n">
        <v>27.6994425446199</v>
      </c>
      <c r="M809" s="4" t="n">
        <v>3305.06</v>
      </c>
      <c r="N809" s="4" t="n">
        <v>377.78</v>
      </c>
      <c r="O809" s="4" t="n">
        <f aca="false">'RIPTE e IPC'!M809*100/'RIPTE e IPC'!K809</f>
        <v>10194.2371133153</v>
      </c>
      <c r="P809" s="4" t="n">
        <f aca="false">'RIPTE e IPC'!O809*100/'RIPTE e IPC'!$O$864</f>
        <v>87.0583527900496</v>
      </c>
      <c r="Q809" s="4" t="n">
        <f aca="false">'RIPTE e IPC'!M809*100/'RIPTE e IPC'!L809</f>
        <v>11931.8646744461</v>
      </c>
      <c r="R809" s="4"/>
      <c r="S809" s="4"/>
      <c r="T809" s="67" t="n">
        <f aca="false">'RIPTE e IPC'!C809*100/'RIPTE e IPC'!$C$864</f>
        <v>56.8935044561252</v>
      </c>
      <c r="U809" s="67" t="n">
        <f aca="false">'RIPTE e IPC'!M809*100/'RIPTE e IPC'!T809</f>
        <v>5809.20446296076</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86.6238768567704</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5828.1210606672</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33.2918195691055</v>
      </c>
      <c r="L811" s="69" t="n">
        <v>27.6994425446199</v>
      </c>
      <c r="M811" s="10" t="n">
        <v>3399.89</v>
      </c>
      <c r="N811" s="10" t="n">
        <v>388.62</v>
      </c>
      <c r="O811" s="10" t="n">
        <f aca="false">'RIPTE e IPC'!M811*100/'RIPTE e IPC'!K811</f>
        <v>10212.3886408271</v>
      </c>
      <c r="P811" s="10" t="n">
        <f aca="false">'RIPTE e IPC'!O811*100/'RIPTE e IPC'!$O$864</f>
        <v>87.2133660655144</v>
      </c>
      <c r="Q811" s="10" t="n">
        <f aca="false">'RIPTE e IPC'!M811*100/'RIPTE e IPC'!L811</f>
        <v>12274.2181346186</v>
      </c>
      <c r="R811" s="10"/>
      <c r="S811" s="10"/>
      <c r="T811" s="69" t="n">
        <f aca="false">'RIPTE e IPC'!C811*100/'RIPTE e IPC'!$C$864</f>
        <v>57.7382157735736</v>
      </c>
      <c r="U811" s="69" t="n">
        <f aca="false">'RIPTE e IPC'!M811*100/'RIPTE e IPC'!T811</f>
        <v>5888.45698546179</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31.5824142190725</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88.1125305408296</v>
      </c>
      <c r="Q812" s="4" t="n">
        <f aca="false">'RIPTE e IPC'!M812*100/'RIPTE e IPC'!L812</f>
        <v>12582.4192829359</v>
      </c>
      <c r="R812" s="4"/>
      <c r="S812" s="4"/>
      <c r="T812" s="67" t="n">
        <f aca="false">'RIPTE e IPC'!C812*100/'RIPTE e IPC'!$C$864</f>
        <v>58.2020745895135</v>
      </c>
      <c r="U812" s="67" t="n">
        <f aca="false">'RIPTE e IPC'!M812*100/'RIPTE e IPC'!T812</f>
        <v>5988.20578919355</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32.4239034824703</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33.4828701472751</v>
      </c>
      <c r="J815" s="67" t="n">
        <f aca="false">'RIPTE e IPC'!J814*(1+('RIPTE e IPC'!I815-'RIPTE e IPC'!I814)/'RIPTE e IPC'!I814)</f>
        <v>206.651388347791</v>
      </c>
      <c r="K815" s="67" t="n">
        <f aca="false">'RIPTE e IPC'!J815*100/'RIPTE e IPC'!$J$864</f>
        <v>35.8121649410104</v>
      </c>
      <c r="L815" s="67"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89.9296607084945</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37.1126472933726</v>
      </c>
      <c r="L817" s="69" t="n">
        <v>32.3813696229567</v>
      </c>
      <c r="M817" s="10" t="n">
        <v>3885.52</v>
      </c>
      <c r="N817" s="10" t="n">
        <v>444.13</v>
      </c>
      <c r="O817" s="10" t="n">
        <f aca="false">'RIPTE e IPC'!M817*100/'RIPTE e IPC'!K817</f>
        <v>10469.5306947124</v>
      </c>
      <c r="P817" s="10" t="n">
        <f aca="false">'RIPTE e IPC'!O817*100/'RIPTE e IPC'!$O$864</f>
        <v>89.4093483048393</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37.5210304710959</v>
      </c>
      <c r="L818" s="76" t="n">
        <v>32.3813696229567</v>
      </c>
      <c r="M818" s="4" t="n">
        <v>3935.3</v>
      </c>
      <c r="N818" s="4" t="n">
        <v>449.82</v>
      </c>
      <c r="O818" s="4" t="n">
        <f aca="false">'RIPTE e IPC'!M818*100/'RIPTE e IPC'!K818</f>
        <v>10488.2513901944</v>
      </c>
      <c r="P818" s="4" t="n">
        <f aca="false">'RIPTE e IPC'!O818*100/'RIPTE e IPC'!$O$864</f>
        <v>89.5692222506411</v>
      </c>
      <c r="Q818" s="4" t="n">
        <f aca="false">'RIPTE e IPC'!M818*100/'RIPTE e IPC'!L818</f>
        <v>12152.975756807</v>
      </c>
      <c r="R818" s="4"/>
      <c r="S818" s="4"/>
      <c r="T818" s="67" t="n">
        <f aca="false">'RIPTE e IPC'!C818*100/'RIPTE e IPC'!$C$864</f>
        <v>60.9315175169916</v>
      </c>
      <c r="U818" s="67" t="n">
        <f aca="false">'RIPTE e IPC'!M818*100/'RIPTE e IPC'!T818</f>
        <v>6458.56226853794</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35.4587017657381</v>
      </c>
      <c r="J819" s="71" t="n">
        <f aca="false">'RIPTE e IPC'!J818*(1+('RIPTE e IPC'!I819-'RIPTE e IPC'!I818)/'RIPTE e IPC'!I818)</f>
        <v>218.845932761126</v>
      </c>
      <c r="K819" s="71" t="n">
        <f aca="false">'RIPTE e IPC'!J819*100/'RIPTE e IPC'!$J$864</f>
        <v>37.9254487635989</v>
      </c>
      <c r="L819" s="78" t="n">
        <v>32.3813696229567</v>
      </c>
      <c r="M819" s="7" t="n">
        <v>4017.23</v>
      </c>
      <c r="N819" s="7" t="n">
        <v>459.18</v>
      </c>
      <c r="O819" s="7" t="n">
        <f aca="false">'RIPTE e IPC'!M819*100/'RIPTE e IPC'!K819</f>
        <v>10592.4389320761</v>
      </c>
      <c r="P819" s="7" t="n">
        <f aca="false">'RIPTE e IPC'!O819*100/'RIPTE e IPC'!$O$864</f>
        <v>90.4589794415557</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v>
      </c>
      <c r="L820" s="69" t="n">
        <v>37.9927394223664</v>
      </c>
      <c r="M820" s="10" t="n">
        <v>4289.54</v>
      </c>
      <c r="N820" s="10" t="n">
        <v>490.31</v>
      </c>
      <c r="O820" s="10" t="n">
        <f aca="false">'RIPTE e IPC'!M820*100/'RIPTE e IPC'!K820</f>
        <v>11017.5075508808</v>
      </c>
      <c r="P820" s="10" t="n">
        <f aca="false">'RIPTE e IPC'!O820*100/'RIPTE e IPC'!$O$864</f>
        <v>94.0890474264909</v>
      </c>
      <c r="Q820" s="10" t="n">
        <f aca="false">'RIPTE e IPC'!M820*100/'RIPTE e IPC'!L820</f>
        <v>11290.420394047</v>
      </c>
      <c r="R820" s="10"/>
      <c r="S820" s="10"/>
      <c r="T820" s="69" t="n">
        <f aca="false">'RIPTE e IPC'!C820*100/'RIPTE e IPC'!$C$864</f>
        <v>61.8982969438979</v>
      </c>
      <c r="U820" s="69" t="n">
        <f aca="false">'RIPTE e IPC'!M820*100/'RIPTE e IPC'!T820</f>
        <v>6929.98064855946</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37.3468010234064</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10872.5777997074</v>
      </c>
      <c r="P821" s="4" t="n">
        <f aca="false">'RIPTE e IPC'!O821*100/'RIPTE e IPC'!$O$864</f>
        <v>92.8513534953821</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40.6400735113138</v>
      </c>
      <c r="L822" s="71" t="n">
        <v>37.9927394223664</v>
      </c>
      <c r="M822" s="7" t="n">
        <v>4510.43</v>
      </c>
      <c r="N822" s="7" t="n">
        <v>515.55</v>
      </c>
      <c r="O822" s="7" t="n">
        <f aca="false">'RIPTE e IPC'!M822*100/'RIPTE e IPC'!K822</f>
        <v>11098.47894036</v>
      </c>
      <c r="P822" s="7" t="n">
        <f aca="false">'RIPTE e IPC'!O822*100/'RIPTE e IPC'!$O$864</f>
        <v>94.7805396600756</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96.0199180534193</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42.9899288187322</v>
      </c>
      <c r="L825" s="71" t="n">
        <v>37.9927394223664</v>
      </c>
      <c r="M825" s="7" t="n">
        <v>4875.01</v>
      </c>
      <c r="N825" s="7" t="n">
        <v>557.23</v>
      </c>
      <c r="O825" s="7" t="n">
        <f aca="false">'RIPTE e IPC'!M825*100/'RIPTE e IPC'!K825</f>
        <v>11339.8885133203</v>
      </c>
      <c r="P825" s="7" t="n">
        <f aca="false">'RIPTE e IPC'!O825*100/'RIPTE e IPC'!$O$864</f>
        <v>96.8421671792375</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7574.69134972724</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40.9648341559017</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7757.88573172441</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44.2970193131286</v>
      </c>
      <c r="L827" s="67"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v>
      </c>
      <c r="L828" s="71" t="n">
        <v>44.3835616438356</v>
      </c>
      <c r="M828" s="7" t="n">
        <v>5242.9</v>
      </c>
      <c r="N828" s="7" t="n">
        <v>599.28</v>
      </c>
      <c r="O828" s="7" t="n">
        <f aca="false">'RIPTE e IPC'!M828*100/'RIPTE e IPC'!K828</f>
        <v>11673.4840455061</v>
      </c>
      <c r="P828" s="7" t="n">
        <f aca="false">'RIPTE e IPC'!O828*100/'RIPTE e IPC'!$O$864</f>
        <v>99.6910588822058</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45.7508105606878</v>
      </c>
      <c r="L829" s="69"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43.9057217431073</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45.3934648754585</v>
      </c>
      <c r="J832" s="69" t="n">
        <f aca="false">'RIPTE e IPC'!J831*(1+('RIPTE e IPC'!I832-'RIPTE e IPC'!I831)/'RIPTE e IPC'!I831)</f>
        <v>280.161840880705</v>
      </c>
      <c r="K832" s="69" t="n">
        <f aca="false">'RIPTE e IPC'!J832*100/'RIPTE e IPC'!$J$864</f>
        <v>48.5513411548496</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12081.6017803867</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12213.3160687339</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51.1417328323187</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48.6321482225452</v>
      </c>
      <c r="J836" s="67" t="n">
        <f aca="false">'RIPTE e IPC'!J835*(1+('RIPTE e IPC'!I836-'RIPTE e IPC'!I835)/'RIPTE e IPC'!I835)</f>
        <v>300.150521873418</v>
      </c>
      <c r="K836" s="67" t="n">
        <f aca="false">'RIPTE e IPC'!J836*100/'RIPTE e IPC'!$J$864</f>
        <v>52.015329209261</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53.0820787906959</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50.391148719401</v>
      </c>
      <c r="J838" s="69" t="n">
        <f aca="false">'RIPTE e IPC'!J837*(1+('RIPTE e IPC'!I838-'RIPTE e IPC'!I837)/'RIPTE e IPC'!I837)</f>
        <v>311.006816246655</v>
      </c>
      <c r="K838" s="69" t="n">
        <f aca="false">'RIPTE e IPC'!J838*100/'RIPTE e IPC'!$J$864</f>
        <v>53.8966976716311</v>
      </c>
      <c r="L838" s="69"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54.6967396089653</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52.1547525528955</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9514.04280286582</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57.7851259283543</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54.999080381866</v>
      </c>
      <c r="J843" s="71" t="n">
        <f aca="false">'RIPTE e IPC'!J842*(1+('RIPTE e IPC'!I843-'RIPTE e IPC'!I842)/'RIPTE e IPC'!I842)</f>
        <v>339.446298025598</v>
      </c>
      <c r="K843" s="71" t="n">
        <f aca="false">'RIPTE e IPC'!J843*100/'RIPTE e IPC'!$J$864</f>
        <v>58.8251882104427</v>
      </c>
      <c r="L843" s="7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60.0087550485869</v>
      </c>
      <c r="L844" s="69"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63.4554916911021</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64.9523080345562</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v>
      </c>
      <c r="J849" s="71" t="n">
        <f aca="false">'RIPTE e IPC'!J848*(1+('RIPTE e IPC'!I849-'RIPTE e IPC'!I848)/'RIPTE e IPC'!I848)</f>
        <v>382.256884562025</v>
      </c>
      <c r="K849" s="71" t="n">
        <f aca="false">'RIPTE e IPC'!J849*100/'RIPTE e IPC'!$J$864</f>
        <v>66.2441549956243</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67.5758850724386</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64.9382536692035</v>
      </c>
      <c r="J851" s="67" t="n">
        <f aca="false">'RIPTE e IPC'!J850*(1+('RIPTE e IPC'!I851-'RIPTE e IPC'!I850)/'RIPTE e IPC'!I850)</f>
        <v>400.789425117847</v>
      </c>
      <c r="K851" s="67" t="n">
        <f aca="false">'RIPTE e IPC'!J851*100/'RIPTE e IPC'!$J$864</f>
        <v>69.4557975810788</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68.4754789739035</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76.5285139141766</v>
      </c>
      <c r="L854" s="67" t="n">
        <v>76.6478708924752</v>
      </c>
      <c r="M854" s="5" t="n">
        <v>8785.03</v>
      </c>
      <c r="N854" s="5" t="n">
        <v>1004.15</v>
      </c>
      <c r="O854" s="5" t="n">
        <f aca="false">'RIPTE e IPC'!M854*100/'RIPTE e IPC'!K854</f>
        <v>11479.4206115802</v>
      </c>
      <c r="P854" s="5" t="n">
        <f aca="false">'RIPTE e IPC'!O854*100/'RIPTE e IPC'!$O$864</f>
        <v>98.0337653832836</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80.9489577360595</v>
      </c>
      <c r="L855" s="79" t="n">
        <f aca="false">[1]'Salaires, inflation'!L854</f>
        <v>76.6478708924752</v>
      </c>
      <c r="M855" s="35" t="n">
        <v>9249.21</v>
      </c>
      <c r="N855" s="35" t="n">
        <v>1057.21</v>
      </c>
      <c r="O855" s="35" t="n">
        <f aca="false">'RIPTE e IPC'!M855*100/'RIPTE e IPC'!K855</f>
        <v>11425.9778738076</v>
      </c>
      <c r="P855" s="35" t="n">
        <f aca="false">'RIPTE e IPC'!O855*100/'RIPTE e IPC'!$O$864</f>
        <v>97.5773666682684</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84.0415889199816</v>
      </c>
      <c r="L856" s="69"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86.2208083140733</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88.3956715619291</v>
      </c>
      <c r="L858" s="79" t="n">
        <v>85.3185195873314</v>
      </c>
      <c r="M858" s="35" t="n">
        <v>10295</v>
      </c>
      <c r="N858" s="35" t="n">
        <v>1176.75</v>
      </c>
      <c r="O858" s="35" t="n">
        <f aca="false">'RIPTE e IPC'!M858*100/'RIPTE e IPC'!K858</f>
        <v>11646.4978636283</v>
      </c>
      <c r="P858" s="35" t="n">
        <f aca="false">'RIPTE e IPC'!O858*100/'RIPTE e IPC'!$O$864</f>
        <v>99.4605980329772</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90.2234974853847</v>
      </c>
      <c r="L859" s="69"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86.1253121214368</v>
      </c>
      <c r="J860" s="67" t="n">
        <f aca="false">'RIPTE e IPC'!J859*(1+('RIPTE e IPC'!I860-'RIPTE e IPC'!I859)/'RIPTE e IPC'!I859)</f>
        <v>531.552858028516</v>
      </c>
      <c r="K860" s="67" t="n">
        <f aca="false">'RIPTE e IPC'!J860*100/'RIPTE e IPC'!$J$864</f>
        <v>92.1167710450864</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85.3185195873314</v>
      </c>
      <c r="M861" s="35" t="n">
        <v>10946.2</v>
      </c>
      <c r="N861" s="35" t="n">
        <v>1251.18</v>
      </c>
      <c r="O861" s="35" t="n">
        <f aca="false">'RIPTE e IPC'!M861*100/'RIPTE e IPC'!K861</f>
        <v>11605.3817224017</v>
      </c>
      <c r="P861" s="35" t="n">
        <f aca="false">'RIPTE e IPC'!O861*100/'RIPTE e IPC'!$O$864</f>
        <v>99.1094679299121</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96.8394283541481</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98.3807691996168</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99.2644178980473</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11975.7202634331</v>
      </c>
      <c r="P869" s="5" t="n">
        <f aca="false">'RIPTE e IPC'!O869*100/'RIPTE e IPC'!$O$864</f>
        <v>102.272143370799</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13310.9279941268</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127.710437754905</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11583.8124632842</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12474.5083092467</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133.030674</v>
      </c>
      <c r="M879" s="84" t="n">
        <v>16520.52</v>
      </c>
      <c r="N879" s="84" t="n">
        <v>1888.34</v>
      </c>
      <c r="O879" s="84" t="n">
        <f aca="false">'RIPTE e IPC'!M879*100/'RIPTE e IPC'!K879</f>
        <v>11700.6240114968</v>
      </c>
      <c r="P879" s="84" t="n">
        <f aca="false">'RIPTE e IPC'!O879*100/'RIPTE e IPC'!$O$864</f>
        <v>99.9228330412396</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99.5770626647938</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12556.6999071989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98.8523588894298</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v>
      </c>
      <c r="L882" s="83" t="n">
        <v>153.450882459</v>
      </c>
      <c r="M882" s="84" t="n">
        <v>18042.71</v>
      </c>
      <c r="N882" s="84" t="n">
        <v>2062.33</v>
      </c>
      <c r="O882" s="84" t="n">
        <f aca="false">'RIPTE e IPC'!M882*100/'RIPTE e IPC'!K882</f>
        <v>11330.0933311399</v>
      </c>
      <c r="P882" s="84" t="n">
        <f aca="false">'RIPTE e IPC'!O882*100/'RIPTE e IPC'!$O$864</f>
        <v>96.7585167386574</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12201.2803515098</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95.0930343916238</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11991.2624872268</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v>
      </c>
      <c r="P884" s="5" t="n">
        <f aca="false">'RIPTE e IPC'!O884*100/'RIPTE e IPC'!$O$864</f>
        <v>96.8100280072268</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97.7767220475976</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158.640858782441</v>
      </c>
      <c r="J886" s="69" t="n">
        <f aca="false">'RIPTE e IPC'!J885*(1+('RIPTE e IPC'!D886-'RIPTE e IPC'!D885)/'RIPTE e IPC'!D885)</f>
        <v>979.649727132919</v>
      </c>
      <c r="K886" s="69" t="n">
        <f aca="false">'RIPTE e IPC'!J886*100/'RIPTE e IPC'!$J$864</f>
        <v>169.770829477589</v>
      </c>
      <c r="L886" s="69" t="n">
        <f aca="false">'RIPTE e IPC'!L885*(1+0.1416)</f>
        <v>175.179527415194</v>
      </c>
      <c r="M886" s="11" t="n">
        <v>19666.45</v>
      </c>
      <c r="N886" s="11" t="n">
        <v>2247.93</v>
      </c>
      <c r="O886" s="11" t="n">
        <f aca="false">'RIPTE e IPC'!M886*100/'RIPTE e IPC'!K886</f>
        <v>11584.1161055268</v>
      </c>
      <c r="P886" s="11" t="n">
        <f aca="false">'RIPTE e IPC'!O886*100/'RIPTE e IPC'!$O$864</f>
        <v>98.9278604632998</v>
      </c>
      <c r="Q886" s="11" t="n">
        <f aca="false">'RIPTE e IPC'!M886*100/'RIPTE e IPC'!L886</f>
        <v>11226.4545350602</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162.552998450441</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v>
      </c>
      <c r="J888" s="83" t="n">
        <f aca="false">'RIPTE e IPC'!J887*(1+('RIPTE e IPC'!D888-'RIPTE e IPC'!D887)/'RIPTE e IPC'!D887)</f>
        <v>1018.99188039548</v>
      </c>
      <c r="K888" s="83" t="n">
        <f aca="false">'RIPTE e IPC'!J888*100/'RIPTE e IPC'!$J$864</f>
        <v>176.588725515153</v>
      </c>
      <c r="L888" s="83" t="n">
        <v>175.179527415194</v>
      </c>
      <c r="M888" s="84" t="n">
        <v>20422.65</v>
      </c>
      <c r="N888" s="84" t="n">
        <v>2334.36</v>
      </c>
      <c r="O888" s="84" t="n">
        <f aca="false">'RIPTE e IPC'!M888*100/'RIPTE e IPC'!K888</f>
        <v>11565.0928112325</v>
      </c>
      <c r="P888" s="84" t="n">
        <f aca="false">'RIPTE e IPC'!O888*100/'RIPTE e IPC'!$O$864</f>
        <v>98.7654023364687</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178.703502766895</v>
      </c>
      <c r="L889" s="69" t="n">
        <v>175.179527415194</v>
      </c>
      <c r="M889" s="11" t="n">
        <v>20690.14</v>
      </c>
      <c r="N889" s="11" t="n">
        <v>2364.94</v>
      </c>
      <c r="O889" s="11" t="n">
        <f aca="false">'RIPTE e IPC'!M889*100/'RIPTE e IPC'!K889</f>
        <v>11577.9151945268</v>
      </c>
      <c r="P889" s="11" t="n">
        <f aca="false">'RIPTE e IPC'!O889*100/'RIPTE e IPC'!$O$864</f>
        <v>98.8749049462304</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11594.4104418316</v>
      </c>
      <c r="P890" s="5" t="n">
        <f aca="false">'RIPTE e IPC'!O890*100/'RIPTE e IPC'!$O$864</f>
        <v>99.0157736589418</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172.825635464892</v>
      </c>
      <c r="J891" s="83" t="n">
        <f aca="false">'RIPTE e IPC'!J890*(1+('RIPTE e IPC'!E891-'RIPTE e IPC'!E890)/'RIPTE e IPC'!E890)</f>
        <v>1069.20386060133</v>
      </c>
      <c r="K891" s="83" t="n">
        <f aca="false">'RIPTE e IPC'!J891*100/'RIPTE e IPC'!$J$864</f>
        <v>185.290335175381</v>
      </c>
      <c r="L891" s="83" t="n">
        <f aca="false">[1]'Salaires, inflation'!L890</f>
        <v>175.179527415194</v>
      </c>
      <c r="M891" s="84" t="n">
        <v>21483.03</v>
      </c>
      <c r="N891" s="84" t="n">
        <v>2455.57</v>
      </c>
      <c r="O891" s="84" t="n">
        <f aca="false">'RIPTE e IPC'!M891*100/'RIPTE e IPC'!K891</f>
        <v>11594.2528678929</v>
      </c>
      <c r="P891" s="84" t="n">
        <f aca="false">'RIPTE e IPC'!O891*100/'RIPTE e IPC'!$O$864</f>
        <v>99.014427984185</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12485.7514914421</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100.330843421288</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99.3361261138237</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197.521160311752</v>
      </c>
      <c r="L894" s="83" t="n">
        <v>197.882794168203</v>
      </c>
      <c r="M894" s="84" t="n">
        <v>23029.98</v>
      </c>
      <c r="N894" s="84" t="n">
        <v>2632.39</v>
      </c>
      <c r="O894" s="84" t="n">
        <f aca="false">'RIPTE e IPC'!M894*100/'RIPTE e IPC'!K894</f>
        <v>11659.5001586924</v>
      </c>
      <c r="P894" s="84" t="n">
        <f aca="false">'RIPTE e IPC'!O894*100/'RIPTE e IPC'!$O$864</f>
        <v>99.571637081627</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206.191496858996</v>
      </c>
      <c r="L897" s="83" t="n">
        <v>197.882794168203</v>
      </c>
      <c r="M897" s="84" t="n">
        <v>24700.42</v>
      </c>
      <c r="N897" s="84" t="n">
        <v>2823.33</v>
      </c>
      <c r="O897" s="84" t="n">
        <f aca="false">'RIPTE e IPC'!M897*100/'RIPTE e IPC'!K897</f>
        <v>11979.3591764316</v>
      </c>
      <c r="P897" s="84" t="n">
        <f aca="false">'RIPTE e IPC'!O897*100/'RIPTE e IPC'!$O$864</f>
        <v>102.303219533544</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210.105103569591</v>
      </c>
      <c r="L898" s="69" t="n">
        <f aca="false">'RIPTE e IPC'!L892*(1+0.1332)</f>
        <v>224.240782351408</v>
      </c>
      <c r="M898" s="11" t="n">
        <v>25136.35</v>
      </c>
      <c r="N898" s="11" t="n">
        <v>2873.15</v>
      </c>
      <c r="O898" s="11" t="n">
        <f aca="false">'RIPTE e IPC'!M898*100/'RIPTE e IPC'!K898</f>
        <v>11963.7027244672</v>
      </c>
      <c r="P898" s="11" t="n">
        <f aca="false">'RIPTE e IPC'!O898*100/'RIPTE e IPC'!$O$864</f>
        <v>102.169514097482</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213.287634250368</v>
      </c>
      <c r="L899" s="67"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v>
      </c>
      <c r="J901" s="69" t="n">
        <f aca="false">'RIPTE e IPC'!J900*(1+('RIPTE e IPC'!E901-'RIPTE e IPC'!E900)/'RIPTE e IPC'!E900)</f>
        <v>1286.88604049402</v>
      </c>
      <c r="K901" s="69" t="n">
        <f aca="false">'RIPTE e IPC'!J901*100/'RIPTE e IPC'!$J$864</f>
        <v>223.014108498963</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12700.440277556</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226.933255018144</v>
      </c>
      <c r="L902" s="67" t="n">
        <f aca="false">'RIPTE e IPC'!L901</f>
        <v>224.240782351408</v>
      </c>
      <c r="M902" s="5" t="n">
        <v>26929.81</v>
      </c>
      <c r="N902" s="5" t="n">
        <v>3078.15</v>
      </c>
      <c r="O902" s="5" t="n">
        <f aca="false">'RIPTE e IPC'!M902*100/'RIPTE e IPC'!K902</f>
        <v>11866.8416393387</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v>
      </c>
      <c r="L903" s="83" t="n">
        <f aca="false">'RIPTE e IPC'!L902</f>
        <v>224.240782351408</v>
      </c>
      <c r="M903" s="84" t="n">
        <v>27440.22</v>
      </c>
      <c r="N903" s="84" t="n">
        <v>3136.49</v>
      </c>
      <c r="O903" s="84" t="n">
        <f aca="false">'RIPTE e IPC'!M903*100/'RIPTE e IPC'!K903</f>
        <v>11806.1628818382</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237.864012171888</v>
      </c>
      <c r="L904" s="69"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244.379184475762</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11761.3453922809</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97.6792504983114</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266.798253711882</v>
      </c>
      <c r="L908" s="67" t="n">
        <f aca="false">'RIPTE e IPC'!L907</f>
        <v>251.293396830886</v>
      </c>
      <c r="M908" s="5" t="n">
        <v>30283.84</v>
      </c>
      <c r="N908" s="5" t="n">
        <v>3461.52</v>
      </c>
      <c r="O908" s="5" t="n">
        <f aca="false">'RIPTE e IPC'!M908*100/'RIPTE e IPC'!K908</f>
        <v>11350.8389124255</v>
      </c>
      <c r="P908" s="5" t="n">
        <f aca="false">'RIPTE e IPC'!O908*100/'RIPTE e IPC'!$O$864</f>
        <v>96.9356831233831</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277.17520871055</v>
      </c>
      <c r="L909" s="83" t="n">
        <f aca="false">'RIPTE e IPC'!L908</f>
        <v>251.293396830886</v>
      </c>
      <c r="M909" s="84" t="n">
        <v>30978.75</v>
      </c>
      <c r="N909" s="84" t="n">
        <v>3540.95</v>
      </c>
      <c r="O909" s="84" t="n">
        <f aca="false">'RIPTE e IPC'!M909*100/'RIPTE e IPC'!K909</f>
        <v>11176.5948131208</v>
      </c>
      <c r="P909" s="84" t="n">
        <f aca="false">'RIPTE e IPC'!O909*100/'RIPTE e IPC'!$O$864</f>
        <v>95.4476459019375</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91.1689994331458</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11496.4404059124</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292.840533051465</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10653.4381837315</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329.27049643015</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7086.98832330626</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10436.2653313075</v>
      </c>
      <c r="P914" s="5" t="n">
        <f aca="false">'RIPTE e IPC'!O914*100/'RIPTE e IPC'!$O$864</f>
        <v>89.1252635115584</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7086.98832330626</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351.599320397369</v>
      </c>
      <c r="L915" s="83" t="n">
        <f aca="false">'RIPTE e IPC'!L914</f>
        <v>282.791275703296</v>
      </c>
      <c r="M915" s="84" t="n">
        <v>36733.68</v>
      </c>
      <c r="N915" s="84" t="n">
        <v>4198.76</v>
      </c>
      <c r="O915" s="84" t="n">
        <f aca="false">'RIPTE e IPC'!M915*100/'RIPTE e IPC'!K915</f>
        <v>10447.5969858202</v>
      </c>
      <c r="P915" s="84" t="n">
        <f aca="false">'RIPTE e IPC'!O915*100/'RIPTE e IPC'!$O$864</f>
        <v>89.2220353607211</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11250.9276047382</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368.052551897117</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88.9549452743802</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11228.1623216356</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380.024277606442</v>
      </c>
      <c r="J919" s="69" t="n">
        <f aca="false">'RIPTE e IPC'!J918*(1+('RIPTE e IPC'!E919-'RIPTE e IPC'!E918)/'RIPTE e IPC'!E918)</f>
        <v>2325.72636306809</v>
      </c>
      <c r="K919" s="69" t="n">
        <f aca="false">'RIPTE e IPC'!J919*100/'RIPTE e IPC'!$J$864</f>
        <v>403.042519035373</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10317.5714809261</v>
      </c>
      <c r="P919" s="11" t="n">
        <f aca="false">'RIPTE e IPC'!O919*100/'RIPTE e IPC'!$O$864</f>
        <v>88.1116230610122</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411.900851667527</v>
      </c>
      <c r="L920" s="67" t="n">
        <f aca="false">'RIPTE e IPC'!L919</f>
        <v>328.0932072393</v>
      </c>
      <c r="M920" s="11" t="n">
        <v>43290.96</v>
      </c>
      <c r="N920" s="5" t="n">
        <f aca="false">'RIPTE e IPC'!M920/'RIPTE e IPC'!M621*100</f>
        <v>4847.81187010078</v>
      </c>
      <c r="O920" s="5" t="n">
        <f aca="false">'RIPTE e IPC'!M920*100/'RIPTE e IPC'!K920</f>
        <v>10510.043818735</v>
      </c>
      <c r="P920" s="5" t="n">
        <f aca="false">'RIPTE e IPC'!O920*100/'RIPTE e IPC'!$O$864</f>
        <v>89.7553286665455</v>
      </c>
      <c r="Q920" s="5" t="n">
        <f aca="false">'RIPTE e IPC'!M920*100/'RIPTE e IPC'!L920</f>
        <v>13194.7138937336</v>
      </c>
      <c r="R920" s="5"/>
      <c r="S920" s="5"/>
      <c r="T920" s="67" t="n">
        <f aca="false">'RIPTE e IPC'!T919*(1+('RIPTE e IPC'!E920-'RIPTE e IPC'!E919)/'RIPTE e IPC'!E919)</f>
        <v>382.49060411038</v>
      </c>
      <c r="U920" s="67"/>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t="n">
        <v>3302.07</v>
      </c>
      <c r="G921" s="84" t="n">
        <v>911.2</v>
      </c>
      <c r="H921" s="84" t="n">
        <f aca="false">'RIPTE e IPC'!H920*(1+(('RIPTE e IPC'!F921-'RIPTE e IPC'!F920)/'RIPTE e IPC'!F920+('RIPTE e IPC'!G921-'RIPTE e IPC'!G920)/'RIPTE e IPC'!G920)/2)</f>
        <v>395.127151897853</v>
      </c>
      <c r="I921" s="84" t="n">
        <f aca="false">'RIPTE e IPC'!H921*100/'RIPTE e IPC'!$H$868</f>
        <v>402.919801851191</v>
      </c>
      <c r="J921" s="83" t="n">
        <f aca="false">'RIPTE e IPC'!J920*(1+('RIPTE e IPC'!E921-'RIPTE e IPC'!E920)/'RIPTE e IPC'!E920)</f>
        <v>2470.82272391719</v>
      </c>
      <c r="K921" s="83" t="n">
        <f aca="false">'RIPTE e IPC'!J921*100/'RIPTE e IPC'!$J$864</f>
        <v>428.187352799195</v>
      </c>
      <c r="L921" s="83" t="n">
        <f aca="false">'RIPTE e IPC'!L920</f>
        <v>328.0932072393</v>
      </c>
      <c r="M921" s="84"/>
      <c r="N921" s="84"/>
      <c r="O921" s="84"/>
      <c r="P921" s="84"/>
      <c r="Q921" s="84"/>
      <c r="R921" s="84"/>
      <c r="S921" s="84"/>
      <c r="T921" s="86" t="n">
        <f aca="false">'RIPTE e IPC'!T920*(1+('RIPTE e IPC'!E921-'RIPTE e IPC'!E920)/'RIPTE e IPC'!E920)</f>
        <v>397.614228233701</v>
      </c>
      <c r="U921" s="83"/>
      <c r="V921" s="83"/>
      <c r="W921" s="83"/>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t="n">
        <v>252.1482</v>
      </c>
      <c r="E922" s="11" t="n">
        <v>253.7102</v>
      </c>
      <c r="F922" s="11"/>
      <c r="G922" s="11"/>
      <c r="H922" s="11"/>
      <c r="I922" s="11"/>
      <c r="J922" s="69" t="n">
        <f aca="false">'RIPTE e IPC'!J921*1.06</f>
        <v>2619.07208735222</v>
      </c>
      <c r="K922" s="69" t="n">
        <f aca="false">'RIPTE e IPC'!J922*100/'RIPTE e IPC'!$J$864</f>
        <v>453.878593967147</v>
      </c>
      <c r="L922" s="69" t="n">
        <f aca="false">'RIPTE e IPC'!L921*(1+('RIPTE e IPC'!M916-'RIPTE e IPC'!M913)/'RIPTE e IPC'!M913)</f>
        <v>371.516081585436</v>
      </c>
      <c r="M922" s="11"/>
      <c r="N922" s="11"/>
      <c r="O922" s="11"/>
      <c r="P922" s="11"/>
      <c r="Q922" s="11"/>
      <c r="R922" s="11"/>
      <c r="S922" s="11"/>
      <c r="T922" s="69" t="n">
        <f aca="false">'RIPTE e IPC'!T921*(1+('RIPTE e IPC'!E922-'RIPTE e IPC'!E921)/'RIPTE e IPC'!E921)</f>
        <v>421.016458853442</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c r="F923" s="5"/>
      <c r="G923" s="5"/>
      <c r="H923" s="5"/>
      <c r="I923" s="5"/>
      <c r="J923" s="67" t="n">
        <f aca="false">'RIPTE e IPC'!J922*1.05</f>
        <v>2750.02569171983</v>
      </c>
      <c r="K923" s="67"/>
      <c r="L923" s="67" t="n">
        <f aca="false">'RIPTE e IPC'!L922</f>
        <v>371.516081585436</v>
      </c>
      <c r="M923" s="5"/>
      <c r="N923" s="5"/>
      <c r="O923" s="5"/>
      <c r="P923" s="5"/>
      <c r="Q923" s="5"/>
      <c r="R923" s="5"/>
      <c r="S923" s="5"/>
      <c r="T923" s="67" t="n">
        <f aca="false">'RIPTE e IPC'!T922*1.044</f>
        <v>439.541183042994</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t="n">
        <f aca="false">'RIPTE e IPC'!J923*1.04</f>
        <v>2860.02671938862</v>
      </c>
      <c r="K924" s="83"/>
      <c r="L924" s="83" t="n">
        <f aca="false">'RIPTE e IPC'!L923</f>
        <v>371.516081585436</v>
      </c>
      <c r="M924" s="84"/>
      <c r="N924" s="84"/>
      <c r="O924" s="84"/>
      <c r="P924" s="84"/>
      <c r="Q924" s="84"/>
      <c r="R924" s="84"/>
      <c r="S924" s="84"/>
      <c r="T924" s="83" t="n">
        <f aca="false">'RIPTE e IPC'!T923*1.04</f>
        <v>457.122830364713</v>
      </c>
      <c r="U924" s="83"/>
      <c r="V924" s="83"/>
      <c r="W924" s="83"/>
      <c r="X924" s="85" t="n">
        <f aca="false">T924/L924</f>
        <v>1.23042541903961</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'RIPTE e IPC'!J924*1.03</f>
        <v>2945.82752097028</v>
      </c>
      <c r="K925" s="69"/>
      <c r="L925" s="69" t="n">
        <f aca="false">'RIPTE e IPC'!L924*(1+('RIPTE e IPC'!M919-'RIPTE e IPC'!M916)/'RIPTE e IPC'!M916)</f>
        <v>397.310672674515</v>
      </c>
      <c r="M925" s="11"/>
      <c r="N925" s="11"/>
      <c r="O925" s="11"/>
      <c r="P925" s="11"/>
      <c r="Q925" s="11"/>
      <c r="R925" s="11"/>
      <c r="S925" s="11"/>
      <c r="T925" s="69" t="n">
        <f aca="false">'RIPTE e IPC'!T924*1.04</f>
        <v>475.407743579302</v>
      </c>
      <c r="U925" s="69" t="n">
        <f aca="false">T925/T913-1</f>
        <v>0.554838735743034</v>
      </c>
      <c r="V925" s="69" t="n">
        <f aca="false">(T925-T913)/T913</f>
        <v>0.554838735743034</v>
      </c>
      <c r="W925" s="69"/>
      <c r="X925" s="39"/>
    </row>
    <row r="926" customFormat="false" ht="15" hidden="false" customHeight="false" outlineLevel="0" collapsed="false">
      <c r="A926" s="4" t="n">
        <f aca="false">'RIPTE e IPC'!A914+1</f>
        <v>2020</v>
      </c>
      <c r="B926" s="4" t="str">
        <f aca="false">'RIPTE e IPC'!B914</f>
        <v>Enero</v>
      </c>
      <c r="C926" s="67"/>
      <c r="D926" s="67"/>
      <c r="E926" s="67"/>
      <c r="F926" s="67"/>
      <c r="G926" s="67"/>
      <c r="H926" s="67"/>
      <c r="I926" s="67"/>
      <c r="J926" s="67"/>
      <c r="K926" s="67"/>
      <c r="L926" s="67"/>
      <c r="M926" s="5"/>
      <c r="N926" s="5"/>
      <c r="O926" s="5"/>
      <c r="P926" s="5"/>
      <c r="Q926" s="5"/>
      <c r="R926" s="5"/>
      <c r="S926" s="5"/>
      <c r="T926" s="67" t="n">
        <f aca="false">T925*1.038</f>
        <v>493.473237835315</v>
      </c>
      <c r="U926" s="67"/>
      <c r="V926" s="67"/>
      <c r="W926" s="67"/>
      <c r="Y926" s="0" t="n">
        <f aca="false">12000*0.6*T925/100</f>
        <v>34229.3575377097</v>
      </c>
      <c r="Z926" s="0" t="n">
        <f aca="false">Y926*100/T901</f>
        <v>16528.6859472527</v>
      </c>
      <c r="AA926" s="0" t="s">
        <v>61</v>
      </c>
    </row>
    <row r="927" customFormat="false" ht="15" hidden="false" customHeight="false" outlineLevel="0" collapsed="false">
      <c r="A927" s="82" t="n">
        <f aca="false">'RIPTE e IPC'!A915+1</f>
        <v>2020</v>
      </c>
      <c r="B927" s="82" t="str">
        <f aca="false">'RIPTE e IPC'!B915</f>
        <v>Febrero</v>
      </c>
      <c r="T927" s="83" t="n">
        <f aca="false">T926*1.034</f>
        <v>510.251327921716</v>
      </c>
      <c r="Z927" s="0" t="n">
        <f aca="false">12000*0.6*T925/T901</f>
        <v>16528.6859472527</v>
      </c>
    </row>
    <row r="928" customFormat="false" ht="15" hidden="false" customHeight="false" outlineLevel="0" collapsed="false">
      <c r="A928" s="10" t="n">
        <f aca="false">'RIPTE e IPC'!A916+1</f>
        <v>2020</v>
      </c>
      <c r="B928" s="10" t="str">
        <f aca="false">'RIPTE e IPC'!B916</f>
        <v>Marzo</v>
      </c>
      <c r="T928" s="69" t="n">
        <f aca="false">T927*1.033</f>
        <v>527.089621743133</v>
      </c>
    </row>
    <row r="929" customFormat="false" ht="15" hidden="false" customHeight="false" outlineLevel="0" collapsed="false">
      <c r="A929" s="4" t="n">
        <f aca="false">'RIPTE e IPC'!A917+1</f>
        <v>2020</v>
      </c>
      <c r="B929" s="4" t="str">
        <f aca="false">'RIPTE e IPC'!B917</f>
        <v>Abril</v>
      </c>
      <c r="T929" s="67" t="n">
        <f aca="false">$T$928*5/6+$T$934/6</f>
        <v>542.67106151094</v>
      </c>
      <c r="V929" s="0" t="s">
        <v>62</v>
      </c>
    </row>
    <row r="930" customFormat="false" ht="15" hidden="false" customHeight="false" outlineLevel="0" collapsed="false">
      <c r="A930" s="82" t="n">
        <f aca="false">'RIPTE e IPC'!A918+1</f>
        <v>2020</v>
      </c>
      <c r="B930" s="82" t="str">
        <f aca="false">'RIPTE e IPC'!B918</f>
        <v>Mayo</v>
      </c>
      <c r="F930" s="0" t="s">
        <v>63</v>
      </c>
      <c r="T930" s="83" t="n">
        <f aca="false">$T$928*4/6+$T$934*2/6</f>
        <v>558.252501278746</v>
      </c>
    </row>
    <row r="931" customFormat="false" ht="15" hidden="false" customHeight="false" outlineLevel="0" collapsed="false">
      <c r="A931" s="10" t="n">
        <f aca="false">'RIPTE e IPC'!A919+1</f>
        <v>2020</v>
      </c>
      <c r="B931" s="10" t="str">
        <f aca="false">'RIPTE e IPC'!B919</f>
        <v>Junio</v>
      </c>
      <c r="D931" s="4" t="n">
        <v>1994</v>
      </c>
      <c r="E931" s="4" t="n">
        <v>85.0671419155813</v>
      </c>
      <c r="T931" s="69" t="n">
        <f aca="false">$T$928*3/6+$T$934*3/6</f>
        <v>573.833941046553</v>
      </c>
    </row>
    <row r="932" customFormat="false" ht="15" hidden="false" customHeight="false" outlineLevel="0" collapsed="false">
      <c r="A932" s="4" t="n">
        <f aca="false">'RIPTE e IPC'!A920+1</f>
        <v>2020</v>
      </c>
      <c r="B932" s="4" t="str">
        <f aca="false">'RIPTE e IPC'!B920</f>
        <v>Julio</v>
      </c>
      <c r="D932" s="7" t="n">
        <v>1994</v>
      </c>
      <c r="E932" s="7" t="n">
        <v>86.6512188253378</v>
      </c>
      <c r="T932" s="67" t="n">
        <f aca="false">$T$928*2/6+$T$934*4/6</f>
        <v>589.41538081436</v>
      </c>
    </row>
    <row r="933" customFormat="false" ht="15" hidden="false" customHeight="false" outlineLevel="0" collapsed="false">
      <c r="A933" s="82" t="n">
        <f aca="false">'RIPTE e IPC'!A921+1</f>
        <v>2020</v>
      </c>
      <c r="B933" s="82" t="str">
        <f aca="false">'RIPTE e IPC'!B921</f>
        <v>Agosto</v>
      </c>
      <c r="D933" s="10" t="n">
        <v>1994</v>
      </c>
      <c r="E933" s="10" t="n">
        <v>87.5068478299004</v>
      </c>
      <c r="T933" s="83" t="n">
        <f aca="false">$T$928*1/6+$T$934*5/6</f>
        <v>604.996820582167</v>
      </c>
    </row>
    <row r="934" customFormat="false" ht="15" hidden="false" customHeight="false" outlineLevel="0" collapsed="false">
      <c r="A934" s="10" t="n">
        <f aca="false">'RIPTE e IPC'!A922+1</f>
        <v>2020</v>
      </c>
      <c r="B934" s="10" t="str">
        <f aca="false">'RIPTE e IPC'!B922</f>
        <v>Septiembre</v>
      </c>
      <c r="D934" s="4" t="n">
        <v>1994</v>
      </c>
      <c r="E934" s="4" t="n">
        <v>87.4924755654165</v>
      </c>
      <c r="T934" s="87" t="n">
        <f aca="false">T922*1.474</f>
        <v>620.578260349974</v>
      </c>
    </row>
    <row r="935" customFormat="false" ht="15" hidden="false" customHeight="false" outlineLevel="0" collapsed="false">
      <c r="A935" s="4" t="n">
        <f aca="false">'RIPTE e IPC'!A923+1</f>
        <v>2020</v>
      </c>
      <c r="B935" s="4" t="str">
        <f aca="false">'RIPTE e IPC'!B923</f>
        <v>Octubre</v>
      </c>
      <c r="D935" s="7" t="n">
        <v>1994</v>
      </c>
      <c r="E935" s="7" t="n">
        <v>87.8874615384042</v>
      </c>
      <c r="T935" s="67" t="n">
        <f aca="false">$T$934*2/3+$T$937*1/3</f>
        <v>636.685071972009</v>
      </c>
    </row>
    <row r="936" customFormat="false" ht="15" hidden="false" customHeight="false" outlineLevel="0" collapsed="false">
      <c r="A936" s="82" t="n">
        <f aca="false">'RIPTE e IPC'!A924+1</f>
        <v>2020</v>
      </c>
      <c r="B936" s="82" t="str">
        <f aca="false">'RIPTE e IPC'!B924</f>
        <v>Noviembre</v>
      </c>
      <c r="D936" s="10" t="n">
        <v>1994</v>
      </c>
      <c r="E936" s="10" t="n">
        <v>89.6000205338892</v>
      </c>
      <c r="T936" s="83" t="n">
        <f aca="false">$T$934*1/3+$T$937*2/3</f>
        <v>652.791883594043</v>
      </c>
    </row>
    <row r="937" customFormat="false" ht="15" hidden="false" customHeight="false" outlineLevel="0" collapsed="false">
      <c r="A937" s="10" t="n">
        <f aca="false">'RIPTE e IPC'!A925+1</f>
        <v>2020</v>
      </c>
      <c r="B937" s="10" t="str">
        <f aca="false">'RIPTE e IPC'!B925</f>
        <v>Diciembre</v>
      </c>
      <c r="D937" s="4" t="n">
        <v>1995</v>
      </c>
      <c r="E937" s="4" t="n">
        <v>88.3103256527139</v>
      </c>
      <c r="T937" s="87" t="n">
        <f aca="false">T925*1.407</f>
        <v>668.898695216078</v>
      </c>
    </row>
    <row r="938" customFormat="false" ht="15" hidden="false" customHeight="false" outlineLevel="0" collapsed="false">
      <c r="A938" s="4" t="n">
        <f aca="false">'RIPTE e IPC'!A926+1</f>
        <v>2021</v>
      </c>
      <c r="B938" s="4" t="str">
        <f aca="false">'RIPTE e IPC'!B926</f>
        <v>Enero</v>
      </c>
      <c r="D938" s="7" t="n">
        <v>1995</v>
      </c>
      <c r="E938" s="7" t="n">
        <v>87.6930355292581</v>
      </c>
      <c r="T938" s="67" t="n">
        <f aca="false">$T$937*8/9+$T$946*1/9</f>
        <v>685.801622241293</v>
      </c>
      <c r="Y938" s="0" t="n">
        <f aca="false">12000*0.8*T937/100</f>
        <v>64214.2747407435</v>
      </c>
      <c r="Z938" s="0" t="n">
        <f aca="false">Y938*100/T901</f>
        <v>31007.8148370461</v>
      </c>
    </row>
    <row r="939" customFormat="false" ht="15" hidden="false" customHeight="false" outlineLevel="0" collapsed="false">
      <c r="A939" s="82" t="n">
        <f aca="false">'RIPTE e IPC'!A927+1</f>
        <v>2021</v>
      </c>
      <c r="B939" s="82" t="str">
        <f aca="false">'RIPTE e IPC'!B927</f>
        <v>Febrero</v>
      </c>
      <c r="D939" s="10" t="n">
        <v>1995</v>
      </c>
      <c r="E939" s="10" t="n">
        <v>88.3810795003563</v>
      </c>
      <c r="T939" s="83" t="n">
        <f aca="false">$T$937*7/9+$T$946*2/9</f>
        <v>702.704549266509</v>
      </c>
      <c r="Z939" s="0" t="n">
        <f aca="false">12000*0.8*T937/T901</f>
        <v>31007.8148370461</v>
      </c>
    </row>
    <row r="940" customFormat="false" ht="15" hidden="false" customHeight="false" outlineLevel="0" collapsed="false">
      <c r="A940" s="10" t="n">
        <f aca="false">'RIPTE e IPC'!A928+1</f>
        <v>2021</v>
      </c>
      <c r="B940" s="10" t="str">
        <f aca="false">'RIPTE e IPC'!B928</f>
        <v>Marzo</v>
      </c>
      <c r="D940" s="4" t="n">
        <v>1995</v>
      </c>
      <c r="E940" s="4" t="n">
        <v>85.8722289553521</v>
      </c>
      <c r="T940" s="69" t="n">
        <f aca="false">$T$937*6/9+$T$946*3/9</f>
        <v>719.607476291724</v>
      </c>
    </row>
    <row r="941" customFormat="false" ht="15" hidden="false" customHeight="false" outlineLevel="0" collapsed="false">
      <c r="A941" s="4" t="n">
        <f aca="false">'RIPTE e IPC'!A929+1</f>
        <v>2021</v>
      </c>
      <c r="B941" s="4" t="str">
        <f aca="false">'RIPTE e IPC'!B929</f>
        <v>Abril</v>
      </c>
      <c r="D941" s="7" t="n">
        <v>1995</v>
      </c>
      <c r="E941" s="7" t="n">
        <v>86.9345940843192</v>
      </c>
      <c r="T941" s="67" t="n">
        <f aca="false">$T$937*5/9+$T$946*4/9</f>
        <v>736.510403316939</v>
      </c>
    </row>
    <row r="942" customFormat="false" ht="15" hidden="false" customHeight="false" outlineLevel="0" collapsed="false">
      <c r="A942" s="82" t="n">
        <f aca="false">'RIPTE e IPC'!A930+1</f>
        <v>2021</v>
      </c>
      <c r="B942" s="82" t="str">
        <f aca="false">'RIPTE e IPC'!B930</f>
        <v>Mayo</v>
      </c>
      <c r="D942" s="10" t="n">
        <v>1995</v>
      </c>
      <c r="E942" s="10" t="n">
        <v>89.3748702877234</v>
      </c>
      <c r="T942" s="83" t="n">
        <f aca="false">$T$937*4/9+$T$946*5/9</f>
        <v>753.413330342154</v>
      </c>
    </row>
    <row r="943" customFormat="false" ht="15" hidden="false" customHeight="false" outlineLevel="0" collapsed="false">
      <c r="A943" s="10" t="n">
        <f aca="false">'RIPTE e IPC'!A931+1</f>
        <v>2021</v>
      </c>
      <c r="B943" s="10" t="str">
        <f aca="false">'RIPTE e IPC'!B931</f>
        <v>Junio</v>
      </c>
      <c r="D943" s="4" t="n">
        <v>1995</v>
      </c>
      <c r="E943" s="4" t="n">
        <v>86.1870464071542</v>
      </c>
      <c r="T943" s="69" t="n">
        <f aca="false">$T$937*3/9+$T$946*6/9</f>
        <v>770.316257367369</v>
      </c>
    </row>
    <row r="944" customFormat="false" ht="15" hidden="false" customHeight="false" outlineLevel="0" collapsed="false">
      <c r="A944" s="4" t="n">
        <f aca="false">'RIPTE e IPC'!A932+1</f>
        <v>2021</v>
      </c>
      <c r="B944" s="4" t="str">
        <f aca="false">'RIPTE e IPC'!B932</f>
        <v>Julio</v>
      </c>
      <c r="D944" s="7" t="n">
        <v>1995</v>
      </c>
      <c r="E944" s="7" t="n">
        <v>86.2499729664489</v>
      </c>
      <c r="T944" s="67" t="n">
        <f aca="false">$T$937*2/9+$T$946*7/9</f>
        <v>787.219184392585</v>
      </c>
    </row>
    <row r="945" customFormat="false" ht="15" hidden="false" customHeight="false" outlineLevel="0" collapsed="false">
      <c r="A945" s="82" t="n">
        <f aca="false">'RIPTE e IPC'!A933+1</f>
        <v>2021</v>
      </c>
      <c r="B945" s="82" t="str">
        <f aca="false">'RIPTE e IPC'!B933</f>
        <v>Agosto</v>
      </c>
      <c r="D945" s="10" t="n">
        <v>1995</v>
      </c>
      <c r="E945" s="10" t="n">
        <v>86.2809974570161</v>
      </c>
      <c r="T945" s="83" t="n">
        <f aca="false">$T$937*1/9+$T$946*8/9</f>
        <v>804.1221114178</v>
      </c>
    </row>
    <row r="946" customFormat="false" ht="15" hidden="false" customHeight="false" outlineLevel="0" collapsed="false">
      <c r="A946" s="10" t="n">
        <f aca="false">'RIPTE e IPC'!A934+1</f>
        <v>2021</v>
      </c>
      <c r="B946" s="10" t="str">
        <f aca="false">'RIPTE e IPC'!B934</f>
        <v>Septiembre</v>
      </c>
      <c r="D946" s="4" t="n">
        <v>1995</v>
      </c>
      <c r="E946" s="4" t="n">
        <v>86.1569360461794</v>
      </c>
      <c r="T946" s="87" t="n">
        <f aca="false">T934*1.323</f>
        <v>821.025038443015</v>
      </c>
    </row>
    <row r="947" customFormat="false" ht="15" hidden="false" customHeight="false" outlineLevel="0" collapsed="false">
      <c r="A947" s="4" t="n">
        <f aca="false">'RIPTE e IPC'!A935+1</f>
        <v>2021</v>
      </c>
      <c r="B947" s="4" t="str">
        <f aca="false">'RIPTE e IPC'!B935</f>
        <v>Octubre</v>
      </c>
      <c r="D947" s="7" t="n">
        <v>1995</v>
      </c>
      <c r="E947" s="7" t="n">
        <v>86.818704375763</v>
      </c>
      <c r="T947" s="67" t="n">
        <f aca="false">T946/2+T949/2</f>
        <v>847.972265892823</v>
      </c>
    </row>
    <row r="948" customFormat="false" ht="15" hidden="false" customHeight="false" outlineLevel="0" collapsed="false">
      <c r="A948" s="82" t="n">
        <f aca="false">'RIPTE e IPC'!A936+1</f>
        <v>2021</v>
      </c>
      <c r="B948" s="82" t="str">
        <f aca="false">'RIPTE e IPC'!B936</f>
        <v>Noviembre</v>
      </c>
      <c r="D948" s="10" t="n">
        <v>1995</v>
      </c>
      <c r="E948" s="10" t="n">
        <v>88.3752253549954</v>
      </c>
      <c r="T948" s="83" t="n">
        <f aca="false">T946/2+T949/2</f>
        <v>847.972265892823</v>
      </c>
    </row>
    <row r="949" customFormat="false" ht="15" hidden="false" customHeight="false" outlineLevel="0" collapsed="false">
      <c r="A949" s="10" t="n">
        <f aca="false">'RIPTE e IPC'!A937+1</f>
        <v>2021</v>
      </c>
      <c r="B949" s="10" t="str">
        <f aca="false">'RIPTE e IPC'!B937</f>
        <v>Diciembre</v>
      </c>
      <c r="D949" s="4" t="n">
        <v>1996</v>
      </c>
      <c r="E949" s="4" t="n">
        <v>88.0463241684243</v>
      </c>
      <c r="T949" s="87" t="n">
        <f aca="false">T937*1.308</f>
        <v>874.91949334263</v>
      </c>
    </row>
    <row r="950" customFormat="false" ht="15" hidden="false" customHeight="false" outlineLevel="0" collapsed="false">
      <c r="A950" s="4" t="n">
        <f aca="false">'RIPTE e IPC'!A938+1</f>
        <v>2022</v>
      </c>
      <c r="B950" s="4" t="str">
        <f aca="false">'RIPTE e IPC'!B938</f>
        <v>Enero</v>
      </c>
      <c r="D950" s="7" t="n">
        <v>1996</v>
      </c>
      <c r="E950" s="7" t="n">
        <v>87.8889731124035</v>
      </c>
      <c r="T950" s="67" t="n">
        <f aca="false">T949*1.025</f>
        <v>896.792480676196</v>
      </c>
      <c r="Y950" s="0" t="n">
        <f aca="false">12000*T949/100</f>
        <v>104990.339201116</v>
      </c>
      <c r="Z950" s="0" t="n">
        <f aca="false">Y950*100/T901</f>
        <v>50697.7772585704</v>
      </c>
    </row>
    <row r="951" customFormat="false" ht="15" hidden="false" customHeight="false" outlineLevel="0" collapsed="false">
      <c r="A951" s="82" t="n">
        <f aca="false">'RIPTE e IPC'!A939+1</f>
        <v>2022</v>
      </c>
      <c r="B951" s="82" t="str">
        <f aca="false">'RIPTE e IPC'!B939</f>
        <v>Febrero</v>
      </c>
      <c r="D951" s="10" t="n">
        <v>1996</v>
      </c>
      <c r="E951" s="10" t="n">
        <v>88.2388512929524</v>
      </c>
      <c r="T951" s="83" t="n">
        <f aca="false">T950*1.025</f>
        <v>919.2122926931</v>
      </c>
      <c r="Z951" s="0" t="n">
        <f aca="false">12000*T949/T901</f>
        <v>50697.7772585704</v>
      </c>
    </row>
    <row r="952" customFormat="false" ht="15" hidden="false" customHeight="false" outlineLevel="0" collapsed="false">
      <c r="A952" s="10" t="n">
        <f aca="false">'RIPTE e IPC'!A940+1</f>
        <v>2022</v>
      </c>
      <c r="B952" s="10" t="str">
        <f aca="false">'RIPTE e IPC'!B940</f>
        <v>Marzo</v>
      </c>
      <c r="D952" s="4" t="n">
        <v>1996</v>
      </c>
      <c r="E952" s="4" t="n">
        <v>87.4802058636869</v>
      </c>
      <c r="T952" s="69" t="n">
        <f aca="false">T951*1.025</f>
        <v>942.192600010428</v>
      </c>
    </row>
    <row r="953" customFormat="false" ht="15" hidden="false" customHeight="false" outlineLevel="0" collapsed="false">
      <c r="A953" s="4" t="n">
        <f aca="false">'RIPTE e IPC'!A941+1</f>
        <v>2022</v>
      </c>
      <c r="B953" s="4" t="str">
        <f aca="false">'RIPTE e IPC'!B941</f>
        <v>Abril</v>
      </c>
      <c r="D953" s="7" t="n">
        <v>1996</v>
      </c>
      <c r="E953" s="7" t="n">
        <v>88.0452929949102</v>
      </c>
      <c r="T953" s="67" t="n">
        <f aca="false">T952*1.02</f>
        <v>961.036452010636</v>
      </c>
    </row>
    <row r="954" customFormat="false" ht="15" hidden="false" customHeight="false" outlineLevel="0" collapsed="false">
      <c r="A954" s="82" t="n">
        <f aca="false">'RIPTE e IPC'!A942+1</f>
        <v>2022</v>
      </c>
      <c r="B954" s="82" t="str">
        <f aca="false">'RIPTE e IPC'!B942</f>
        <v>Mayo</v>
      </c>
      <c r="D954" s="10" t="n">
        <v>1996</v>
      </c>
      <c r="E954" s="10" t="n">
        <v>89.149620033324</v>
      </c>
      <c r="T954" s="83" t="n">
        <f aca="false">T953*1.02</f>
        <v>980.257181050849</v>
      </c>
    </row>
    <row r="955" customFormat="false" ht="15" hidden="false" customHeight="false" outlineLevel="0" collapsed="false">
      <c r="A955" s="10" t="n">
        <f aca="false">'RIPTE e IPC'!A943+1</f>
        <v>2022</v>
      </c>
      <c r="B955" s="10" t="str">
        <f aca="false">'RIPTE e IPC'!B943</f>
        <v>Junio</v>
      </c>
      <c r="D955" s="4" t="n">
        <v>1996</v>
      </c>
      <c r="E955" s="4" t="n">
        <v>87.6520876600252</v>
      </c>
      <c r="T955" s="69" t="n">
        <f aca="false">T954*1.02</f>
        <v>999.862324671866</v>
      </c>
    </row>
    <row r="956" customFormat="false" ht="15" hidden="false" customHeight="false" outlineLevel="0" collapsed="false">
      <c r="A956" s="4" t="n">
        <f aca="false">'RIPTE e IPC'!A944+1</f>
        <v>2022</v>
      </c>
      <c r="B956" s="4" t="str">
        <f aca="false">'RIPTE e IPC'!B944</f>
        <v>Julio</v>
      </c>
      <c r="D956" s="7" t="n">
        <v>1996</v>
      </c>
      <c r="E956" s="7" t="n">
        <v>88.3349059552651</v>
      </c>
      <c r="T956" s="67" t="n">
        <f aca="false">T955*1.015</f>
        <v>1014.86025954194</v>
      </c>
    </row>
    <row r="957" customFormat="false" ht="15" hidden="false" customHeight="false" outlineLevel="0" collapsed="false">
      <c r="A957" s="82" t="n">
        <f aca="false">'RIPTE e IPC'!A945+1</f>
        <v>2022</v>
      </c>
      <c r="B957" s="82" t="str">
        <f aca="false">'RIPTE e IPC'!B945</f>
        <v>Agosto</v>
      </c>
      <c r="D957" s="10" t="n">
        <v>1996</v>
      </c>
      <c r="E957" s="10" t="n">
        <v>88.4167295421817</v>
      </c>
      <c r="T957" s="83" t="n">
        <f aca="false">T956*1.015</f>
        <v>1030.08316343507</v>
      </c>
    </row>
    <row r="958" customFormat="false" ht="15" hidden="false" customHeight="false" outlineLevel="0" collapsed="false">
      <c r="A958" s="10" t="n">
        <f aca="false">'RIPTE e IPC'!A946+1</f>
        <v>2022</v>
      </c>
      <c r="B958" s="10" t="str">
        <f aca="false">'RIPTE e IPC'!B946</f>
        <v>Septiembre</v>
      </c>
      <c r="D958" s="4" t="n">
        <v>1996</v>
      </c>
      <c r="E958" s="4" t="n">
        <v>88.0547534453964</v>
      </c>
      <c r="T958" s="69" t="n">
        <f aca="false">T957*1.015</f>
        <v>1045.5344108866</v>
      </c>
    </row>
    <row r="959" customFormat="false" ht="15" hidden="false" customHeight="false" outlineLevel="0" collapsed="false">
      <c r="A959" s="4" t="n">
        <f aca="false">'RIPTE e IPC'!A947+1</f>
        <v>2022</v>
      </c>
      <c r="B959" s="4" t="str">
        <f aca="false">'RIPTE e IPC'!B947</f>
        <v>Octubre</v>
      </c>
      <c r="D959" s="7" t="n">
        <v>1996</v>
      </c>
      <c r="E959" s="7" t="n">
        <v>86.4825255181459</v>
      </c>
      <c r="T959" s="67" t="n">
        <f aca="false">T958*1.01</f>
        <v>1055.98975499546</v>
      </c>
    </row>
    <row r="960" customFormat="false" ht="15" hidden="false" customHeight="false" outlineLevel="0" collapsed="false">
      <c r="A960" s="82" t="n">
        <f aca="false">'RIPTE e IPC'!A948+1</f>
        <v>2022</v>
      </c>
      <c r="B960" s="82" t="str">
        <f aca="false">'RIPTE e IPC'!B948</f>
        <v>Noviembre</v>
      </c>
      <c r="D960" s="10" t="n">
        <v>1996</v>
      </c>
      <c r="E960" s="10" t="n">
        <v>88.4382607123058</v>
      </c>
      <c r="T960" s="83" t="n">
        <f aca="false">T959*1.01</f>
        <v>1066.54965254542</v>
      </c>
    </row>
    <row r="961" customFormat="false" ht="15" hidden="false" customHeight="false" outlineLevel="0" collapsed="false">
      <c r="A961" s="10" t="n">
        <f aca="false">'RIPTE e IPC'!A949+1</f>
        <v>2022</v>
      </c>
      <c r="B961" s="10" t="str">
        <f aca="false">'RIPTE e IPC'!B949</f>
        <v>Diciembre</v>
      </c>
      <c r="D961" s="4" t="n">
        <v>1997</v>
      </c>
      <c r="E961" s="4" t="n">
        <v>86.4755088688389</v>
      </c>
      <c r="T961" s="69" t="n">
        <f aca="false">T960*1.01</f>
        <v>1077.21514907087</v>
      </c>
    </row>
    <row r="962" customFormat="false" ht="15" hidden="false" customHeight="false" outlineLevel="0" collapsed="false">
      <c r="A962" s="4" t="n">
        <f aca="false">'RIPTE e IPC'!A950+1</f>
        <v>2023</v>
      </c>
      <c r="B962" s="4" t="str">
        <f aca="false">'RIPTE e IPC'!B950</f>
        <v>Enero</v>
      </c>
      <c r="D962" s="7" t="n">
        <v>1997</v>
      </c>
      <c r="E962" s="7" t="n">
        <v>86.1526714395119</v>
      </c>
      <c r="T962" s="67" t="n">
        <f aca="false">T961*1.01</f>
        <v>1087.98730056158</v>
      </c>
      <c r="Z962" s="88" t="n">
        <f aca="false">12000*T961/$T$901</f>
        <v>62419.9301795256</v>
      </c>
    </row>
    <row r="963" customFormat="false" ht="15" hidden="false" customHeight="false" outlineLevel="0" collapsed="false">
      <c r="A963" s="82" t="n">
        <f aca="false">'RIPTE e IPC'!A951+1</f>
        <v>2023</v>
      </c>
      <c r="B963" s="82" t="str">
        <f aca="false">'RIPTE e IPC'!B951</f>
        <v>Febrero</v>
      </c>
      <c r="D963" s="10" t="n">
        <v>1997</v>
      </c>
      <c r="E963" s="10" t="n">
        <v>86.1941871509458</v>
      </c>
      <c r="T963" s="83" t="n">
        <f aca="false">T962*1.01</f>
        <v>1098.8671735672</v>
      </c>
    </row>
    <row r="964" customFormat="false" ht="15" hidden="false" customHeight="false" outlineLevel="0" collapsed="false">
      <c r="A964" s="10" t="n">
        <f aca="false">'RIPTE e IPC'!A952+1</f>
        <v>2023</v>
      </c>
      <c r="B964" s="10" t="str">
        <f aca="false">'RIPTE e IPC'!B952</f>
        <v>Marzo</v>
      </c>
      <c r="D964" s="4" t="n">
        <v>1997</v>
      </c>
      <c r="E964" s="4" t="n">
        <v>85.7793074044281</v>
      </c>
      <c r="T964" s="69" t="n">
        <f aca="false">T963*1.01</f>
        <v>1109.85584530287</v>
      </c>
    </row>
    <row r="965" customFormat="false" ht="15" hidden="false" customHeight="false" outlineLevel="0" collapsed="false">
      <c r="A965" s="4" t="n">
        <f aca="false">'RIPTE e IPC'!A953+1</f>
        <v>2023</v>
      </c>
      <c r="B965" s="4" t="str">
        <f aca="false">'RIPTE e IPC'!B953</f>
        <v>Abril</v>
      </c>
      <c r="D965" s="7" t="n">
        <v>1997</v>
      </c>
      <c r="E965" s="7" t="n">
        <v>86.0924654690664</v>
      </c>
      <c r="T965" s="67" t="n">
        <f aca="false">T964*1.01</f>
        <v>1120.9544037559</v>
      </c>
    </row>
    <row r="966" customFormat="false" ht="15" hidden="false" customHeight="false" outlineLevel="0" collapsed="false">
      <c r="A966" s="82" t="n">
        <f aca="false">'RIPTE e IPC'!A954+1</f>
        <v>2023</v>
      </c>
      <c r="B966" s="82" t="str">
        <f aca="false">'RIPTE e IPC'!B954</f>
        <v>Mayo</v>
      </c>
      <c r="D966" s="10" t="n">
        <v>1997</v>
      </c>
      <c r="E966" s="10" t="n">
        <v>87.2230106610002</v>
      </c>
      <c r="T966" s="83" t="n">
        <f aca="false">T965*1.01</f>
        <v>1132.16394779346</v>
      </c>
    </row>
    <row r="967" customFormat="false" ht="15" hidden="false" customHeight="false" outlineLevel="0" collapsed="false">
      <c r="A967" s="10" t="n">
        <f aca="false">'RIPTE e IPC'!A955+1</f>
        <v>2023</v>
      </c>
      <c r="B967" s="10" t="str">
        <f aca="false">'RIPTE e IPC'!B955</f>
        <v>Junio</v>
      </c>
      <c r="D967" s="4" t="n">
        <v>1997</v>
      </c>
      <c r="E967" s="4" t="n">
        <v>84.8967710322538</v>
      </c>
      <c r="T967" s="69" t="n">
        <f aca="false">T966*1.01</f>
        <v>1143.48558727139</v>
      </c>
    </row>
    <row r="968" customFormat="false" ht="15" hidden="false" customHeight="false" outlineLevel="0" collapsed="false">
      <c r="A968" s="4" t="n">
        <f aca="false">'RIPTE e IPC'!A956+1</f>
        <v>2023</v>
      </c>
      <c r="B968" s="4" t="str">
        <f aca="false">'RIPTE e IPC'!B956</f>
        <v>Julio</v>
      </c>
      <c r="D968" s="7" t="n">
        <v>1997</v>
      </c>
      <c r="E968" s="7" t="n">
        <v>84.0762012191116</v>
      </c>
      <c r="T968" s="67" t="n">
        <f aca="false">T967*1.01</f>
        <v>1154.92044314411</v>
      </c>
    </row>
    <row r="969" customFormat="false" ht="15" hidden="false" customHeight="false" outlineLevel="0" collapsed="false">
      <c r="A969" s="82" t="n">
        <f aca="false">'RIPTE e IPC'!A957+1</f>
        <v>2023</v>
      </c>
      <c r="B969" s="82" t="str">
        <f aca="false">'RIPTE e IPC'!B957</f>
        <v>Agosto</v>
      </c>
      <c r="D969" s="10" t="n">
        <v>1997</v>
      </c>
      <c r="E969" s="10" t="n">
        <v>85.2022540322512</v>
      </c>
      <c r="T969" s="83" t="n">
        <f aca="false">T968*1.01</f>
        <v>1166.46964757555</v>
      </c>
    </row>
    <row r="970" customFormat="false" ht="15" hidden="false" customHeight="false" outlineLevel="0" collapsed="false">
      <c r="A970" s="10" t="n">
        <f aca="false">'RIPTE e IPC'!A958+1</f>
        <v>2023</v>
      </c>
      <c r="B970" s="10" t="str">
        <f aca="false">'RIPTE e IPC'!B958</f>
        <v>Septiembre</v>
      </c>
      <c r="D970" s="4" t="n">
        <v>1997</v>
      </c>
      <c r="E970" s="4" t="n">
        <v>85.5937453448085</v>
      </c>
      <c r="T970" s="69" t="n">
        <f aca="false">T969*1.01</f>
        <v>1178.1343440513</v>
      </c>
    </row>
    <row r="971" customFormat="false" ht="15" hidden="false" customHeight="false" outlineLevel="0" collapsed="false">
      <c r="A971" s="4" t="n">
        <f aca="false">'RIPTE e IPC'!A959+1</f>
        <v>2023</v>
      </c>
      <c r="B971" s="4" t="str">
        <f aca="false">'RIPTE e IPC'!B959</f>
        <v>Octubre</v>
      </c>
      <c r="D971" s="7" t="n">
        <v>1997</v>
      </c>
      <c r="E971" s="7" t="n">
        <v>84.4951966656792</v>
      </c>
      <c r="T971" s="67" t="n">
        <f aca="false">T970*1.01</f>
        <v>1189.91568749182</v>
      </c>
    </row>
    <row r="972" customFormat="false" ht="15" hidden="false" customHeight="false" outlineLevel="0" collapsed="false">
      <c r="A972" s="82" t="n">
        <f aca="false">'RIPTE e IPC'!A960+1</f>
        <v>2023</v>
      </c>
      <c r="B972" s="82" t="str">
        <f aca="false">'RIPTE e IPC'!B960</f>
        <v>Noviembre</v>
      </c>
      <c r="D972" s="10" t="n">
        <v>1997</v>
      </c>
      <c r="E972" s="10" t="n">
        <v>85.8527246455348</v>
      </c>
      <c r="T972" s="83" t="n">
        <f aca="false">T971*1.01</f>
        <v>1201.81484436673</v>
      </c>
    </row>
    <row r="973" customFormat="false" ht="15" hidden="false" customHeight="false" outlineLevel="0" collapsed="false">
      <c r="A973" s="10" t="n">
        <f aca="false">'RIPTE e IPC'!A961+1</f>
        <v>2023</v>
      </c>
      <c r="B973" s="10" t="str">
        <f aca="false">'RIPTE e IPC'!B961</f>
        <v>Diciembre</v>
      </c>
      <c r="D973" s="4" t="n">
        <v>1998</v>
      </c>
      <c r="E973" s="4" t="n">
        <v>85.0285001758034</v>
      </c>
      <c r="T973" s="69" t="n">
        <f aca="false">T972*1.01</f>
        <v>1213.8329928104</v>
      </c>
    </row>
    <row r="974" customFormat="false" ht="15" hidden="false" customHeight="false" outlineLevel="0" collapsed="false">
      <c r="A974" s="4" t="n">
        <f aca="false">'RIPTE e IPC'!A962+1</f>
        <v>2024</v>
      </c>
      <c r="B974" s="4" t="str">
        <f aca="false">'RIPTE e IPC'!B962</f>
        <v>Enero</v>
      </c>
      <c r="D974" s="7" t="n">
        <v>1998</v>
      </c>
      <c r="E974" s="7" t="n">
        <v>84.3291132757292</v>
      </c>
      <c r="T974" s="67" t="n">
        <f aca="false">T973*1.005</f>
        <v>1219.90215777445</v>
      </c>
      <c r="Z974" s="88" t="n">
        <f aca="false">12000*T973/$T$901</f>
        <v>70336.3397053794</v>
      </c>
    </row>
    <row r="975" customFormat="false" ht="15" hidden="false" customHeight="false" outlineLevel="0" collapsed="false">
      <c r="A975" s="82" t="n">
        <f aca="false">'RIPTE e IPC'!A963+1</f>
        <v>2024</v>
      </c>
      <c r="B975" s="82" t="str">
        <f aca="false">'RIPTE e IPC'!B963</f>
        <v>Febrero</v>
      </c>
      <c r="D975" s="10" t="n">
        <v>1998</v>
      </c>
      <c r="E975" s="10" t="n">
        <v>84.6824978596278</v>
      </c>
      <c r="T975" s="83" t="n">
        <f aca="false">T974*1.005</f>
        <v>1226.00166856333</v>
      </c>
    </row>
    <row r="976" customFormat="false" ht="15" hidden="false" customHeight="false" outlineLevel="0" collapsed="false">
      <c r="A976" s="10" t="n">
        <f aca="false">'RIPTE e IPC'!A964+1</f>
        <v>2024</v>
      </c>
      <c r="B976" s="10" t="str">
        <f aca="false">'RIPTE e IPC'!B964</f>
        <v>Marzo</v>
      </c>
      <c r="D976" s="4" t="n">
        <v>1998</v>
      </c>
      <c r="E976" s="4" t="n">
        <v>83.656822203724</v>
      </c>
      <c r="T976" s="69" t="n">
        <f aca="false">T975*1.005</f>
        <v>1232.13167690614</v>
      </c>
    </row>
    <row r="977" customFormat="false" ht="15" hidden="false" customHeight="false" outlineLevel="0" collapsed="false">
      <c r="A977" s="4" t="n">
        <f aca="false">'RIPTE e IPC'!A965+1</f>
        <v>2024</v>
      </c>
      <c r="B977" s="4" t="str">
        <f aca="false">'RIPTE e IPC'!B965</f>
        <v>Abril</v>
      </c>
      <c r="D977" s="7" t="n">
        <v>1998</v>
      </c>
      <c r="E977" s="7" t="n">
        <v>83.3925945296629</v>
      </c>
      <c r="T977" s="67" t="n">
        <f aca="false">T976*1.005</f>
        <v>1238.29233529067</v>
      </c>
    </row>
    <row r="978" customFormat="false" ht="15" hidden="false" customHeight="false" outlineLevel="0" collapsed="false">
      <c r="A978" s="82" t="n">
        <f aca="false">'RIPTE e IPC'!A966+1</f>
        <v>2024</v>
      </c>
      <c r="B978" s="82" t="str">
        <f aca="false">'RIPTE e IPC'!B966</f>
        <v>Mayo</v>
      </c>
      <c r="D978" s="10" t="n">
        <v>1998</v>
      </c>
      <c r="E978" s="10" t="n">
        <v>85.4631777006435</v>
      </c>
      <c r="T978" s="83" t="n">
        <f aca="false">T977*1.005</f>
        <v>1244.48379696713</v>
      </c>
    </row>
    <row r="979" customFormat="false" ht="15" hidden="false" customHeight="false" outlineLevel="0" collapsed="false">
      <c r="A979" s="10" t="n">
        <f aca="false">'RIPTE e IPC'!A967+1</f>
        <v>2024</v>
      </c>
      <c r="B979" s="10" t="str">
        <f aca="false">'RIPTE e IPC'!B967</f>
        <v>Junio</v>
      </c>
      <c r="D979" s="4" t="n">
        <v>1998</v>
      </c>
      <c r="E979" s="4" t="n">
        <v>83.1576463977519</v>
      </c>
      <c r="T979" s="69" t="n">
        <f aca="false">T978*1.005</f>
        <v>1250.70621595196</v>
      </c>
    </row>
    <row r="980" customFormat="false" ht="15" hidden="false" customHeight="false" outlineLevel="0" collapsed="false">
      <c r="A980" s="4" t="n">
        <f aca="false">'RIPTE e IPC'!A968+1</f>
        <v>2024</v>
      </c>
      <c r="B980" s="4" t="str">
        <f aca="false">'RIPTE e IPC'!B968</f>
        <v>Julio</v>
      </c>
      <c r="D980" s="7" t="n">
        <v>1998</v>
      </c>
      <c r="E980" s="7" t="n">
        <v>82.2486921880642</v>
      </c>
      <c r="T980" s="67" t="n">
        <f aca="false">T979*1.005</f>
        <v>1256.95974703172</v>
      </c>
    </row>
    <row r="981" customFormat="false" ht="15" hidden="false" customHeight="false" outlineLevel="0" collapsed="false">
      <c r="A981" s="82" t="n">
        <f aca="false">'RIPTE e IPC'!A969+1</f>
        <v>2024</v>
      </c>
      <c r="B981" s="82" t="str">
        <f aca="false">'RIPTE e IPC'!B969</f>
        <v>Agosto</v>
      </c>
      <c r="D981" s="10" t="n">
        <v>1998</v>
      </c>
      <c r="E981" s="10" t="n">
        <v>82.7666459436012</v>
      </c>
      <c r="T981" s="83" t="n">
        <f aca="false">T980*1.005</f>
        <v>1263.24454576688</v>
      </c>
    </row>
    <row r="982" customFormat="false" ht="15" hidden="false" customHeight="false" outlineLevel="0" collapsed="false">
      <c r="A982" s="10" t="n">
        <f aca="false">'RIPTE e IPC'!A970+1</f>
        <v>2024</v>
      </c>
      <c r="B982" s="10" t="str">
        <f aca="false">'RIPTE e IPC'!B970</f>
        <v>Septiembre</v>
      </c>
      <c r="D982" s="4" t="n">
        <v>1998</v>
      </c>
      <c r="E982" s="4" t="n">
        <v>82.9005160611721</v>
      </c>
      <c r="T982" s="69" t="n">
        <f aca="false">T981*1.005</f>
        <v>1269.56076849571</v>
      </c>
    </row>
    <row r="983" customFormat="false" ht="15" hidden="false" customHeight="false" outlineLevel="0" collapsed="false">
      <c r="A983" s="4" t="n">
        <f aca="false">'RIPTE e IPC'!A971+1</f>
        <v>2024</v>
      </c>
      <c r="B983" s="4" t="str">
        <f aca="false">'RIPTE e IPC'!B971</f>
        <v>Octubre</v>
      </c>
      <c r="D983" s="7" t="n">
        <v>1998</v>
      </c>
      <c r="E983" s="7" t="n">
        <v>83.0028280488655</v>
      </c>
      <c r="T983" s="67" t="n">
        <f aca="false">T982*1.005</f>
        <v>1275.90857233819</v>
      </c>
    </row>
    <row r="984" customFormat="false" ht="15" hidden="false" customHeight="false" outlineLevel="0" collapsed="false">
      <c r="A984" s="82" t="n">
        <f aca="false">'RIPTE e IPC'!A972+1</f>
        <v>2024</v>
      </c>
      <c r="B984" s="82" t="str">
        <f aca="false">'RIPTE e IPC'!B972</f>
        <v>Noviembre</v>
      </c>
      <c r="D984" s="10" t="n">
        <v>1998</v>
      </c>
      <c r="E984" s="10" t="n">
        <v>84.3153874076751</v>
      </c>
      <c r="T984" s="83" t="n">
        <f aca="false">T983*1.005</f>
        <v>1282.28811519988</v>
      </c>
    </row>
    <row r="985" customFormat="false" ht="15" hidden="false" customHeight="false" outlineLevel="0" collapsed="false">
      <c r="A985" s="10" t="n">
        <f aca="false">'RIPTE e IPC'!A973+1</f>
        <v>2024</v>
      </c>
      <c r="B985" s="10" t="str">
        <f aca="false">'RIPTE e IPC'!B973</f>
        <v>Diciembre</v>
      </c>
      <c r="D985" s="4" t="n">
        <v>1999</v>
      </c>
      <c r="E985" s="4" t="n">
        <v>82.5865547998524</v>
      </c>
      <c r="T985" s="69" t="n">
        <f aca="false">T984*1.005</f>
        <v>1288.69955577588</v>
      </c>
    </row>
    <row r="986" customFormat="false" ht="15" hidden="false" customHeight="false" outlineLevel="0" collapsed="false">
      <c r="A986" s="4" t="n">
        <f aca="false">'RIPTE e IPC'!A974+1</f>
        <v>2025</v>
      </c>
      <c r="B986" s="4" t="str">
        <f aca="false">'RIPTE e IPC'!B974</f>
        <v>Enero</v>
      </c>
      <c r="D986" s="7" t="n">
        <v>1999</v>
      </c>
      <c r="E986" s="7" t="n">
        <v>83.3332606507383</v>
      </c>
      <c r="T986" s="89" t="n">
        <f aca="false">T985</f>
        <v>1288.69955577588</v>
      </c>
      <c r="Z986" s="88" t="n">
        <f aca="false">12000*T985/$T$901</f>
        <v>74674.5312329653</v>
      </c>
    </row>
    <row r="987" customFormat="false" ht="15" hidden="false" customHeight="false" outlineLevel="0" collapsed="false">
      <c r="A987" s="82" t="n">
        <f aca="false">'RIPTE e IPC'!A975+1</f>
        <v>2025</v>
      </c>
      <c r="B987" s="82" t="str">
        <f aca="false">'RIPTE e IPC'!B975</f>
        <v>Febrero</v>
      </c>
      <c r="D987" s="10" t="n">
        <v>1999</v>
      </c>
      <c r="E987" s="10" t="n">
        <v>83.901919994304</v>
      </c>
      <c r="T987" s="83" t="n">
        <f aca="false">T986</f>
        <v>1288.69955577588</v>
      </c>
    </row>
    <row r="988" customFormat="false" ht="15" hidden="false" customHeight="false" outlineLevel="0" collapsed="false">
      <c r="A988" s="10" t="n">
        <f aca="false">'RIPTE e IPC'!A976+1</f>
        <v>2025</v>
      </c>
      <c r="B988" s="10" t="str">
        <f aca="false">'RIPTE e IPC'!B976</f>
        <v>Marzo</v>
      </c>
      <c r="D988" s="4" t="n">
        <v>1999</v>
      </c>
      <c r="E988" s="4" t="n">
        <v>82.8799509506721</v>
      </c>
      <c r="T988" s="69" t="n">
        <f aca="false">T987</f>
        <v>1288.69955577588</v>
      </c>
    </row>
    <row r="989" customFormat="false" ht="15" hidden="false" customHeight="false" outlineLevel="0" collapsed="false">
      <c r="A989" s="4" t="n">
        <f aca="false">'RIPTE e IPC'!A977+1</f>
        <v>2025</v>
      </c>
      <c r="B989" s="4" t="str">
        <f aca="false">'RIPTE e IPC'!B977</f>
        <v>Abril</v>
      </c>
      <c r="D989" s="7" t="n">
        <v>1999</v>
      </c>
      <c r="E989" s="7" t="n">
        <v>83.1846206311704</v>
      </c>
      <c r="T989" s="67" t="n">
        <f aca="false">T988</f>
        <v>1288.69955577588</v>
      </c>
    </row>
    <row r="990" customFormat="false" ht="15" hidden="false" customHeight="false" outlineLevel="0" collapsed="false">
      <c r="A990" s="82" t="n">
        <f aca="false">'RIPTE e IPC'!A978+1</f>
        <v>2025</v>
      </c>
      <c r="B990" s="82" t="str">
        <f aca="false">'RIPTE e IPC'!B978</f>
        <v>Mayo</v>
      </c>
      <c r="D990" s="10" t="n">
        <v>1999</v>
      </c>
      <c r="E990" s="10" t="n">
        <v>84.5808586635001</v>
      </c>
      <c r="T990" s="83" t="n">
        <f aca="false">T989</f>
        <v>1288.69955577588</v>
      </c>
    </row>
    <row r="991" customFormat="false" ht="15" hidden="false" customHeight="false" outlineLevel="0" collapsed="false">
      <c r="A991" s="10" t="n">
        <f aca="false">'RIPTE e IPC'!A979+1</f>
        <v>2025</v>
      </c>
      <c r="B991" s="10" t="str">
        <f aca="false">'RIPTE e IPC'!B979</f>
        <v>Junio</v>
      </c>
      <c r="D991" s="4" t="n">
        <v>1999</v>
      </c>
      <c r="E991" s="4" t="n">
        <v>83.4506030783479</v>
      </c>
      <c r="T991" s="69" t="n">
        <f aca="false">T990</f>
        <v>1288.69955577588</v>
      </c>
    </row>
    <row r="992" customFormat="false" ht="15" hidden="false" customHeight="false" outlineLevel="0" collapsed="false">
      <c r="A992" s="4" t="n">
        <f aca="false">'RIPTE e IPC'!A980+1</f>
        <v>2025</v>
      </c>
      <c r="B992" s="4" t="str">
        <f aca="false">'RIPTE e IPC'!B980</f>
        <v>Julio</v>
      </c>
      <c r="D992" s="7" t="n">
        <v>1999</v>
      </c>
      <c r="E992" s="7" t="n">
        <v>83.3104179638666</v>
      </c>
      <c r="T992" s="67" t="n">
        <f aca="false">T991</f>
        <v>1288.69955577588</v>
      </c>
    </row>
    <row r="993" customFormat="false" ht="15" hidden="false" customHeight="false" outlineLevel="0" collapsed="false">
      <c r="A993" s="82" t="n">
        <f aca="false">'RIPTE e IPC'!A981+1</f>
        <v>2025</v>
      </c>
      <c r="B993" s="82" t="str">
        <f aca="false">'RIPTE e IPC'!B981</f>
        <v>Agosto</v>
      </c>
      <c r="D993" s="10" t="n">
        <v>1999</v>
      </c>
      <c r="E993" s="10" t="n">
        <v>83.7356444086606</v>
      </c>
      <c r="T993" s="83" t="n">
        <f aca="false">T992</f>
        <v>1288.69955577588</v>
      </c>
    </row>
    <row r="994" customFormat="false" ht="15" hidden="false" customHeight="false" outlineLevel="0" collapsed="false">
      <c r="A994" s="10" t="n">
        <f aca="false">'RIPTE e IPC'!A982+1</f>
        <v>2025</v>
      </c>
      <c r="B994" s="10" t="str">
        <f aca="false">'RIPTE e IPC'!B982</f>
        <v>Septiembre</v>
      </c>
      <c r="D994" s="4" t="n">
        <v>1999</v>
      </c>
      <c r="E994" s="4" t="n">
        <v>83.9528850734641</v>
      </c>
      <c r="T994" s="69" t="n">
        <f aca="false">T993</f>
        <v>1288.69955577588</v>
      </c>
    </row>
    <row r="995" customFormat="false" ht="15" hidden="false" customHeight="false" outlineLevel="0" collapsed="false">
      <c r="A995" s="4" t="n">
        <f aca="false">'RIPTE e IPC'!A983+1</f>
        <v>2025</v>
      </c>
      <c r="B995" s="4" t="str">
        <f aca="false">'RIPTE e IPC'!B983</f>
        <v>Octubre</v>
      </c>
      <c r="D995" s="7" t="n">
        <v>1999</v>
      </c>
      <c r="E995" s="7" t="n">
        <v>84.1157452007623</v>
      </c>
      <c r="T995" s="67" t="n">
        <f aca="false">T994</f>
        <v>1288.69955577588</v>
      </c>
    </row>
    <row r="996" customFormat="false" ht="15" hidden="false" customHeight="false" outlineLevel="0" collapsed="false">
      <c r="A996" s="82" t="n">
        <f aca="false">'RIPTE e IPC'!A984+1</f>
        <v>2025</v>
      </c>
      <c r="B996" s="82" t="str">
        <f aca="false">'RIPTE e IPC'!B984</f>
        <v>Noviembre</v>
      </c>
      <c r="D996" s="10" t="n">
        <v>1999</v>
      </c>
      <c r="E996" s="10" t="n">
        <v>84.6357892914237</v>
      </c>
      <c r="T996" s="83" t="n">
        <f aca="false">T995</f>
        <v>1288.69955577588</v>
      </c>
    </row>
    <row r="997" customFormat="false" ht="15" hidden="false" customHeight="false" outlineLevel="0" collapsed="false">
      <c r="A997" s="10" t="n">
        <f aca="false">'RIPTE e IPC'!A985+1</f>
        <v>2025</v>
      </c>
      <c r="B997" s="10" t="str">
        <f aca="false">'RIPTE e IPC'!B985</f>
        <v>Diciembre</v>
      </c>
      <c r="D997" s="4" t="n">
        <v>2000</v>
      </c>
      <c r="E997" s="4" t="n">
        <v>83.5642328349106</v>
      </c>
      <c r="T997" s="69" t="n">
        <f aca="false">T996</f>
        <v>1288.69955577588</v>
      </c>
    </row>
    <row r="998" customFormat="false" ht="15" hidden="false" customHeight="false" outlineLevel="0" collapsed="false">
      <c r="A998" s="4" t="n">
        <f aca="false">'RIPTE e IPC'!A986+1</f>
        <v>2026</v>
      </c>
      <c r="B998" s="4" t="str">
        <f aca="false">'RIPTE e IPC'!B986</f>
        <v>Enero</v>
      </c>
      <c r="D998" s="7" t="n">
        <v>2000</v>
      </c>
      <c r="E998" s="7" t="n">
        <v>84.0480893305796</v>
      </c>
      <c r="T998" s="67" t="n">
        <f aca="false">T997</f>
        <v>1288.69955577588</v>
      </c>
      <c r="Z998" s="88" t="n">
        <f aca="false">12000*T997/$T$901</f>
        <v>74674.5312329653</v>
      </c>
    </row>
    <row r="999" customFormat="false" ht="15" hidden="false" customHeight="false" outlineLevel="0" collapsed="false">
      <c r="A999" s="82" t="n">
        <f aca="false">'RIPTE e IPC'!A987+1</f>
        <v>2026</v>
      </c>
      <c r="B999" s="82" t="str">
        <f aca="false">'RIPTE e IPC'!B987</f>
        <v>Febrero</v>
      </c>
      <c r="D999" s="10" t="n">
        <v>2000</v>
      </c>
      <c r="E999" s="10" t="n">
        <v>84.0840862389106</v>
      </c>
      <c r="T999" s="83" t="n">
        <f aca="false">T998</f>
        <v>1288.69955577588</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27" activeCellId="1" sqref="K922 D27"/>
    </sheetView>
  </sheetViews>
  <sheetFormatPr defaultRowHeight="13.8"/>
  <cols>
    <col collapsed="false" hidden="false" max="1025" min="1" style="0" width="22.7397959183673"/>
  </cols>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D40" colorId="64" zoomScale="100" zoomScaleNormal="100" zoomScalePageLayoutView="100" workbookViewId="0">
      <selection pane="topLeft" activeCell="E67" activeCellId="1" sqref="K922 E67"/>
    </sheetView>
  </sheetViews>
  <sheetFormatPr defaultRowHeight="13.8"/>
  <cols>
    <col collapsed="false" hidden="false" max="1025" min="1" style="0" width="22.7397959183673"/>
  </cols>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90" t="n">
        <v>2014</v>
      </c>
      <c r="O5" s="90" t="n">
        <v>1</v>
      </c>
      <c r="P5" s="91" t="n">
        <f aca="false">D5</f>
        <v>525.960277665582</v>
      </c>
      <c r="Q5" s="91" t="n">
        <f aca="false">F5</f>
        <v>736.332942371038</v>
      </c>
      <c r="R5" s="91" t="n">
        <f aca="false">H5</f>
        <v>1051.90910897039</v>
      </c>
      <c r="S5" s="91" t="n">
        <f aca="false">J5</f>
        <v>1683.06144216908</v>
      </c>
      <c r="T5" s="91"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90" t="n">
        <v>2014</v>
      </c>
      <c r="O6" s="90" t="n">
        <v>2</v>
      </c>
      <c r="P6" s="91" t="n">
        <f aca="false">D8</f>
        <v>552.688068557152</v>
      </c>
      <c r="Q6" s="91" t="n">
        <f aca="false">F8</f>
        <v>773.754651280327</v>
      </c>
      <c r="R6" s="91" t="n">
        <f aca="false">H8</f>
        <v>1105.3653312397</v>
      </c>
      <c r="S6" s="91" t="n">
        <f aca="false">J8</f>
        <v>1768.58669115844</v>
      </c>
      <c r="T6" s="91"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90" t="n">
        <v>2014</v>
      </c>
      <c r="O7" s="90" t="n">
        <v>3</v>
      </c>
      <c r="P7" s="91" t="n">
        <f aca="false">D11</f>
        <v>530.853478194399</v>
      </c>
      <c r="Q7" s="91" t="n">
        <f aca="false">F11</f>
        <v>743.186566291473</v>
      </c>
      <c r="R7" s="91" t="n">
        <f aca="false">H11</f>
        <v>1061.69657741294</v>
      </c>
      <c r="S7" s="91" t="n">
        <f aca="false">J11</f>
        <v>1698.71659965588</v>
      </c>
      <c r="T7" s="91"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90" t="n">
        <v>2014</v>
      </c>
      <c r="O8" s="90" t="n">
        <v>4</v>
      </c>
      <c r="P8" s="91" t="n">
        <f aca="false">D14</f>
        <v>599.44</v>
      </c>
      <c r="Q8" s="91" t="n">
        <f aca="false">F14</f>
        <v>839.21</v>
      </c>
      <c r="R8" s="91" t="n">
        <f aca="false">H14</f>
        <v>1198.87</v>
      </c>
      <c r="S8" s="91" t="n">
        <f aca="false">J14</f>
        <v>1918.2</v>
      </c>
      <c r="T8" s="91"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92" t="n">
        <f aca="false">D17</f>
        <v>581.466641320314</v>
      </c>
      <c r="Q9" s="92" t="n">
        <f aca="false">F17</f>
        <v>814.047477749935</v>
      </c>
      <c r="R9" s="92" t="n">
        <f aca="false">H17</f>
        <v>1162.92358247645</v>
      </c>
      <c r="S9" s="92" t="n">
        <f aca="false">J17</f>
        <v>1860.68549209367</v>
      </c>
      <c r="T9" s="92"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92" t="n">
        <f aca="false">D20</f>
        <v>664.21905358037</v>
      </c>
      <c r="Q10" s="92" t="n">
        <f aca="false">F20</f>
        <v>929.906675012518</v>
      </c>
      <c r="R10" s="92" t="n">
        <f aca="false">H20</f>
        <v>1328.4568452679</v>
      </c>
      <c r="S10" s="92" t="n">
        <f aca="false">J20</f>
        <v>2125.51970956435</v>
      </c>
      <c r="T10" s="92"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92" t="n">
        <f aca="false">D23</f>
        <v>641.673200032251</v>
      </c>
      <c r="Q11" s="92" t="n">
        <f aca="false">F23</f>
        <v>898.342480045151</v>
      </c>
      <c r="R11" s="92" t="n">
        <f aca="false">H23</f>
        <v>1283.36450213658</v>
      </c>
      <c r="S11" s="92" t="n">
        <f aca="false">J23</f>
        <v>2053.37234217528</v>
      </c>
      <c r="T11" s="92"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92" t="n">
        <f aca="false">D26</f>
        <v>688.985609953662</v>
      </c>
      <c r="Q12" s="92" t="n">
        <f aca="false">F26</f>
        <v>964.579853935127</v>
      </c>
      <c r="R12" s="92" t="n">
        <f aca="false">H26</f>
        <v>1377.98849854331</v>
      </c>
      <c r="S12" s="92" t="n">
        <f aca="false">J26</f>
        <v>2204.7712304877</v>
      </c>
      <c r="T12" s="92"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90" t="n">
        <f aca="false">N9+1</f>
        <v>2016</v>
      </c>
      <c r="O13" s="90" t="n">
        <f aca="false">O9</f>
        <v>1</v>
      </c>
      <c r="P13" s="91" t="n">
        <f aca="false">D29</f>
        <v>608.2581284921</v>
      </c>
      <c r="Q13" s="91" t="n">
        <f aca="false">F29</f>
        <v>851.56137988894</v>
      </c>
      <c r="R13" s="91" t="n">
        <f aca="false">H29</f>
        <v>1216.53151110655</v>
      </c>
      <c r="S13" s="91" t="n">
        <f aca="false">J29</f>
        <v>1946.44126529707</v>
      </c>
      <c r="T13" s="91"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90" t="n">
        <f aca="false">N10+1</f>
        <v>2016</v>
      </c>
      <c r="O14" s="90" t="n">
        <f aca="false">O10</f>
        <v>2</v>
      </c>
      <c r="P14" s="91" t="n">
        <f aca="false">D32</f>
        <v>622.090684878321</v>
      </c>
      <c r="Q14" s="91" t="n">
        <f aca="false">F32</f>
        <v>870.921548875002</v>
      </c>
      <c r="R14" s="91" t="n">
        <f aca="false">H32</f>
        <v>1244.18813219995</v>
      </c>
      <c r="S14" s="91" t="n">
        <f aca="false">J32</f>
        <v>1990.70101151992</v>
      </c>
      <c r="T14" s="91"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90" t="n">
        <f aca="false">N11+1</f>
        <v>2016</v>
      </c>
      <c r="O15" s="90" t="n">
        <f aca="false">O11</f>
        <v>3</v>
      </c>
      <c r="P15" s="91" t="n">
        <f aca="false">D35</f>
        <v>590.229782902426</v>
      </c>
      <c r="Q15" s="91" t="n">
        <f aca="false">F35</f>
        <v>826.316563184165</v>
      </c>
      <c r="R15" s="91" t="n">
        <f aca="false">H35</f>
        <v>1180.46598190389</v>
      </c>
      <c r="S15" s="91" t="n">
        <f aca="false">J35</f>
        <v>1888.74557104623</v>
      </c>
      <c r="T15" s="91"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90" t="n">
        <f aca="false">N12+1</f>
        <v>2016</v>
      </c>
      <c r="O16" s="90" t="n">
        <f aca="false">O12</f>
        <v>4</v>
      </c>
      <c r="P16" s="91" t="n">
        <f aca="false">D38</f>
        <v>640.431507329791</v>
      </c>
      <c r="Q16" s="91" t="n">
        <f aca="false">F38</f>
        <v>896.60898890352</v>
      </c>
      <c r="R16" s="91" t="n">
        <f aca="false">H38</f>
        <v>1280.86301465958</v>
      </c>
      <c r="S16" s="91" t="n">
        <f aca="false">J38</f>
        <v>2049.3893610785</v>
      </c>
      <c r="T16" s="91"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92" t="n">
        <f aca="false">D41</f>
        <v>610.355545809074</v>
      </c>
      <c r="Q17" s="92" t="n">
        <f aca="false">F41</f>
        <v>854.502413663609</v>
      </c>
      <c r="R17" s="92" t="n">
        <f aca="false">H41</f>
        <v>1220.71109161815</v>
      </c>
      <c r="S17" s="92" t="n">
        <f aca="false">J41</f>
        <v>1953.14588326812</v>
      </c>
      <c r="T17" s="92"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92" t="n">
        <f aca="false">D44</f>
        <v>646.768946889862</v>
      </c>
      <c r="Q18" s="92" t="n">
        <f aca="false">F44</f>
        <v>905.473254427401</v>
      </c>
      <c r="R18" s="92" t="n">
        <f aca="false">H44</f>
        <v>1293.53789377972</v>
      </c>
      <c r="S18" s="92" t="n">
        <f aca="false">J44</f>
        <v>2069.65626842302</v>
      </c>
      <c r="T18" s="92"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92" t="n">
        <f aca="false">D47</f>
        <v>619.572362533734</v>
      </c>
      <c r="Q19" s="92" t="n">
        <f aca="false">F47</f>
        <v>867.398173883305</v>
      </c>
      <c r="R19" s="92" t="n">
        <f aca="false">H47</f>
        <v>1239.14472506747</v>
      </c>
      <c r="S19" s="92" t="n">
        <f aca="false">J47</f>
        <v>1982.62738188939</v>
      </c>
      <c r="T19" s="92"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92" t="n">
        <f aca="false">D50</f>
        <v>669.532580128954</v>
      </c>
      <c r="Q20" s="92" t="n">
        <f aca="false">F50</f>
        <v>937.340016928009</v>
      </c>
      <c r="R20" s="92" t="n">
        <f aca="false">H50</f>
        <v>1339.06516025791</v>
      </c>
      <c r="S20" s="92" t="n">
        <f aca="false">J50</f>
        <v>2142.5014587864</v>
      </c>
      <c r="T20" s="92"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90" t="n">
        <f aca="false">N17+1</f>
        <v>2018</v>
      </c>
      <c r="O21" s="90" t="n">
        <f aca="false">O17</f>
        <v>1</v>
      </c>
      <c r="P21" s="91" t="n">
        <f aca="false">D53</f>
        <v>622.859074924479</v>
      </c>
      <c r="Q21" s="91" t="n">
        <f aca="false">F53</f>
        <v>871.997499690048</v>
      </c>
      <c r="R21" s="91" t="n">
        <f aca="false">H53</f>
        <v>1245.71814984896</v>
      </c>
      <c r="S21" s="91" t="n">
        <f aca="false">J53</f>
        <v>1993.14643715623</v>
      </c>
      <c r="T21" s="91"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90" t="n">
        <f aca="false">N18+1</f>
        <v>2018</v>
      </c>
      <c r="O22" s="90" t="n">
        <f aca="false">O18</f>
        <v>2</v>
      </c>
      <c r="P22" s="91" t="n">
        <f aca="false">D56</f>
        <v>613.478206526124</v>
      </c>
      <c r="Q22" s="91" t="n">
        <f aca="false">F56</f>
        <v>858.867762317984</v>
      </c>
      <c r="R22" s="91" t="n">
        <f aca="false">H56</f>
        <v>1226.95641305225</v>
      </c>
      <c r="S22" s="91" t="n">
        <f aca="false">J56</f>
        <v>1963.13371452078</v>
      </c>
      <c r="T22" s="91"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90" t="n">
        <f aca="false">N19+1</f>
        <v>2018</v>
      </c>
      <c r="O23" s="90" t="n">
        <f aca="false">O19</f>
        <v>3</v>
      </c>
      <c r="P23" s="91" t="n">
        <f aca="false">D59</f>
        <v>583.531541798198</v>
      </c>
      <c r="Q23" s="91" t="n">
        <f aca="false">F59</f>
        <v>816.941050327737</v>
      </c>
      <c r="R23" s="91" t="n">
        <f aca="false">H59</f>
        <v>1167.0630835964</v>
      </c>
      <c r="S23" s="91" t="n">
        <f aca="false">J59</f>
        <v>1867.29937965936</v>
      </c>
      <c r="T23" s="91"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90" t="n">
        <f aca="false">N20+1</f>
        <v>2018</v>
      </c>
      <c r="O24" s="90" t="n">
        <f aca="false">O20</f>
        <v>4</v>
      </c>
      <c r="P24" s="91" t="n">
        <f aca="false">D62</f>
        <v>537.484912661419</v>
      </c>
      <c r="Q24" s="91" t="n">
        <f aca="false">F62</f>
        <v>752.480219559701</v>
      </c>
      <c r="R24" s="91" t="n">
        <f aca="false">H62</f>
        <v>1074.97653449141</v>
      </c>
      <c r="S24" s="91" t="n">
        <f aca="false">J62</f>
        <v>1719.95910060197</v>
      </c>
      <c r="T24" s="91"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92" t="n">
        <f aca="false">D65</f>
        <v>528.921329978982</v>
      </c>
      <c r="Q25" s="92" t="n">
        <f aca="false">F65</f>
        <v>740.489861970575</v>
      </c>
      <c r="R25" s="92" t="n">
        <f aca="false">H65</f>
        <v>1057.84572279501</v>
      </c>
      <c r="S25" s="92" t="n">
        <f aca="false">J65</f>
        <v>1692.54825593274</v>
      </c>
      <c r="T25" s="92"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92" t="n">
        <f aca="false">D68</f>
        <v>530.023205823717</v>
      </c>
      <c r="Q26" s="92" t="n">
        <f aca="false">F68</f>
        <v>742.026999097633</v>
      </c>
      <c r="R26" s="92" t="n">
        <f aca="false">H68</f>
        <v>1060.04641164743</v>
      </c>
      <c r="S26" s="92" t="n">
        <f aca="false">J68</f>
        <v>1696.06876958032</v>
      </c>
      <c r="T26" s="92"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92" t="n">
        <f aca="false">D71</f>
        <v>537.860531173701</v>
      </c>
      <c r="Q27" s="92" t="n">
        <f aca="false">F71</f>
        <v>753.001222642421</v>
      </c>
      <c r="R27" s="92" t="n">
        <f aca="false">H71</f>
        <v>1075.71854734686</v>
      </c>
      <c r="S27" s="92" t="n">
        <f aca="false">J71</f>
        <v>1721.15068175519</v>
      </c>
      <c r="T27" s="92"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92" t="n">
        <f aca="false">D74</f>
        <v>0</v>
      </c>
      <c r="Q28" s="92" t="n">
        <f aca="false">F74</f>
        <v>0</v>
      </c>
      <c r="R28" s="92" t="n">
        <f aca="false">H74</f>
        <v>0</v>
      </c>
      <c r="S28" s="92" t="n">
        <f aca="false">J74</f>
        <v>0</v>
      </c>
      <c r="T28" s="92"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A67" colorId="64" zoomScale="85" zoomScaleNormal="85" zoomScalePageLayoutView="100" workbookViewId="0">
      <selection pane="topLeft" activeCell="K110" activeCellId="1" sqref="K922 K110"/>
    </sheetView>
  </sheetViews>
  <sheetFormatPr defaultRowHeight="12.8"/>
  <cols>
    <col collapsed="false" hidden="false" max="10" min="1" style="0" width="8.77551020408163"/>
    <col collapsed="false" hidden="false" max="12" min="11" style="0" width="63.3112244897959"/>
    <col collapsed="false" hidden="false" max="1025" min="13" style="0" width="8.77551020408163"/>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4.05" hidden="false" customHeight="false" outlineLevel="0" collapsed="false">
      <c r="A5" s="98" t="s">
        <v>92</v>
      </c>
      <c r="B5" s="98" t="s">
        <v>93</v>
      </c>
      <c r="C5" s="98"/>
      <c r="D5" s="98"/>
      <c r="E5" s="98"/>
      <c r="F5" s="98"/>
      <c r="I5" s="99" t="s">
        <v>94</v>
      </c>
      <c r="J5" s="99"/>
      <c r="K5" s="99"/>
      <c r="L5" s="99"/>
    </row>
    <row r="6" customFormat="false" ht="57.1" hidden="false" customHeight="true" outlineLevel="0" collapsed="false">
      <c r="A6" s="100" t="n">
        <v>1993</v>
      </c>
      <c r="B6" s="101" t="s">
        <v>95</v>
      </c>
      <c r="C6" s="102" t="n">
        <v>200</v>
      </c>
      <c r="D6" s="102"/>
      <c r="E6" s="103"/>
      <c r="F6" s="102" t="n">
        <f aca="false">+'Minimum wage'!C6/'Minimum wage'!$C$6*100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'Minimum wage'!C7*100/'RIPTE e IPC'!T728</f>
        <v>760.150483911932</v>
      </c>
      <c r="E7" s="108" t="n">
        <f aca="false">+'Minimum wage'!C7/'Minimum wage'!C6-1</f>
        <v>0.25</v>
      </c>
      <c r="F7" s="102" t="n">
        <f aca="false">+'Minimum wage'!C7/'Minimum wage'!$C$6*100</f>
        <v>125</v>
      </c>
      <c r="I7" s="104"/>
      <c r="J7" s="105"/>
      <c r="K7" s="106"/>
      <c r="L7" s="107"/>
    </row>
    <row r="8" customFormat="false" ht="12.8" hidden="false" customHeight="false" outlineLevel="0" collapsed="false">
      <c r="A8" s="100" t="n">
        <v>2003</v>
      </c>
      <c r="B8" s="101" t="s">
        <v>95</v>
      </c>
      <c r="C8" s="102" t="n">
        <v>260</v>
      </c>
      <c r="D8" s="102" t="n">
        <f aca="false">'Minimum wage'!C8*100/'RIPTE e IPC'!T729</f>
        <v>790.36406439252</v>
      </c>
      <c r="E8" s="108" t="n">
        <f aca="false">+'Minimum wage'!C8/'Minimum wage'!C7-1</f>
        <v>0.04</v>
      </c>
      <c r="F8" s="102" t="n">
        <f aca="false">+'Minimum wage'!C8/'Minimum wage'!$C$6*100</f>
        <v>130</v>
      </c>
      <c r="I8" s="109"/>
      <c r="J8" s="110"/>
      <c r="K8" s="106"/>
      <c r="L8" s="107"/>
    </row>
    <row r="9" customFormat="false" ht="13.8" hidden="false" customHeight="false" outlineLevel="0" collapsed="false">
      <c r="A9" s="100" t="n">
        <v>2003</v>
      </c>
      <c r="B9" s="101" t="s">
        <v>101</v>
      </c>
      <c r="C9" s="102" t="n">
        <v>270</v>
      </c>
      <c r="D9" s="102" t="n">
        <f aca="false">'Minimum wage'!C9*100/'RIPTE e IPC'!T730</f>
        <v>820.437540433277</v>
      </c>
      <c r="E9" s="108" t="n">
        <f aca="false">+'Minimum wage'!C9/'Minimum wage'!C8-1</f>
        <v>0.0384615384615385</v>
      </c>
      <c r="F9" s="102" t="n">
        <f aca="false">+'Minimum wage'!C9/'Minimum wage'!$C$6*100</f>
        <v>135</v>
      </c>
      <c r="I9" s="111" t="n">
        <v>1994</v>
      </c>
      <c r="J9" s="111" t="n">
        <v>3</v>
      </c>
      <c r="K9" s="112" t="n">
        <v>200</v>
      </c>
      <c r="L9" s="112" t="n">
        <f aca="false">'Minimum wage'!K9*100/'RIPTE e IPC'!T621</f>
        <v>878.397708650299</v>
      </c>
    </row>
    <row r="10" customFormat="false" ht="13.8" hidden="false" customHeight="false" outlineLevel="0" collapsed="false">
      <c r="A10" s="100" t="n">
        <v>2003</v>
      </c>
      <c r="B10" s="101" t="s">
        <v>102</v>
      </c>
      <c r="C10" s="102" t="n">
        <v>280</v>
      </c>
      <c r="D10" s="102" t="n">
        <f aca="false">'Minimum wage'!C10*100/'RIPTE e IPC'!T731</f>
        <v>845.838144397284</v>
      </c>
      <c r="E10" s="108" t="n">
        <f aca="false">+'Minimum wage'!C10/'Minimum wage'!C9-1</f>
        <v>0.037037037037037</v>
      </c>
      <c r="F10" s="102" t="n">
        <f aca="false">+'Minimum wage'!C10/'Minimum wage'!$C$6*100</f>
        <v>140</v>
      </c>
      <c r="I10" s="113" t="n">
        <v>1994</v>
      </c>
      <c r="J10" s="113" t="n">
        <v>4</v>
      </c>
      <c r="K10" s="114" t="n">
        <v>200</v>
      </c>
      <c r="L10" s="115" t="n">
        <f aca="false">'Minimum wage'!K10*100/'RIPTE e IPC'!T624</f>
        <v>867.678259684337</v>
      </c>
    </row>
    <row r="11" customFormat="false" ht="13.8" hidden="false" customHeight="false" outlineLevel="0" collapsed="false">
      <c r="A11" s="100" t="n">
        <v>2003</v>
      </c>
      <c r="B11" s="101" t="s">
        <v>103</v>
      </c>
      <c r="C11" s="102" t="n">
        <v>290</v>
      </c>
      <c r="D11" s="102" t="n">
        <f aca="false">'Minimum wage'!C11*100/'RIPTE e IPC'!T732</f>
        <v>873.891461288125</v>
      </c>
      <c r="E11" s="108" t="n">
        <f aca="false">+'Minimum wage'!C11/'Minimum wage'!C10-1</f>
        <v>0.0357142857142858</v>
      </c>
      <c r="F11" s="102" t="n">
        <f aca="false">+'Minimum wage'!C11/'Minimum wage'!$C$6*100</f>
        <v>145</v>
      </c>
      <c r="I11" s="111" t="n">
        <v>1995</v>
      </c>
      <c r="J11" s="111" t="n">
        <v>1</v>
      </c>
      <c r="K11" s="112" t="n">
        <v>200</v>
      </c>
      <c r="L11" s="112" t="n">
        <f aca="false">'Minimum wage'!K11*100/'RIPTE e IPC'!T627</f>
        <v>855.163997736316</v>
      </c>
    </row>
    <row r="12" customFormat="false" ht="12.8" hidden="false" customHeight="false" outlineLevel="0" collapsed="false">
      <c r="A12" s="100" t="n">
        <v>2003</v>
      </c>
      <c r="B12" s="101" t="s">
        <v>104</v>
      </c>
      <c r="C12" s="102" t="n">
        <v>300</v>
      </c>
      <c r="D12" s="102" t="n">
        <f aca="false">'Minimum wage'!C12*100/'RIPTE e IPC'!T733</f>
        <v>902.110301658548</v>
      </c>
      <c r="E12" s="108" t="n">
        <f aca="false">+'Minimum wage'!C12/'Minimum wage'!C11-1</f>
        <v>0.0344827586206897</v>
      </c>
      <c r="F12" s="102" t="n">
        <f aca="false">+'Minimum wage'!C12/'Minimum wage'!$C$6*100</f>
        <v>150</v>
      </c>
      <c r="I12" s="113" t="n">
        <v>1995</v>
      </c>
      <c r="J12" s="113" t="n">
        <v>2</v>
      </c>
      <c r="K12" s="114" t="n">
        <v>200</v>
      </c>
      <c r="L12" s="115" t="n">
        <f aca="false">'Minimum wage'!K12*100/'RIPTE e IPC'!T630</f>
        <v>854.933031766446</v>
      </c>
    </row>
    <row r="13" customFormat="false" ht="13.8" hidden="false" customHeight="false" outlineLevel="0" collapsed="false">
      <c r="A13" s="100" t="n">
        <v>2004</v>
      </c>
      <c r="B13" s="101" t="s">
        <v>105</v>
      </c>
      <c r="C13" s="102" t="n">
        <v>350</v>
      </c>
      <c r="D13" s="102" t="n">
        <f aca="false">'Minimum wage'!C13*100/'RIPTE e IPC'!T734</f>
        <v>1048.05640300498</v>
      </c>
      <c r="E13" s="108" t="n">
        <f aca="false">+'Minimum wage'!C13/'Minimum wage'!C12-1</f>
        <v>0.166666666666667</v>
      </c>
      <c r="F13" s="102" t="n">
        <f aca="false">+'Minimum wage'!C13/'Minimum wage'!$C$6*100</f>
        <v>175</v>
      </c>
      <c r="I13" s="111" t="n">
        <f aca="false">'Minimum wage'!I9+1</f>
        <v>1995</v>
      </c>
      <c r="J13" s="111" t="n">
        <f aca="false">'Minimum wage'!J9</f>
        <v>3</v>
      </c>
      <c r="K13" s="112" t="n">
        <v>200</v>
      </c>
      <c r="L13" s="112" t="n">
        <f aca="false">'Minimum wage'!K13*100/'RIPTE e IPC'!T633</f>
        <v>855.308459499783</v>
      </c>
    </row>
    <row r="14" customFormat="false" ht="12.8" hidden="false" customHeight="false" outlineLevel="0" collapsed="false">
      <c r="A14" s="116" t="n">
        <v>2004</v>
      </c>
      <c r="B14" s="117" t="s">
        <v>101</v>
      </c>
      <c r="C14" s="118" t="n">
        <v>450</v>
      </c>
      <c r="D14" s="118"/>
      <c r="E14" s="108" t="n">
        <f aca="false">+'Minimum wage'!C14/'Minimum wage'!C13-1</f>
        <v>0.285714285714286</v>
      </c>
      <c r="F14" s="118" t="n">
        <f aca="false">+'Minimum wage'!C14/'Minimum wage'!$C$6*100</f>
        <v>225</v>
      </c>
      <c r="I14" s="113" t="n">
        <f aca="false">'Minimum wage'!I10+1</f>
        <v>1995</v>
      </c>
      <c r="J14" s="113" t="n">
        <f aca="false">'Minimum wage'!J10</f>
        <v>4</v>
      </c>
      <c r="K14" s="114" t="n">
        <v>200</v>
      </c>
      <c r="L14" s="115" t="n">
        <f aca="false">'Minimum wage'!K14*100/'RIPTE e IPC'!T636</f>
        <v>852.959393568765</v>
      </c>
    </row>
    <row r="15" customFormat="false" ht="13.8" hidden="false" customHeight="false" outlineLevel="0" collapsed="false">
      <c r="A15" s="116" t="n">
        <v>2005</v>
      </c>
      <c r="B15" s="117" t="s">
        <v>106</v>
      </c>
      <c r="C15" s="118" t="n">
        <v>510</v>
      </c>
      <c r="D15" s="118"/>
      <c r="E15" s="108" t="n">
        <f aca="false">+'Minimum wage'!C15/'Minimum wage'!C14-1</f>
        <v>0.133333333333333</v>
      </c>
      <c r="F15" s="118" t="n">
        <f aca="false">+'Minimum wage'!C15/'Minimum wage'!$C$6*100</f>
        <v>255</v>
      </c>
      <c r="I15" s="111" t="n">
        <f aca="false">'Minimum wage'!I11+1</f>
        <v>1996</v>
      </c>
      <c r="J15" s="111" t="n">
        <f aca="false">'Minimum wage'!J11</f>
        <v>1</v>
      </c>
      <c r="K15" s="112" t="n">
        <v>200</v>
      </c>
      <c r="L15" s="112" t="n">
        <f aca="false">'Minimum wage'!K15*100/'RIPTE e IPC'!T639</f>
        <v>852.318671364332</v>
      </c>
    </row>
    <row r="16" customFormat="false" ht="12.8" hidden="false" customHeight="false" outlineLevel="0" collapsed="false">
      <c r="A16" s="116" t="n">
        <v>2005</v>
      </c>
      <c r="B16" s="117" t="s">
        <v>107</v>
      </c>
      <c r="C16" s="118" t="n">
        <v>570</v>
      </c>
      <c r="D16" s="118"/>
      <c r="E16" s="108" t="n">
        <f aca="false">+'Minimum wage'!C16/'Minimum wage'!C15-1</f>
        <v>0.117647058823529</v>
      </c>
      <c r="F16" s="118" t="n">
        <f aca="false">+'Minimum wage'!C16/'Minimum wage'!$C$6*100</f>
        <v>285</v>
      </c>
      <c r="I16" s="113" t="n">
        <f aca="false">'Minimum wage'!I12+1</f>
        <v>1996</v>
      </c>
      <c r="J16" s="113" t="n">
        <f aca="false">'Minimum wage'!J12</f>
        <v>2</v>
      </c>
      <c r="K16" s="114" t="n">
        <v>200</v>
      </c>
      <c r="L16" s="115" t="n">
        <f aca="false">'Minimum wage'!K16*100/'RIPTE e IPC'!T642</f>
        <v>857.693667160847</v>
      </c>
    </row>
    <row r="17" customFormat="false" ht="14.05" hidden="false" customHeight="false" outlineLevel="0" collapsed="false">
      <c r="A17" s="116" t="n">
        <v>2005</v>
      </c>
      <c r="B17" s="117" t="s">
        <v>100</v>
      </c>
      <c r="C17" s="118" t="n">
        <v>630</v>
      </c>
      <c r="D17" s="118"/>
      <c r="E17" s="108" t="n">
        <f aca="false">+'Minimum wage'!C17/'Minimum wage'!C16-1</f>
        <v>0.105263157894737</v>
      </c>
      <c r="F17" s="118" t="n">
        <f aca="false">+'Minimum wage'!C17/'Minimum wage'!$C$6*100</f>
        <v>315</v>
      </c>
      <c r="I17" s="111" t="n">
        <f aca="false">'Minimum wage'!I13+1</f>
        <v>1996</v>
      </c>
      <c r="J17" s="111" t="n">
        <f aca="false">'Minimum wage'!J13</f>
        <v>3</v>
      </c>
      <c r="K17" s="112" t="n">
        <v>200</v>
      </c>
      <c r="L17" s="112" t="n">
        <f aca="false">'Minimum wage'!K17*100/'RIPTE e IPC'!T645</f>
        <v>853.70746898465</v>
      </c>
    </row>
    <row r="18" customFormat="false" ht="12.8" hidden="false" customHeight="false" outlineLevel="0" collapsed="false">
      <c r="A18" s="116" t="n">
        <v>2006</v>
      </c>
      <c r="B18" s="117" t="s">
        <v>95</v>
      </c>
      <c r="C18" s="118" t="n">
        <v>760</v>
      </c>
      <c r="D18" s="118"/>
      <c r="E18" s="108" t="n">
        <f aca="false">+'Minimum wage'!C18/'Minimum wage'!C17-1</f>
        <v>0.206349206349206</v>
      </c>
      <c r="F18" s="118" t="n">
        <f aca="false">+'Minimum wage'!C18/'Minimum wage'!$C$6*100</f>
        <v>380</v>
      </c>
      <c r="I18" s="113" t="n">
        <f aca="false">'Minimum wage'!I14+1</f>
        <v>1996</v>
      </c>
      <c r="J18" s="113" t="n">
        <f aca="false">'Minimum wage'!J14</f>
        <v>4</v>
      </c>
      <c r="K18" s="114" t="n">
        <v>200</v>
      </c>
      <c r="L18" s="115" t="n">
        <f aca="false">'Minimum wage'!K18*100/'RIPTE e IPC'!T648</f>
        <v>849.20496758554</v>
      </c>
    </row>
    <row r="19" customFormat="false" ht="13.8" hidden="false" customHeight="false" outlineLevel="0" collapsed="false">
      <c r="A19" s="116" t="n">
        <v>2006</v>
      </c>
      <c r="B19" s="117" t="s">
        <v>101</v>
      </c>
      <c r="C19" s="118" t="n">
        <v>780</v>
      </c>
      <c r="D19" s="118"/>
      <c r="E19" s="108" t="n">
        <f aca="false">+'Minimum wage'!C19/'Minimum wage'!C18-1</f>
        <v>0.0263157894736843</v>
      </c>
      <c r="F19" s="118" t="n">
        <f aca="false">+'Minimum wage'!C19/'Minimum wage'!$C$6*100</f>
        <v>390</v>
      </c>
      <c r="I19" s="111" t="n">
        <f aca="false">'Minimum wage'!I15+1</f>
        <v>1997</v>
      </c>
      <c r="J19" s="111" t="n">
        <f aca="false">'Minimum wage'!J15</f>
        <v>1</v>
      </c>
      <c r="K19" s="112" t="n">
        <v>200</v>
      </c>
      <c r="L19" s="112" t="n">
        <f aca="false">'Minimum wage'!K19*100/'RIPTE e IPC'!T651</f>
        <v>844.427184861561</v>
      </c>
    </row>
    <row r="20" customFormat="false" ht="12.8" hidden="false" customHeight="false" outlineLevel="0" collapsed="false">
      <c r="A20" s="116" t="n">
        <v>2006</v>
      </c>
      <c r="B20" s="117" t="s">
        <v>103</v>
      </c>
      <c r="C20" s="118" t="n">
        <v>800</v>
      </c>
      <c r="D20" s="118"/>
      <c r="E20" s="108" t="n">
        <f aca="false">+'Minimum wage'!C20/'Minimum wage'!C19-1</f>
        <v>0.0256410256410255</v>
      </c>
      <c r="F20" s="118" t="n">
        <f aca="false">+'Minimum wage'!C20/'Minimum wage'!$C$6*100</f>
        <v>400</v>
      </c>
      <c r="I20" s="113" t="n">
        <f aca="false">'Minimum wage'!I16+1</f>
        <v>1997</v>
      </c>
      <c r="J20" s="113" t="n">
        <f aca="false">'Minimum wage'!J16</f>
        <v>2</v>
      </c>
      <c r="K20" s="114" t="n">
        <v>200</v>
      </c>
      <c r="L20" s="115" t="n">
        <f aca="false">'Minimum wage'!K20*100/'RIPTE e IPC'!T654</f>
        <v>852.131606014697</v>
      </c>
    </row>
    <row r="21" customFormat="false" ht="13.8" hidden="false" customHeight="false" outlineLevel="0" collapsed="false">
      <c r="A21" s="116" t="n">
        <v>2007</v>
      </c>
      <c r="B21" s="117" t="s">
        <v>95</v>
      </c>
      <c r="C21" s="118" t="n">
        <v>900</v>
      </c>
      <c r="D21" s="118"/>
      <c r="E21" s="108" t="n">
        <f aca="false">+'Minimum wage'!C21/'Minimum wage'!C20-1</f>
        <v>0.125</v>
      </c>
      <c r="F21" s="118" t="n">
        <f aca="false">+'Minimum wage'!C21/'Minimum wage'!$C$6*100</f>
        <v>450</v>
      </c>
      <c r="I21" s="111" t="n">
        <f aca="false">'Minimum wage'!I17+1</f>
        <v>1997</v>
      </c>
      <c r="J21" s="111" t="n">
        <f aca="false">'Minimum wage'!J17</f>
        <v>3</v>
      </c>
      <c r="K21" s="112" t="n">
        <v>200</v>
      </c>
      <c r="L21" s="112" t="n">
        <f aca="false">'Minimum wage'!K21*100/'RIPTE e IPC'!T657</f>
        <v>846.916929237476</v>
      </c>
    </row>
    <row r="22" customFormat="false" ht="12.8" hidden="false" customHeight="false" outlineLevel="0" collapsed="false">
      <c r="A22" s="116" t="n">
        <v>2007</v>
      </c>
      <c r="B22" s="117" t="s">
        <v>102</v>
      </c>
      <c r="C22" s="118" t="n">
        <v>960</v>
      </c>
      <c r="D22" s="118"/>
      <c r="E22" s="108" t="n">
        <f aca="false">+'Minimum wage'!C22/'Minimum wage'!C21-1</f>
        <v>0.0666666666666667</v>
      </c>
      <c r="F22" s="118" t="n">
        <f aca="false">+'Minimum wage'!C22/'Minimum wage'!$C$6*100</f>
        <v>480</v>
      </c>
      <c r="I22" s="113" t="n">
        <f aca="false">'Minimum wage'!I18+1</f>
        <v>1997</v>
      </c>
      <c r="J22" s="113" t="n">
        <f aca="false">'Minimum wage'!J18</f>
        <v>4</v>
      </c>
      <c r="K22" s="114" t="n">
        <v>200</v>
      </c>
      <c r="L22" s="115" t="n">
        <f aca="false">'Minimum wage'!K22*100/'RIPTE e IPC'!T660</f>
        <v>850.295464694148</v>
      </c>
    </row>
    <row r="23" customFormat="false" ht="13.8" hidden="false" customHeight="false" outlineLevel="0" collapsed="false">
      <c r="A23" s="116" t="n">
        <v>2007</v>
      </c>
      <c r="B23" s="117" t="s">
        <v>104</v>
      </c>
      <c r="C23" s="118" t="n">
        <v>980</v>
      </c>
      <c r="D23" s="118"/>
      <c r="E23" s="108" t="n">
        <f aca="false">+'Minimum wage'!C23/'Minimum wage'!C22-1</f>
        <v>0.0208333333333333</v>
      </c>
      <c r="F23" s="118" t="n">
        <f aca="false">+'Minimum wage'!C23/'Minimum wage'!$C$6*100</f>
        <v>490</v>
      </c>
      <c r="I23" s="111" t="n">
        <f aca="false">'Minimum wage'!I19+1</f>
        <v>1998</v>
      </c>
      <c r="J23" s="111" t="n">
        <f aca="false">'Minimum wage'!J19</f>
        <v>1</v>
      </c>
      <c r="K23" s="112" t="n">
        <v>200</v>
      </c>
      <c r="L23" s="112" t="n">
        <f aca="false">'Minimum wage'!K23*100/'RIPTE e IPC'!T663</f>
        <v>840.615683061054</v>
      </c>
    </row>
    <row r="24" customFormat="false" ht="12.8" hidden="false" customHeight="false" outlineLevel="0" collapsed="false">
      <c r="A24" s="116" t="n">
        <v>2008</v>
      </c>
      <c r="B24" s="117" t="s">
        <v>95</v>
      </c>
      <c r="C24" s="118" t="n">
        <v>1200</v>
      </c>
      <c r="D24" s="118"/>
      <c r="E24" s="108" t="n">
        <f aca="false">+'Minimum wage'!C24/'Minimum wage'!C23-1</f>
        <v>0.224489795918367</v>
      </c>
      <c r="F24" s="118" t="n">
        <f aca="false">+'Minimum wage'!C24/'Minimum wage'!$C$6*100</f>
        <v>600</v>
      </c>
      <c r="I24" s="113" t="n">
        <f aca="false">'Minimum wage'!I20+1</f>
        <v>1998</v>
      </c>
      <c r="J24" s="113" t="n">
        <f aca="false">'Minimum wage'!J20</f>
        <v>2</v>
      </c>
      <c r="K24" s="114" t="n">
        <v>200</v>
      </c>
      <c r="L24" s="115" t="n">
        <f aca="false">'Minimum wage'!K24*100/'RIPTE e IPC'!T666</f>
        <v>842.186256977597</v>
      </c>
    </row>
    <row r="25" customFormat="false" ht="13.8" hidden="false" customHeight="false" outlineLevel="0" collapsed="false">
      <c r="A25" s="116" t="n">
        <v>2008</v>
      </c>
      <c r="B25" s="117" t="s">
        <v>104</v>
      </c>
      <c r="C25" s="118" t="n">
        <v>1240</v>
      </c>
      <c r="D25" s="118"/>
      <c r="E25" s="108" t="n">
        <f aca="false">+'Minimum wage'!C25/'Minimum wage'!C24-1</f>
        <v>0.0333333333333334</v>
      </c>
      <c r="F25" s="118" t="n">
        <f aca="false">+'Minimum wage'!C25/'Minimum wage'!$C$6*100</f>
        <v>620</v>
      </c>
      <c r="I25" s="111" t="n">
        <f aca="false">'Minimum wage'!I21+1</f>
        <v>1998</v>
      </c>
      <c r="J25" s="111" t="n">
        <f aca="false">'Minimum wage'!J21</f>
        <v>3</v>
      </c>
      <c r="K25" s="112" t="n">
        <v>200</v>
      </c>
      <c r="L25" s="112" t="n">
        <f aca="false">'Minimum wage'!K25*100/'RIPTE e IPC'!T669</f>
        <v>837.793354954403</v>
      </c>
    </row>
    <row r="26" customFormat="false" ht="12.8" hidden="false" customHeight="false" outlineLevel="0" collapsed="false">
      <c r="A26" s="116" t="n">
        <v>2009</v>
      </c>
      <c r="B26" s="117" t="s">
        <v>95</v>
      </c>
      <c r="C26" s="118" t="n">
        <v>1400</v>
      </c>
      <c r="D26" s="118"/>
      <c r="E26" s="108" t="n">
        <f aca="false">+'Minimum wage'!C26/'Minimum wage'!C25-1</f>
        <v>0.129032258064516</v>
      </c>
      <c r="F26" s="118" t="n">
        <f aca="false">+'Minimum wage'!C26/'Minimum wage'!$C$6*100</f>
        <v>700</v>
      </c>
      <c r="I26" s="113" t="n">
        <f aca="false">'Minimum wage'!I22+1</f>
        <v>1998</v>
      </c>
      <c r="J26" s="113" t="n">
        <f aca="false">'Minimum wage'!J22</f>
        <v>4</v>
      </c>
      <c r="K26" s="114" t="n">
        <v>200</v>
      </c>
      <c r="L26" s="115" t="n">
        <f aca="false">'Minimum wage'!K26*100/'RIPTE e IPC'!T672</f>
        <v>843.131733901513</v>
      </c>
    </row>
    <row r="27" customFormat="false" ht="13.8" hidden="false" customHeight="false" outlineLevel="0" collapsed="false">
      <c r="A27" s="116" t="n">
        <v>2009</v>
      </c>
      <c r="B27" s="117" t="s">
        <v>102</v>
      </c>
      <c r="C27" s="118" t="n">
        <v>1440</v>
      </c>
      <c r="D27" s="118"/>
      <c r="E27" s="108" t="n">
        <f aca="false">+'Minimum wage'!C27/'Minimum wage'!C26-1</f>
        <v>0.0285714285714285</v>
      </c>
      <c r="F27" s="118" t="n">
        <f aca="false">+'Minimum wage'!C27/'Minimum wage'!$C$6*100</f>
        <v>720</v>
      </c>
      <c r="I27" s="111" t="n">
        <f aca="false">'Minimum wage'!I23+1</f>
        <v>1999</v>
      </c>
      <c r="J27" s="111" t="n">
        <f aca="false">'Minimum wage'!J23</f>
        <v>1</v>
      </c>
      <c r="K27" s="112" t="n">
        <v>200</v>
      </c>
      <c r="L27" s="112" t="n">
        <f aca="false">'Minimum wage'!K27*100/'RIPTE e IPC'!T675</f>
        <v>840.639835873243</v>
      </c>
    </row>
    <row r="28" customFormat="false" ht="12.8" hidden="false" customHeight="false" outlineLevel="0" collapsed="false">
      <c r="A28" s="116" t="n">
        <v>2010</v>
      </c>
      <c r="B28" s="117" t="s">
        <v>105</v>
      </c>
      <c r="C28" s="118" t="n">
        <v>1500</v>
      </c>
      <c r="D28" s="118"/>
      <c r="E28" s="108" t="n">
        <f aca="false">+'Minimum wage'!C28/'Minimum wage'!C27-1</f>
        <v>0.0416666666666667</v>
      </c>
      <c r="F28" s="118" t="n">
        <f aca="false">+'Minimum wage'!C28/'Minimum wage'!$C$6*100</f>
        <v>750</v>
      </c>
      <c r="I28" s="113" t="n">
        <f aca="false">'Minimum wage'!I24+1</f>
        <v>1999</v>
      </c>
      <c r="J28" s="113" t="n">
        <f aca="false">'Minimum wage'!J24</f>
        <v>2</v>
      </c>
      <c r="K28" s="114" t="n">
        <v>200</v>
      </c>
      <c r="L28" s="115" t="n">
        <f aca="false">'Minimum wage'!K28*100/'RIPTE e IPC'!T678</f>
        <v>852.024545843622</v>
      </c>
    </row>
    <row r="29" customFormat="false" ht="13.8" hidden="false" customHeight="false" outlineLevel="0" collapsed="false">
      <c r="A29" s="116" t="n">
        <v>2010</v>
      </c>
      <c r="B29" s="117" t="s">
        <v>95</v>
      </c>
      <c r="C29" s="118" t="n">
        <v>1740</v>
      </c>
      <c r="D29" s="118"/>
      <c r="E29" s="108" t="n">
        <f aca="false">+'Minimum wage'!C29/'Minimum wage'!C28-1</f>
        <v>0.16</v>
      </c>
      <c r="F29" s="118" t="n">
        <f aca="false">+'Minimum wage'!C29/'Minimum wage'!$C$6*100</f>
        <v>870</v>
      </c>
      <c r="I29" s="111" t="n">
        <f aca="false">'Minimum wage'!I25+1</f>
        <v>1999</v>
      </c>
      <c r="J29" s="111" t="n">
        <f aca="false">'Minimum wage'!J25</f>
        <v>3</v>
      </c>
      <c r="K29" s="112" t="n">
        <v>200</v>
      </c>
      <c r="L29" s="112" t="n">
        <f aca="false">'Minimum wage'!K29*100/'RIPTE e IPC'!T681</f>
        <v>853.70907036207</v>
      </c>
    </row>
    <row r="30" customFormat="false" ht="12.8" hidden="false" customHeight="false" outlineLevel="0" collapsed="false">
      <c r="A30" s="116" t="n">
        <v>2011</v>
      </c>
      <c r="B30" s="117" t="s">
        <v>105</v>
      </c>
      <c r="C30" s="118" t="n">
        <v>1840</v>
      </c>
      <c r="D30" s="118"/>
      <c r="E30" s="108" t="n">
        <f aca="false">+'Minimum wage'!C30/'Minimum wage'!C29-1</f>
        <v>0.0574712643678161</v>
      </c>
      <c r="F30" s="118" t="n">
        <f aca="false">+'Minimum wage'!C30/'Minimum wage'!$C$6*100</f>
        <v>920</v>
      </c>
      <c r="I30" s="113" t="n">
        <f aca="false">'Minimum wage'!I26+1</f>
        <v>1999</v>
      </c>
      <c r="J30" s="113" t="n">
        <f aca="false">'Minimum wage'!J26</f>
        <v>4</v>
      </c>
      <c r="K30" s="114" t="n">
        <v>200</v>
      </c>
      <c r="L30" s="115" t="n">
        <f aca="false">'Minimum wage'!K30*100/'RIPTE e IPC'!T684</f>
        <v>858.259947738733</v>
      </c>
    </row>
    <row r="31" customFormat="false" ht="13.8" hidden="false" customHeight="false" outlineLevel="0" collapsed="false">
      <c r="A31" s="116" t="n">
        <v>2011</v>
      </c>
      <c r="B31" s="117" t="s">
        <v>101</v>
      </c>
      <c r="C31" s="118" t="n">
        <v>2300</v>
      </c>
      <c r="D31" s="118"/>
      <c r="E31" s="108" t="n">
        <f aca="false">+'Minimum wage'!C31/'Minimum wage'!C30-1</f>
        <v>0.25</v>
      </c>
      <c r="F31" s="118" t="n">
        <f aca="false">+'Minimum wage'!C31/'Minimum wage'!$C$6*100</f>
        <v>1150</v>
      </c>
      <c r="I31" s="111" t="n">
        <f aca="false">'Minimum wage'!I27+1</f>
        <v>2000</v>
      </c>
      <c r="J31" s="111" t="n">
        <f aca="false">'Minimum wage'!J27</f>
        <v>1</v>
      </c>
      <c r="K31" s="112" t="n">
        <v>200</v>
      </c>
      <c r="L31" s="112" t="n">
        <f aca="false">'Minimum wage'!K31*100/'RIPTE e IPC'!T687</f>
        <v>851.561165179382</v>
      </c>
    </row>
    <row r="32" customFormat="false" ht="12.8" hidden="false" customHeight="false" outlineLevel="0" collapsed="false">
      <c r="A32" s="116" t="n">
        <v>2012</v>
      </c>
      <c r="B32" s="117" t="s">
        <v>101</v>
      </c>
      <c r="C32" s="118" t="n">
        <v>2670</v>
      </c>
      <c r="D32" s="118"/>
      <c r="E32" s="108" t="n">
        <f aca="false">+'Minimum wage'!C32/'Minimum wage'!C31-1</f>
        <v>0.160869565217391</v>
      </c>
      <c r="F32" s="118" t="n">
        <f aca="false">+'Minimum wage'!C32/'Minimum wage'!$C$6*100</f>
        <v>1335</v>
      </c>
      <c r="I32" s="113" t="n">
        <f aca="false">'Minimum wage'!I28+1</f>
        <v>2000</v>
      </c>
      <c r="J32" s="113" t="n">
        <f aca="false">'Minimum wage'!J28</f>
        <v>2</v>
      </c>
      <c r="K32" s="114" t="n">
        <v>200</v>
      </c>
      <c r="L32" s="115" t="n">
        <f aca="false">'Minimum wage'!K32*100/'RIPTE e IPC'!T690</f>
        <v>860.3922997038</v>
      </c>
    </row>
    <row r="33" customFormat="false" ht="13.8" hidden="false" customHeight="false" outlineLevel="0" collapsed="false">
      <c r="A33" s="116" t="n">
        <v>2013</v>
      </c>
      <c r="B33" s="117" t="s">
        <v>108</v>
      </c>
      <c r="C33" s="118" t="n">
        <v>2875</v>
      </c>
      <c r="D33" s="118"/>
      <c r="E33" s="108" t="n">
        <f aca="false">+'Minimum wage'!C33/'Minimum wage'!C32-1</f>
        <v>0.0767790262172285</v>
      </c>
      <c r="F33" s="118" t="n">
        <f aca="false">+'Minimum wage'!C33/'Minimum wage'!$C$6*100</f>
        <v>1437.5</v>
      </c>
      <c r="I33" s="111" t="n">
        <f aca="false">'Minimum wage'!I29+1</f>
        <v>2000</v>
      </c>
      <c r="J33" s="111" t="n">
        <f aca="false">'Minimum wage'!J29</f>
        <v>3</v>
      </c>
      <c r="K33" s="112" t="n">
        <v>200</v>
      </c>
      <c r="L33" s="112" t="n">
        <f aca="false">'Minimum wage'!K33*100/'RIPTE e IPC'!T693</f>
        <v>860.10901163402</v>
      </c>
    </row>
    <row r="34" customFormat="false" ht="12.8" hidden="false" customHeight="false" outlineLevel="0" collapsed="false">
      <c r="A34" s="116" t="n">
        <v>2013</v>
      </c>
      <c r="B34" s="117" t="s">
        <v>95</v>
      </c>
      <c r="C34" s="118" t="n">
        <v>3300</v>
      </c>
      <c r="D34" s="118"/>
      <c r="E34" s="108" t="n">
        <f aca="false">+'Minimum wage'!C34/'Minimum wage'!C33-1</f>
        <v>0.147826086956522</v>
      </c>
      <c r="F34" s="118" t="n">
        <f aca="false">+'Minimum wage'!C34/'Minimum wage'!$C$6*100</f>
        <v>1650</v>
      </c>
      <c r="I34" s="113" t="n">
        <f aca="false">'Minimum wage'!I30+1</f>
        <v>2000</v>
      </c>
      <c r="J34" s="113" t="n">
        <f aca="false">'Minimum wage'!J30</f>
        <v>4</v>
      </c>
      <c r="K34" s="114" t="n">
        <v>200</v>
      </c>
      <c r="L34" s="115" t="n">
        <f aca="false">'Minimum wage'!K34*100/'RIPTE e IPC'!T696</f>
        <v>864.138766696529</v>
      </c>
    </row>
    <row r="35" customFormat="false" ht="13.8" hidden="false" customHeight="false" outlineLevel="0" collapsed="false">
      <c r="A35" s="100" t="n">
        <v>2014</v>
      </c>
      <c r="B35" s="101" t="s">
        <v>105</v>
      </c>
      <c r="C35" s="102" t="n">
        <v>3600</v>
      </c>
      <c r="D35" s="102"/>
      <c r="E35" s="108" t="n">
        <f aca="false">+'Minimum wage'!C35/'Minimum wage'!C34-1</f>
        <v>0.0909090909090908</v>
      </c>
      <c r="F35" s="118" t="n">
        <f aca="false">+'Minimum wage'!C35/'Minimum wage'!$C$6*100</f>
        <v>1800</v>
      </c>
      <c r="I35" s="111" t="n">
        <f aca="false">'Minimum wage'!I31+1</f>
        <v>2001</v>
      </c>
      <c r="J35" s="111" t="n">
        <f aca="false">'Minimum wage'!J31</f>
        <v>1</v>
      </c>
      <c r="K35" s="112" t="n">
        <v>200</v>
      </c>
      <c r="L35" s="112" t="n">
        <f aca="false">'Minimum wage'!K35*100/'RIPTE e IPC'!T699</f>
        <v>866.384206363532</v>
      </c>
    </row>
    <row r="36" customFormat="false" ht="12.8" hidden="false" customHeight="false" outlineLevel="0" collapsed="false">
      <c r="A36" s="100" t="n">
        <v>2014</v>
      </c>
      <c r="B36" s="101" t="s">
        <v>101</v>
      </c>
      <c r="C36" s="102" t="n">
        <v>4400</v>
      </c>
      <c r="D36" s="102"/>
      <c r="E36" s="108" t="n">
        <f aca="false">+'Minimum wage'!C36/'Minimum wage'!C35-1</f>
        <v>0.222222222222222</v>
      </c>
      <c r="F36" s="102" t="n">
        <f aca="false">+'Minimum wage'!C36/'Minimum wage'!$C$6*100</f>
        <v>2200</v>
      </c>
      <c r="I36" s="113" t="n">
        <f aca="false">'Minimum wage'!I32+1</f>
        <v>2001</v>
      </c>
      <c r="J36" s="113" t="n">
        <f aca="false">'Minimum wage'!J32</f>
        <v>2</v>
      </c>
      <c r="K36" s="114" t="n">
        <v>200</v>
      </c>
      <c r="L36" s="115" t="n">
        <f aca="false">'Minimum wage'!K36*100/'RIPTE e IPC'!T702</f>
        <v>858.43909900759</v>
      </c>
    </row>
    <row r="37" customFormat="false" ht="13.8" hidden="false" customHeight="false" outlineLevel="0" collapsed="false">
      <c r="A37" s="100" t="n">
        <v>2015</v>
      </c>
      <c r="B37" s="101" t="s">
        <v>105</v>
      </c>
      <c r="C37" s="102" t="n">
        <v>4716</v>
      </c>
      <c r="D37" s="102"/>
      <c r="E37" s="108" t="n">
        <f aca="false">+'Minimum wage'!C37/'Minimum wage'!C36-1</f>
        <v>0.0718181818181818</v>
      </c>
      <c r="F37" s="102" t="n">
        <f aca="false">+'Minimum wage'!C37/'Minimum wage'!$C$6*100</f>
        <v>2358</v>
      </c>
      <c r="I37" s="111" t="n">
        <f aca="false">'Minimum wage'!I33+1</f>
        <v>2001</v>
      </c>
      <c r="J37" s="111" t="n">
        <f aca="false">'Minimum wage'!J33</f>
        <v>3</v>
      </c>
      <c r="K37" s="112" t="n">
        <v>200</v>
      </c>
      <c r="L37" s="112" t="n">
        <f aca="false">'Minimum wage'!K37*100/'RIPTE e IPC'!T705</f>
        <v>870.627053389003</v>
      </c>
    </row>
    <row r="38" customFormat="false" ht="12.8" hidden="false" customHeight="false" outlineLevel="0" collapsed="false">
      <c r="A38" s="100" t="n">
        <v>2015</v>
      </c>
      <c r="B38" s="101" t="s">
        <v>95</v>
      </c>
      <c r="C38" s="102" t="n">
        <v>5588</v>
      </c>
      <c r="D38" s="102"/>
      <c r="E38" s="108" t="n">
        <f aca="false">+'Minimum wage'!C38/'Minimum wage'!C37-1</f>
        <v>0.18490245971162</v>
      </c>
      <c r="F38" s="102" t="n">
        <f aca="false">+'Minimum wage'!C38/'Minimum wage'!$C$6*100</f>
        <v>2794</v>
      </c>
      <c r="I38" s="113" t="n">
        <f aca="false">'Minimum wage'!I34+1</f>
        <v>2001</v>
      </c>
      <c r="J38" s="113" t="n">
        <f aca="false">'Minimum wage'!J34</f>
        <v>4</v>
      </c>
      <c r="K38" s="114" t="n">
        <v>200</v>
      </c>
      <c r="L38" s="115" t="n">
        <f aca="false">'Minimum wage'!K38*100/'RIPTE e IPC'!T708</f>
        <v>878.027150433471</v>
      </c>
    </row>
    <row r="39" customFormat="false" ht="13.8" hidden="false" customHeight="false" outlineLevel="0" collapsed="false">
      <c r="A39" s="100" t="n">
        <v>2016</v>
      </c>
      <c r="B39" s="101" t="s">
        <v>105</v>
      </c>
      <c r="C39" s="102" t="n">
        <v>6060</v>
      </c>
      <c r="D39" s="102"/>
      <c r="E39" s="108" t="n">
        <f aca="false">+'Minimum wage'!C39/'Minimum wage'!C38-1</f>
        <v>0.0844667143879743</v>
      </c>
      <c r="F39" s="102" t="n">
        <f aca="false">+'Minimum wage'!C39/'Minimum wage'!$C$6*100</f>
        <v>3030</v>
      </c>
      <c r="I39" s="111" t="n">
        <f aca="false">'Minimum wage'!I35+1</f>
        <v>2002</v>
      </c>
      <c r="J39" s="111" t="n">
        <f aca="false">'Minimum wage'!J35</f>
        <v>1</v>
      </c>
      <c r="K39" s="112" t="n">
        <v>200</v>
      </c>
      <c r="L39" s="112" t="n">
        <f aca="false">'Minimum wage'!K39*100/'RIPTE e IPC'!T711</f>
        <v>832.846313381923</v>
      </c>
    </row>
    <row r="40" customFormat="false" ht="12.8" hidden="false" customHeight="false" outlineLevel="0" collapsed="false">
      <c r="A40" s="100" t="n">
        <v>2016</v>
      </c>
      <c r="B40" s="101" t="s">
        <v>107</v>
      </c>
      <c r="C40" s="102" t="n">
        <v>6810</v>
      </c>
      <c r="D40" s="102"/>
      <c r="E40" s="108" t="n">
        <f aca="false">+'Minimum wage'!C40/'Minimum wage'!C39-1</f>
        <v>0.123762376237624</v>
      </c>
      <c r="F40" s="102" t="n">
        <f aca="false">+'Minimum wage'!C40/'Minimum wage'!$C$6*100</f>
        <v>3405</v>
      </c>
      <c r="I40" s="113" t="n">
        <f aca="false">'Minimum wage'!I36+1</f>
        <v>2002</v>
      </c>
      <c r="J40" s="113" t="n">
        <f aca="false">'Minimum wage'!J36</f>
        <v>2</v>
      </c>
      <c r="K40" s="114" t="n">
        <v>200</v>
      </c>
      <c r="L40" s="115" t="n">
        <f aca="false">'Minimum wage'!K40*100/'RIPTE e IPC'!T714</f>
        <v>697.774168369285</v>
      </c>
    </row>
    <row r="41" customFormat="false" ht="13.8" hidden="false" customHeight="false" outlineLevel="0" collapsed="false">
      <c r="A41" s="100" t="n">
        <v>2016</v>
      </c>
      <c r="B41" s="101" t="s">
        <v>101</v>
      </c>
      <c r="C41" s="102" t="n">
        <v>7560</v>
      </c>
      <c r="D41" s="102"/>
      <c r="E41" s="108" t="n">
        <f aca="false">+'Minimum wage'!C41/'Minimum wage'!C40-1</f>
        <v>0.110132158590308</v>
      </c>
      <c r="F41" s="102" t="n">
        <f aca="false">+'Minimum wage'!C41/'Minimum wage'!$C$6*100</f>
        <v>3780</v>
      </c>
      <c r="I41" s="111" t="n">
        <f aca="false">'Minimum wage'!I37+1</f>
        <v>2002</v>
      </c>
      <c r="J41" s="111" t="n">
        <f aca="false">'Minimum wage'!J37</f>
        <v>3</v>
      </c>
      <c r="K41" s="112" t="n">
        <v>200</v>
      </c>
      <c r="L41" s="112" t="n">
        <f aca="false">'Minimum wage'!K41*100/'RIPTE e IPC'!T717</f>
        <v>637.642310782963</v>
      </c>
    </row>
    <row r="42" customFormat="false" ht="12.8" hidden="false" customHeight="false" outlineLevel="0" collapsed="false">
      <c r="A42" s="100" t="n">
        <v>2017</v>
      </c>
      <c r="B42" s="101" t="s">
        <v>105</v>
      </c>
      <c r="C42" s="102" t="n">
        <v>8060</v>
      </c>
      <c r="D42" s="102"/>
      <c r="E42" s="108" t="n">
        <f aca="false">+'Minimum wage'!C42/'Minimum wage'!C41-1</f>
        <v>0.0661375661375661</v>
      </c>
      <c r="F42" s="102" t="n">
        <f aca="false">+'Minimum wage'!C42/'Minimum wage'!$C$6*100</f>
        <v>4030</v>
      </c>
      <c r="I42" s="113" t="n">
        <f aca="false">'Minimum wage'!I38+1</f>
        <v>2002</v>
      </c>
      <c r="J42" s="113" t="n">
        <f aca="false">'Minimum wage'!J38</f>
        <v>4</v>
      </c>
      <c r="K42" s="114" t="n">
        <v>200</v>
      </c>
      <c r="L42" s="115" t="n">
        <f aca="false">'Minimum wage'!K42*100/'RIPTE e IPC'!T720</f>
        <v>624.591937048091</v>
      </c>
    </row>
    <row r="43" customFormat="false" ht="13.8" hidden="false" customHeight="false" outlineLevel="0" collapsed="false">
      <c r="A43" s="100" t="n">
        <v>2017</v>
      </c>
      <c r="B43" s="101" t="s">
        <v>100</v>
      </c>
      <c r="C43" s="102" t="n">
        <v>8860</v>
      </c>
      <c r="D43" s="102"/>
      <c r="E43" s="108" t="n">
        <f aca="false">+'Minimum wage'!C43/'Minimum wage'!C42-1</f>
        <v>0.0992555831265509</v>
      </c>
      <c r="F43" s="102" t="n">
        <f aca="false">+'Minimum wage'!C43/'Minimum wage'!$C$6*100</f>
        <v>4430</v>
      </c>
      <c r="I43" s="111" t="n">
        <f aca="false">'Minimum wage'!I39+1</f>
        <v>2003</v>
      </c>
      <c r="J43" s="111" t="n">
        <f aca="false">'Minimum wage'!J39</f>
        <v>1</v>
      </c>
      <c r="K43" s="112" t="n">
        <v>200</v>
      </c>
      <c r="L43" s="112" t="n">
        <f aca="false">'Minimum wage'!K43*100/'RIPTE e IPC'!T723</f>
        <v>611.843791923297</v>
      </c>
    </row>
    <row r="44" customFormat="false" ht="12.8" hidden="false" customHeight="false" outlineLevel="0" collapsed="false">
      <c r="A44" s="100" t="n">
        <v>2018</v>
      </c>
      <c r="B44" s="101" t="s">
        <v>105</v>
      </c>
      <c r="C44" s="102" t="n">
        <v>9500</v>
      </c>
      <c r="D44" s="102"/>
      <c r="E44" s="108" t="n">
        <f aca="false">+'Minimum wage'!C44/'Minimum wage'!C43-1</f>
        <v>0.072234762979684</v>
      </c>
      <c r="F44" s="102" t="n">
        <f aca="false">+'Minimum wage'!C44/'Minimum wage'!$C$6*100</f>
        <v>4750</v>
      </c>
      <c r="I44" s="113" t="n">
        <f aca="false">'Minimum wage'!I40+1</f>
        <v>2003</v>
      </c>
      <c r="J44" s="113" t="n">
        <f aca="false">'Minimum wage'!J40</f>
        <v>2</v>
      </c>
      <c r="K44" s="114" t="n">
        <v>200</v>
      </c>
      <c r="L44" s="115" t="n">
        <f aca="false">'Minimum wage'!K44*100/'RIPTE e IPC'!T726</f>
        <v>610.297682096874</v>
      </c>
    </row>
    <row r="45" customFormat="false" ht="13.8" hidden="false" customHeight="false" outlineLevel="0" collapsed="false">
      <c r="A45" s="100" t="n">
        <v>2018</v>
      </c>
      <c r="B45" s="101" t="s">
        <v>100</v>
      </c>
      <c r="C45" s="102" t="n">
        <v>10000</v>
      </c>
      <c r="D45" s="102"/>
      <c r="E45" s="119" t="n">
        <f aca="false">+'Minimum wage'!C45/'Minimum wage'!C44-1</f>
        <v>0.0526315789473684</v>
      </c>
      <c r="F45" s="102" t="n">
        <f aca="false">+'Minimum wage'!C45/'Minimum wage'!$C$6*100</f>
        <v>5000</v>
      </c>
      <c r="I45" s="120" t="n">
        <f aca="false">'Minimum wage'!I41+1</f>
        <v>2003</v>
      </c>
      <c r="J45" s="120" t="n">
        <f aca="false">'Minimum wage'!J41</f>
        <v>3</v>
      </c>
      <c r="K45" s="121" t="n">
        <f aca="false">AVERAGE('Minimum wage'!C7:C9)</f>
        <v>260</v>
      </c>
      <c r="L45" s="121" t="n">
        <f aca="false">'Minimum wage'!K45*100/'RIPTE e IPC'!T729</f>
        <v>790.36406439252</v>
      </c>
    </row>
    <row r="46" customFormat="false" ht="13.8" hidden="false" customHeight="false" outlineLevel="0" collapsed="false">
      <c r="A46" s="100" t="n">
        <v>2018</v>
      </c>
      <c r="B46" s="101" t="s">
        <v>101</v>
      </c>
      <c r="C46" s="102" t="n">
        <v>10700</v>
      </c>
      <c r="E46" s="119" t="n">
        <f aca="false">+'Minimum wage'!C46/'Minimum wage'!C45-1</f>
        <v>0.0700000000000001</v>
      </c>
      <c r="F46" s="102" t="n">
        <f aca="false">+'Minimum wage'!C46/'Minimum wage'!$C$6*100</f>
        <v>5350</v>
      </c>
      <c r="I46" s="113" t="n">
        <f aca="false">'Minimum wage'!I42+1</f>
        <v>2003</v>
      </c>
      <c r="J46" s="113" t="n">
        <f aca="false">'Minimum wage'!J42</f>
        <v>4</v>
      </c>
      <c r="K46" s="114" t="n">
        <f aca="false">AVERAGE('Minimum wage'!C10:C12)</f>
        <v>290</v>
      </c>
      <c r="L46" s="115" t="n">
        <f aca="false">'Minimum wage'!K46*100/'RIPTE e IPC'!T732</f>
        <v>873.891461288125</v>
      </c>
    </row>
    <row r="47" customFormat="false" ht="13.8" hidden="false" customHeight="false" outlineLevel="0" collapsed="false">
      <c r="A47" s="100" t="n">
        <v>2018</v>
      </c>
      <c r="B47" s="101" t="s">
        <v>104</v>
      </c>
      <c r="C47" s="102" t="n">
        <v>11300</v>
      </c>
      <c r="E47" s="119" t="n">
        <f aca="false">('Minimum wage'!C47-'Minimum wage'!C46)/'Minimum wage'!C46</f>
        <v>0.0560747663551402</v>
      </c>
      <c r="I47" s="111" t="n">
        <f aca="false">'Minimum wage'!I43+1</f>
        <v>2004</v>
      </c>
      <c r="J47" s="111" t="n">
        <f aca="false">'Minimum wage'!J43</f>
        <v>1</v>
      </c>
      <c r="K47" s="112" t="n">
        <f aca="false">'Minimum wage'!C13</f>
        <v>350</v>
      </c>
      <c r="L47" s="112" t="n">
        <f aca="false">'Minimum wage'!K47*100/'RIPTE e IPC'!T735</f>
        <v>1047.003192299</v>
      </c>
    </row>
    <row r="48" customFormat="false" ht="13.8" hidden="false" customHeight="false" outlineLevel="0" collapsed="false">
      <c r="A48" s="100" t="n">
        <v>2019</v>
      </c>
      <c r="B48" s="101" t="s">
        <v>109</v>
      </c>
      <c r="C48" s="102" t="n">
        <v>12500</v>
      </c>
      <c r="E48" s="119" t="n">
        <f aca="false">('Minimum wage'!C48-'Minimum wage'!C47)/'Minimum wage'!C47</f>
        <v>0.106194690265487</v>
      </c>
      <c r="I48" s="113" t="n">
        <f aca="false">'Minimum wage'!I44+1</f>
        <v>2004</v>
      </c>
      <c r="J48" s="113" t="n">
        <f aca="false">'Minimum wage'!J44</f>
        <v>2</v>
      </c>
      <c r="K48" s="114" t="n">
        <f aca="false">'Minimum wage'!K47</f>
        <v>350</v>
      </c>
      <c r="L48" s="115" t="n">
        <f aca="false">'Minimum wage'!K48*100/'RIPTE e IPC'!T738</f>
        <v>1024.48828184531</v>
      </c>
    </row>
    <row r="49" customFormat="false" ht="13.8" hidden="false" customHeight="false" outlineLevel="0" collapsed="false">
      <c r="A49" s="100" t="n">
        <v>2019</v>
      </c>
      <c r="B49" s="101" t="s">
        <v>95</v>
      </c>
      <c r="C49" s="102" t="n">
        <v>14125</v>
      </c>
      <c r="E49" s="119" t="n">
        <f aca="false">('Minimum wage'!C49-'Minimum wage'!C48)/'Minimum wage'!C48</f>
        <v>0.13</v>
      </c>
      <c r="I49" s="111" t="n">
        <f aca="false">'Minimum wage'!I45+1</f>
        <v>2004</v>
      </c>
      <c r="J49" s="111" t="n">
        <f aca="false">'Minimum wage'!J45</f>
        <v>3</v>
      </c>
      <c r="K49" s="112" t="n">
        <f aca="false">350*2/3+450/3</f>
        <v>383.333333333333</v>
      </c>
      <c r="L49" s="112" t="n">
        <f aca="false">'Minimum wage'!K49*100/'RIPTE e IPC'!T741</f>
        <v>1106.82330049287</v>
      </c>
    </row>
    <row r="50" customFormat="false" ht="13.8" hidden="false" customHeight="false" outlineLevel="0" collapsed="false">
      <c r="A50" s="100" t="n">
        <v>2019</v>
      </c>
      <c r="B50" s="101" t="s">
        <v>101</v>
      </c>
      <c r="C50" s="102" t="n">
        <v>15625</v>
      </c>
      <c r="E50" s="119" t="n">
        <f aca="false">('Minimum wage'!C50-'Minimum wage'!C49)/'Minimum wage'!C49</f>
        <v>0.106194690265487</v>
      </c>
      <c r="I50" s="113" t="n">
        <f aca="false">'Minimum wage'!I46+1</f>
        <v>2004</v>
      </c>
      <c r="J50" s="113" t="n">
        <f aca="false">'Minimum wage'!J46</f>
        <v>4</v>
      </c>
      <c r="K50" s="114" t="n">
        <f aca="false">'Minimum wage'!C14</f>
        <v>450</v>
      </c>
      <c r="L50" s="115" t="n">
        <f aca="false">'Minimum wage'!K50*100/'RIPTE e IPC'!T744</f>
        <v>1286.06941343861</v>
      </c>
    </row>
    <row r="51" customFormat="false" ht="13.8" hidden="false" customHeight="false" outlineLevel="0" collapsed="false">
      <c r="A51" s="100" t="n">
        <v>2019</v>
      </c>
      <c r="B51" s="0" t="s">
        <v>102</v>
      </c>
      <c r="C51" s="0" t="n">
        <v>16875</v>
      </c>
      <c r="E51" s="119" t="n">
        <f aca="false">('Minimum wage'!C51-'Minimum wage'!C50)/'Minimum wage'!C50</f>
        <v>0.08</v>
      </c>
      <c r="I51" s="111" t="n">
        <f aca="false">'Minimum wage'!I47+1</f>
        <v>2005</v>
      </c>
      <c r="J51" s="111" t="n">
        <f aca="false">'Minimum wage'!J47</f>
        <v>1</v>
      </c>
      <c r="K51" s="112" t="n">
        <f aca="false">'Minimum wage'!K50</f>
        <v>450</v>
      </c>
      <c r="L51" s="112" t="n">
        <f aca="false">'Minimum wage'!K51*100/'RIPTE e IPC'!T747</f>
        <v>1244.95681730063</v>
      </c>
    </row>
    <row r="52" customFormat="false" ht="12.8" hidden="false" customHeight="false" outlineLevel="0" collapsed="false">
      <c r="I52" s="113" t="n">
        <f aca="false">'Minimum wage'!I48+1</f>
        <v>2005</v>
      </c>
      <c r="J52" s="113" t="n">
        <f aca="false">'Minimum wage'!J48</f>
        <v>2</v>
      </c>
      <c r="K52" s="114" t="n">
        <f aca="false">AVERAGE('Minimum wage'!C14:C16)</f>
        <v>510</v>
      </c>
      <c r="L52" s="115" t="n">
        <f aca="false">'Minimum wage'!K52*100/'RIPTE e IPC'!T750</f>
        <v>1374.43644149678</v>
      </c>
    </row>
    <row r="53" customFormat="false" ht="13.8" hidden="false" customHeight="false" outlineLevel="0" collapsed="false">
      <c r="I53" s="111" t="n">
        <f aca="false">'Minimum wage'!I49+1</f>
        <v>2005</v>
      </c>
      <c r="J53" s="111" t="n">
        <f aca="false">'Minimum wage'!J49</f>
        <v>3</v>
      </c>
      <c r="K53" s="112" t="n">
        <f aca="false">'Minimum wage'!C17</f>
        <v>630</v>
      </c>
      <c r="L53" s="112" t="n">
        <f aca="false">'Minimum wage'!K53*100/'RIPTE e IPC'!T753</f>
        <v>1658.45315349751</v>
      </c>
    </row>
    <row r="54" customFormat="false" ht="12.8" hidden="false" customHeight="false" outlineLevel="0" collapsed="false">
      <c r="I54" s="113" t="n">
        <f aca="false">'Minimum wage'!I50+1</f>
        <v>2005</v>
      </c>
      <c r="J54" s="113" t="n">
        <f aca="false">'Minimum wage'!J50</f>
        <v>4</v>
      </c>
      <c r="K54" s="114" t="n">
        <f aca="false">'Minimum wage'!K53</f>
        <v>630</v>
      </c>
      <c r="L54" s="115" t="n">
        <f aca="false">'Minimum wage'!K54*100/'RIPTE e IPC'!T756</f>
        <v>1607.28597972223</v>
      </c>
    </row>
    <row r="55" customFormat="false" ht="13.8" hidden="false" customHeight="false" outlineLevel="0" collapsed="false">
      <c r="I55" s="111" t="n">
        <f aca="false">'Minimum wage'!I51+1</f>
        <v>2006</v>
      </c>
      <c r="J55" s="111" t="n">
        <f aca="false">'Minimum wage'!J51</f>
        <v>1</v>
      </c>
      <c r="K55" s="112" t="n">
        <f aca="false">'Minimum wage'!K54</f>
        <v>630</v>
      </c>
      <c r="L55" s="112" t="n">
        <f aca="false">'Minimum wage'!K55*100/'RIPTE e IPC'!T759</f>
        <v>1563.36805054566</v>
      </c>
    </row>
    <row r="56" customFormat="false" ht="12.8" hidden="false" customHeight="false" outlineLevel="0" collapsed="false">
      <c r="I56" s="113" t="n">
        <f aca="false">'Minimum wage'!I52+1</f>
        <v>2006</v>
      </c>
      <c r="J56" s="113" t="n">
        <f aca="false">'Minimum wage'!J52</f>
        <v>2</v>
      </c>
      <c r="K56" s="114" t="n">
        <f aca="false">'Minimum wage'!K55</f>
        <v>630</v>
      </c>
      <c r="L56" s="115" t="n">
        <f aca="false">'Minimum wage'!K56*100/'RIPTE e IPC'!T762</f>
        <v>1522.74359609954</v>
      </c>
    </row>
    <row r="57" customFormat="false" ht="13.8" hidden="false" customHeight="false" outlineLevel="0" collapsed="false">
      <c r="I57" s="111" t="n">
        <f aca="false">'Minimum wage'!I53+1</f>
        <v>2006</v>
      </c>
      <c r="J57" s="111" t="n">
        <f aca="false">'Minimum wage'!J53</f>
        <v>3</v>
      </c>
      <c r="K57" s="112" t="n">
        <f aca="false">AVERAGE('Minimum wage'!C17:C19)</f>
        <v>723.333333333333</v>
      </c>
      <c r="L57" s="112" t="n">
        <f aca="false">'Minimum wage'!K57*100/'RIPTE e IPC'!T765</f>
        <v>1719.56648165305</v>
      </c>
    </row>
    <row r="58" customFormat="false" ht="12.8" hidden="false" customHeight="false" outlineLevel="0" collapsed="false">
      <c r="I58" s="113" t="n">
        <f aca="false">'Minimum wage'!I54+1</f>
        <v>2006</v>
      </c>
      <c r="J58" s="113" t="n">
        <f aca="false">'Minimum wage'!J54</f>
        <v>4</v>
      </c>
      <c r="K58" s="114" t="n">
        <f aca="false">(780/3+800*2/3)</f>
        <v>793.333333333333</v>
      </c>
      <c r="L58" s="115" t="n">
        <f aca="false">'Minimum wage'!K58*100/'RIPTE e IPC'!T768</f>
        <v>1840.28015702946</v>
      </c>
    </row>
    <row r="59" customFormat="false" ht="13.8" hidden="false" customHeight="false" outlineLevel="0" collapsed="false">
      <c r="I59" s="111" t="n">
        <f aca="false">'Minimum wage'!I55+1</f>
        <v>2007</v>
      </c>
      <c r="J59" s="111" t="n">
        <f aca="false">'Minimum wage'!J55</f>
        <v>1</v>
      </c>
      <c r="K59" s="112" t="n">
        <f aca="false">'Minimum wage'!C20</f>
        <v>800</v>
      </c>
      <c r="L59" s="112" t="n">
        <f aca="false">'Minimum wage'!K59*100/'RIPTE e IPC'!T771</f>
        <v>1811.45424431919</v>
      </c>
    </row>
    <row r="60" customFormat="false" ht="12.8" hidden="false" customHeight="false" outlineLevel="0" collapsed="false">
      <c r="I60" s="113" t="n">
        <v>2007</v>
      </c>
      <c r="J60" s="113" t="n">
        <v>2</v>
      </c>
      <c r="K60" s="114" t="n">
        <f aca="false">'Minimum wage'!K59</f>
        <v>800</v>
      </c>
      <c r="L60" s="115" t="n">
        <f aca="false">'Minimum wage'!K60*100/'RIPTE e IPC'!T774</f>
        <v>1776.97883180126</v>
      </c>
    </row>
    <row r="61" customFormat="false" ht="13.8" hidden="false" customHeight="false" outlineLevel="0" collapsed="false">
      <c r="I61" s="111" t="n">
        <v>2007</v>
      </c>
      <c r="J61" s="111" t="n">
        <v>3</v>
      </c>
      <c r="K61" s="112" t="n">
        <f aca="false">800/3+900*2/3</f>
        <v>866.666666666667</v>
      </c>
      <c r="L61" s="112" t="n">
        <f aca="false">'Minimum wage'!K61*100/'RIPTE e IPC'!T777</f>
        <v>1895.99426458904</v>
      </c>
    </row>
    <row r="62" customFormat="false" ht="12.8" hidden="false" customHeight="false" outlineLevel="0" collapsed="false">
      <c r="I62" s="113" t="n">
        <v>2007</v>
      </c>
      <c r="J62" s="113" t="n">
        <v>4</v>
      </c>
      <c r="K62" s="114" t="n">
        <f aca="false">960*2/3+980/3</f>
        <v>966.666666666667</v>
      </c>
      <c r="L62" s="115" t="n">
        <f aca="false">'Minimum wage'!K62*100/'RIPTE e IPC'!T780</f>
        <v>2066.09247245289</v>
      </c>
    </row>
    <row r="63" customFormat="false" ht="13.8" hidden="false" customHeight="false" outlineLevel="0" collapsed="false">
      <c r="I63" s="111" t="n">
        <v>2008</v>
      </c>
      <c r="J63" s="111" t="n">
        <v>1</v>
      </c>
      <c r="K63" s="112" t="n">
        <f aca="false">'Minimum wage'!C23</f>
        <v>980</v>
      </c>
      <c r="L63" s="112" t="n">
        <f aca="false">'Minimum wage'!K63*100/'RIPTE e IPC'!T783</f>
        <v>2046.64399061973</v>
      </c>
    </row>
    <row r="64" customFormat="false" ht="12.8" hidden="false" customHeight="false" outlineLevel="0" collapsed="false">
      <c r="I64" s="113" t="n">
        <f aca="false">'Minimum wage'!I60+1</f>
        <v>2008</v>
      </c>
      <c r="J64" s="113" t="n">
        <f aca="false">'Minimum wage'!J60</f>
        <v>2</v>
      </c>
      <c r="K64" s="114" t="n">
        <f aca="false">'Minimum wage'!K63</f>
        <v>980</v>
      </c>
      <c r="L64" s="115" t="n">
        <f aca="false">'Minimum wage'!K64*100/'RIPTE e IPC'!T786</f>
        <v>1995.89918690242</v>
      </c>
    </row>
    <row r="65" customFormat="false" ht="13.8" hidden="false" customHeight="false" outlineLevel="0" collapsed="false">
      <c r="A65" s="122" t="s">
        <v>110</v>
      </c>
      <c r="B65" s="122"/>
      <c r="C65" s="122"/>
      <c r="D65" s="122"/>
      <c r="E65" s="122"/>
      <c r="F65" s="122"/>
      <c r="I65" s="111" t="n">
        <f aca="false">'Minimum wage'!I61+1</f>
        <v>2008</v>
      </c>
      <c r="J65" s="111" t="n">
        <f aca="false">'Minimum wage'!J61</f>
        <v>3</v>
      </c>
      <c r="K65" s="112" t="n">
        <f aca="false">2*'Minimum wage'!C24/3+'Minimum wage'!C23/3</f>
        <v>1126.66666666667</v>
      </c>
      <c r="L65" s="112" t="n">
        <f aca="false">'Minimum wage'!K65*100/'RIPTE e IPC'!T789</f>
        <v>2261.10237796594</v>
      </c>
    </row>
    <row r="66" customFormat="false" ht="12.8" hidden="false" customHeight="false" outlineLevel="0" collapsed="false">
      <c r="I66" s="113" t="n">
        <f aca="false">'Minimum wage'!I62+1</f>
        <v>2008</v>
      </c>
      <c r="J66" s="113" t="n">
        <f aca="false">'Minimum wage'!J62</f>
        <v>4</v>
      </c>
      <c r="K66" s="114" t="n">
        <f aca="false">'Minimum wage'!C24*2/3+'Minimum wage'!C25/3</f>
        <v>1213.33333333333</v>
      </c>
      <c r="L66" s="115" t="n">
        <f aca="false">'Minimum wage'!K66*100/'RIPTE e IPC'!T792</f>
        <v>2404.17135582872</v>
      </c>
    </row>
    <row r="67" customFormat="false" ht="13.8" hidden="false" customHeight="false" outlineLevel="0" collapsed="false">
      <c r="I67" s="111" t="n">
        <f aca="false">'Minimum wage'!I63+1</f>
        <v>2009</v>
      </c>
      <c r="J67" s="111" t="n">
        <f aca="false">'Minimum wage'!J63</f>
        <v>1</v>
      </c>
      <c r="K67" s="112" t="n">
        <f aca="false">'Minimum wage'!C25</f>
        <v>1240</v>
      </c>
      <c r="L67" s="112" t="n">
        <f aca="false">'Minimum wage'!K67*100/'RIPTE e IPC'!T795</f>
        <v>2425.3326638908</v>
      </c>
    </row>
    <row r="68" customFormat="false" ht="12.8" hidden="false" customHeight="false" outlineLevel="0" collapsed="false">
      <c r="I68" s="113" t="n">
        <f aca="false">'Minimum wage'!I64+1</f>
        <v>2009</v>
      </c>
      <c r="J68" s="113" t="n">
        <f aca="false">'Minimum wage'!J64</f>
        <v>2</v>
      </c>
      <c r="K68" s="114" t="n">
        <f aca="false">'Minimum wage'!K67</f>
        <v>1240</v>
      </c>
      <c r="L68" s="115" t="n">
        <f aca="false">'Minimum wage'!K68*100/'RIPTE e IPC'!T798</f>
        <v>2394.01002296385</v>
      </c>
    </row>
    <row r="69" customFormat="false" ht="13.8" hidden="false" customHeight="false" outlineLevel="0" collapsed="false">
      <c r="I69" s="111" t="n">
        <f aca="false">'Minimum wage'!I65+1</f>
        <v>2009</v>
      </c>
      <c r="J69" s="111" t="n">
        <f aca="false">'Minimum wage'!J65</f>
        <v>3</v>
      </c>
      <c r="K69" s="112" t="n">
        <f aca="false">'Minimum wage'!C25/3+'Minimum wage'!C26*2/3</f>
        <v>1346.66666666667</v>
      </c>
      <c r="L69" s="112" t="n">
        <f aca="false">'Minimum wage'!K69*100/'RIPTE e IPC'!T801</f>
        <v>2551.83485220392</v>
      </c>
    </row>
    <row r="70" customFormat="false" ht="12.8" hidden="false" customHeight="false" outlineLevel="0" collapsed="false">
      <c r="I70" s="113" t="n">
        <f aca="false">'Minimum wage'!I66+1</f>
        <v>2009</v>
      </c>
      <c r="J70" s="113" t="n">
        <f aca="false">'Minimum wage'!J66</f>
        <v>4</v>
      </c>
      <c r="K70" s="114" t="n">
        <f aca="false">'Minimum wage'!C27</f>
        <v>1440</v>
      </c>
      <c r="L70" s="115" t="n">
        <f aca="false">'Minimum wage'!K70*100/'RIPTE e IPC'!T804</f>
        <v>2665.07611122013</v>
      </c>
    </row>
    <row r="71" customFormat="false" ht="13.8" hidden="false" customHeight="false" outlineLevel="0" collapsed="false">
      <c r="I71" s="111" t="n">
        <f aca="false">'Minimum wage'!I67+1</f>
        <v>2010</v>
      </c>
      <c r="J71" s="111" t="n">
        <f aca="false">'Minimum wage'!J67</f>
        <v>1</v>
      </c>
      <c r="K71" s="112" t="n">
        <f aca="false">'Minimum wage'!C28</f>
        <v>1500</v>
      </c>
      <c r="L71" s="112" t="n">
        <f aca="false">'Minimum wage'!K71*100/'RIPTE e IPC'!T807</f>
        <v>2688.65345910295</v>
      </c>
    </row>
    <row r="72" customFormat="false" ht="12.8" hidden="false" customHeight="false" outlineLevel="0" collapsed="false">
      <c r="I72" s="113" t="n">
        <f aca="false">'Minimum wage'!I68+1</f>
        <v>2010</v>
      </c>
      <c r="J72" s="113" t="n">
        <f aca="false">'Minimum wage'!J68</f>
        <v>2</v>
      </c>
      <c r="K72" s="114" t="n">
        <f aca="false">'Minimum wage'!K71</f>
        <v>1500</v>
      </c>
      <c r="L72" s="115" t="n">
        <f aca="false">'Minimum wage'!K72*100/'RIPTE e IPC'!T810</f>
        <v>2616.96519496638</v>
      </c>
    </row>
    <row r="73" customFormat="false" ht="13.8" hidden="false" customHeight="false" outlineLevel="0" collapsed="false">
      <c r="I73" s="111" t="n">
        <f aca="false">'Minimum wage'!I69+1</f>
        <v>2010</v>
      </c>
      <c r="J73" s="111" t="n">
        <f aca="false">'Minimum wage'!J69</f>
        <v>3</v>
      </c>
      <c r="K73" s="112" t="n">
        <f aca="false">'Minimum wage'!C28/3+2*'Minimum wage'!C29/3</f>
        <v>1660</v>
      </c>
      <c r="L73" s="112" t="n">
        <f aca="false">'Minimum wage'!K73*100/'RIPTE e IPC'!T813</f>
        <v>2831.23030997997</v>
      </c>
    </row>
    <row r="74" customFormat="false" ht="12.8" hidden="false" customHeight="false" outlineLevel="0" collapsed="false">
      <c r="I74" s="113" t="n">
        <f aca="false">'Minimum wage'!I70+1</f>
        <v>2010</v>
      </c>
      <c r="J74" s="113" t="n">
        <f aca="false">'Minimum wage'!J70</f>
        <v>4</v>
      </c>
      <c r="K74" s="114" t="n">
        <f aca="false">'Minimum wage'!C29</f>
        <v>1740</v>
      </c>
      <c r="L74" s="115" t="n">
        <f aca="false">'Minimum wage'!K74*100/'RIPTE e IPC'!T816</f>
        <v>2900.52442874035</v>
      </c>
    </row>
    <row r="75" customFormat="false" ht="13.8" hidden="false" customHeight="false" outlineLevel="0" collapsed="false">
      <c r="I75" s="111" t="n">
        <f aca="false">'Minimum wage'!I71+1</f>
        <v>2011</v>
      </c>
      <c r="J75" s="111" t="n">
        <f aca="false">'Minimum wage'!J71</f>
        <v>1</v>
      </c>
      <c r="K75" s="112" t="n">
        <f aca="false">'Minimum wage'!C30</f>
        <v>1840</v>
      </c>
      <c r="L75" s="112" t="n">
        <f aca="false">'Minimum wage'!K75*100/'RIPTE e IPC'!T819</f>
        <v>2997.68356479872</v>
      </c>
    </row>
    <row r="76" customFormat="false" ht="12.8" hidden="false" customHeight="false" outlineLevel="0" collapsed="false">
      <c r="I76" s="113" t="n">
        <f aca="false">'Minimum wage'!I72+1</f>
        <v>2011</v>
      </c>
      <c r="J76" s="113" t="n">
        <f aca="false">'Minimum wage'!J72</f>
        <v>2</v>
      </c>
      <c r="K76" s="114" t="n">
        <f aca="false">'Minimum wage'!K75</f>
        <v>1840</v>
      </c>
      <c r="L76" s="115" t="n">
        <f aca="false">'Minimum wage'!K76*100/'RIPTE e IPC'!T822</f>
        <v>2926.44871422573</v>
      </c>
    </row>
    <row r="77" customFormat="false" ht="13.8" hidden="false" customHeight="false" outlineLevel="0" collapsed="false">
      <c r="I77" s="111" t="n">
        <f aca="false">'Minimum wage'!I73+1</f>
        <v>2011</v>
      </c>
      <c r="J77" s="111" t="n">
        <f aca="false">'Minimum wage'!J73</f>
        <v>3</v>
      </c>
      <c r="K77" s="112" t="n">
        <f aca="false">'Minimum wage'!C30*2/3+'Minimum wage'!C31/3</f>
        <v>1993.33333333333</v>
      </c>
      <c r="L77" s="112" t="n">
        <f aca="false">'Minimum wage'!K77*100/'RIPTE e IPC'!T825</f>
        <v>3097.20077643389</v>
      </c>
    </row>
    <row r="78" customFormat="false" ht="12.8" hidden="false" customHeight="false" outlineLevel="0" collapsed="false">
      <c r="I78" s="113" t="n">
        <f aca="false">'Minimum wage'!I74+1</f>
        <v>2011</v>
      </c>
      <c r="J78" s="113" t="n">
        <f aca="false">'Minimum wage'!J74</f>
        <v>4</v>
      </c>
      <c r="K78" s="114" t="n">
        <f aca="false">'Minimum wage'!C31</f>
        <v>2300</v>
      </c>
      <c r="L78" s="115" t="n">
        <f aca="false">'Minimum wage'!K78*100/'RIPTE e IPC'!T828</f>
        <v>3501.1780969493</v>
      </c>
    </row>
    <row r="79" customFormat="false" ht="13.8" hidden="false" customHeight="false" outlineLevel="0" collapsed="false">
      <c r="I79" s="111" t="n">
        <f aca="false">'Minimum wage'!I75+1</f>
        <v>2012</v>
      </c>
      <c r="J79" s="111" t="n">
        <f aca="false">'Minimum wage'!J75</f>
        <v>1</v>
      </c>
      <c r="K79" s="112" t="n">
        <f aca="false">'Minimum wage'!K78</f>
        <v>2300</v>
      </c>
      <c r="L79" s="112" t="n">
        <f aca="false">'Minimum wage'!K79*100/'RIPTE e IPC'!T831</f>
        <v>3415.37486342487</v>
      </c>
    </row>
    <row r="80" customFormat="false" ht="12.8" hidden="false" customHeight="false" outlineLevel="0" collapsed="false">
      <c r="I80" s="113" t="n">
        <f aca="false">'Minimum wage'!I76+1</f>
        <v>2012</v>
      </c>
      <c r="J80" s="113" t="n">
        <f aca="false">'Minimum wage'!J76</f>
        <v>2</v>
      </c>
      <c r="K80" s="114" t="n">
        <f aca="false">'Minimum wage'!K79</f>
        <v>2300</v>
      </c>
      <c r="L80" s="115" t="n">
        <f aca="false">'Minimum wage'!K80*100/'RIPTE e IPC'!T834</f>
        <v>3328.72942663811</v>
      </c>
    </row>
    <row r="81" customFormat="false" ht="13.8" hidden="false" customHeight="false" outlineLevel="0" collapsed="false">
      <c r="I81" s="111" t="n">
        <f aca="false">'Minimum wage'!I77+1</f>
        <v>2012</v>
      </c>
      <c r="J81" s="111" t="n">
        <f aca="false">'Minimum wage'!J77</f>
        <v>3</v>
      </c>
      <c r="K81" s="112" t="n">
        <f aca="false">'Minimum wage'!C31*2/3+'Minimum wage'!C32/3</f>
        <v>2423.33333333333</v>
      </c>
      <c r="L81" s="112" t="n">
        <f aca="false">'Minimum wage'!K81*100/'RIPTE e IPC'!T837</f>
        <v>3424.22811984076</v>
      </c>
    </row>
    <row r="82" customFormat="false" ht="12.8" hidden="false" customHeight="false" outlineLevel="0" collapsed="false">
      <c r="I82" s="113" t="n">
        <f aca="false">'Minimum wage'!I78+1</f>
        <v>2012</v>
      </c>
      <c r="J82" s="113" t="n">
        <f aca="false">'Minimum wage'!J78</f>
        <v>4</v>
      </c>
      <c r="K82" s="114" t="n">
        <f aca="false">'Minimum wage'!C32</f>
        <v>2670</v>
      </c>
      <c r="L82" s="115" t="n">
        <f aca="false">'Minimum wage'!K82*100/'RIPTE e IPC'!T840</f>
        <v>3674.16427294258</v>
      </c>
    </row>
    <row r="83" customFormat="false" ht="13.8" hidden="false" customHeight="false" outlineLevel="0" collapsed="false">
      <c r="I83" s="111" t="n">
        <f aca="false">'Minimum wage'!I79+1</f>
        <v>2013</v>
      </c>
      <c r="J83" s="111" t="n">
        <f aca="false">'Minimum wage'!J79</f>
        <v>1</v>
      </c>
      <c r="K83" s="112" t="n">
        <f aca="false">'Minimum wage'!C32/3+'Minimum wage'!C33*2/3</f>
        <v>2806.66666666667</v>
      </c>
      <c r="L83" s="112" t="n">
        <f aca="false">'Minimum wage'!K83*100/'RIPTE e IPC'!T843</f>
        <v>3760.89837226499</v>
      </c>
    </row>
    <row r="84" customFormat="false" ht="12.8" hidden="false" customHeight="false" outlineLevel="0" collapsed="false">
      <c r="I84" s="113" t="n">
        <f aca="false">'Minimum wage'!I80+1</f>
        <v>2013</v>
      </c>
      <c r="J84" s="113" t="n">
        <f aca="false">'Minimum wage'!J80</f>
        <v>2</v>
      </c>
      <c r="K84" s="114" t="n">
        <f aca="false">'Minimum wage'!C33</f>
        <v>2875</v>
      </c>
      <c r="L84" s="115" t="n">
        <f aca="false">'Minimum wage'!K84*100/'RIPTE e IPC'!T846</f>
        <v>3771.04282345618</v>
      </c>
    </row>
    <row r="85" customFormat="false" ht="13.8" hidden="false" customHeight="false" outlineLevel="0" collapsed="false">
      <c r="I85" s="111" t="n">
        <f aca="false">'Minimum wage'!I81+1</f>
        <v>2013</v>
      </c>
      <c r="J85" s="111" t="n">
        <f aca="false">'Minimum wage'!J81</f>
        <v>3</v>
      </c>
      <c r="K85" s="112" t="n">
        <f aca="false">'Minimum wage'!C33/3+'Minimum wage'!C34*2/3</f>
        <v>3158.33333333333</v>
      </c>
      <c r="L85" s="112" t="n">
        <f aca="false">'Minimum wage'!K85*100/'RIPTE e IPC'!T849</f>
        <v>4036.93653102354</v>
      </c>
    </row>
    <row r="86" customFormat="false" ht="12.8" hidden="false" customHeight="false" outlineLevel="0" collapsed="false">
      <c r="I86" s="113" t="n">
        <f aca="false">'Minimum wage'!I82+1</f>
        <v>2013</v>
      </c>
      <c r="J86" s="113" t="n">
        <f aca="false">'Minimum wage'!J82</f>
        <v>4</v>
      </c>
      <c r="K86" s="114" t="n">
        <f aca="false">'Minimum wage'!C34</f>
        <v>3300</v>
      </c>
      <c r="L86" s="115" t="n">
        <f aca="false">'Minimum wage'!K86*100/'RIPTE e IPC'!T852</f>
        <v>4108.27425276049</v>
      </c>
    </row>
    <row r="87" customFormat="false" ht="13.8" hidden="false" customHeight="false" outlineLevel="0" collapsed="false">
      <c r="I87" s="111" t="n">
        <f aca="false">'Minimum wage'!I83+1</f>
        <v>2014</v>
      </c>
      <c r="J87" s="111" t="n">
        <f aca="false">'Minimum wage'!J83</f>
        <v>1</v>
      </c>
      <c r="K87" s="112" t="n">
        <f aca="false">'Minimum wage'!C35</f>
        <v>3600</v>
      </c>
      <c r="L87" s="112" t="n">
        <f aca="false">'Minimum wage'!K87*100/'RIPTE e IPC'!T855</f>
        <v>4120.68987942567</v>
      </c>
    </row>
    <row r="88" customFormat="false" ht="12.8" hidden="false" customHeight="false" outlineLevel="0" collapsed="false">
      <c r="I88" s="113" t="n">
        <f aca="false">'Minimum wage'!I84+1</f>
        <v>2014</v>
      </c>
      <c r="J88" s="113" t="n">
        <f aca="false">'Minimum wage'!J84</f>
        <v>2</v>
      </c>
      <c r="K88" s="114" t="n">
        <f aca="false">'Minimum wage'!C35</f>
        <v>3600</v>
      </c>
      <c r="L88" s="115" t="n">
        <f aca="false">'Minimum wage'!K88*100/'RIPTE e IPC'!T858</f>
        <v>3890.11485875173</v>
      </c>
    </row>
    <row r="89" customFormat="false" ht="13.8" hidden="false" customHeight="false" outlineLevel="0" collapsed="false">
      <c r="I89" s="111" t="n">
        <f aca="false">'Minimum wage'!I85+1</f>
        <v>2014</v>
      </c>
      <c r="J89" s="111" t="n">
        <f aca="false">'Minimum wage'!J85</f>
        <v>3</v>
      </c>
      <c r="K89" s="112" t="n">
        <f aca="false">'Minimum wage'!C35*2/3+'Minimum wage'!C36/3</f>
        <v>3866.66666666667</v>
      </c>
      <c r="L89" s="112" t="n">
        <f aca="false">'Minimum wage'!K89*100/'RIPTE e IPC'!T861</f>
        <v>4013.20399831533</v>
      </c>
    </row>
    <row r="90" customFormat="false" ht="12.8" hidden="false" customHeight="false" outlineLevel="0" collapsed="false">
      <c r="I90" s="113" t="n">
        <f aca="false">'Minimum wage'!I86+1</f>
        <v>2014</v>
      </c>
      <c r="J90" s="113" t="n">
        <f aca="false">'Minimum wage'!J86</f>
        <v>4</v>
      </c>
      <c r="K90" s="114" t="n">
        <f aca="false">'Minimum wage'!C36</f>
        <v>4400</v>
      </c>
      <c r="L90" s="115" t="n">
        <f aca="false">'Minimum wage'!K90*100/'RIPTE e IPC'!T864</f>
        <v>4400</v>
      </c>
    </row>
    <row r="91" customFormat="false" ht="13.8" hidden="false" customHeight="false" outlineLevel="0" collapsed="false">
      <c r="I91" s="111" t="n">
        <f aca="false">'Minimum wage'!I87+1</f>
        <v>2015</v>
      </c>
      <c r="J91" s="111" t="n">
        <f aca="false">'Minimum wage'!J87</f>
        <v>1</v>
      </c>
      <c r="K91" s="112" t="n">
        <f aca="false">'Minimum wage'!C37</f>
        <v>4716</v>
      </c>
      <c r="L91" s="112" t="n">
        <f aca="false">'Minimum wage'!K91*100/'RIPTE e IPC'!T867</f>
        <v>4574.59742504104</v>
      </c>
    </row>
    <row r="92" customFormat="false" ht="12.8" hidden="false" customHeight="false" outlineLevel="0" collapsed="false">
      <c r="I92" s="113" t="n">
        <f aca="false">'Minimum wage'!I88+1</f>
        <v>2015</v>
      </c>
      <c r="J92" s="113" t="n">
        <f aca="false">'Minimum wage'!J88</f>
        <v>2</v>
      </c>
      <c r="K92" s="114" t="n">
        <f aca="false">'Minimum wage'!K91</f>
        <v>4716</v>
      </c>
      <c r="L92" s="115" t="n">
        <f aca="false">'Minimum wage'!K92*100/'RIPTE e IPC'!T870</f>
        <v>4418.44566850275</v>
      </c>
    </row>
    <row r="93" customFormat="false" ht="13.8" hidden="false" customHeight="false" outlineLevel="0" collapsed="false">
      <c r="I93" s="111" t="n">
        <f aca="false">'Minimum wage'!I89+1</f>
        <v>2015</v>
      </c>
      <c r="J93" s="111" t="n">
        <f aca="false">'Minimum wage'!J89</f>
        <v>3</v>
      </c>
      <c r="K93" s="112" t="n">
        <f aca="false">'Minimum wage'!C37/3+'Minimum wage'!C38*2/3</f>
        <v>5297.33333333333</v>
      </c>
      <c r="L93" s="112" t="n">
        <f aca="false">'Minimum wage'!K93*100/'RIPTE e IPC'!T873</f>
        <v>4794.63549141337</v>
      </c>
    </row>
    <row r="94" customFormat="false" ht="12.8" hidden="false" customHeight="false" outlineLevel="0" collapsed="false">
      <c r="I94" s="113" t="n">
        <f aca="false">'Minimum wage'!I90+1</f>
        <v>2015</v>
      </c>
      <c r="J94" s="113" t="n">
        <f aca="false">'Minimum wage'!J90</f>
        <v>4</v>
      </c>
      <c r="K94" s="114" t="n">
        <f aca="false">'Minimum wage'!C38</f>
        <v>5588</v>
      </c>
      <c r="L94" s="115" t="n">
        <f aca="false">'Minimum wage'!K94*100/'RIPTE e IPC'!T876</f>
        <v>4827.65089457187</v>
      </c>
    </row>
    <row r="95" customFormat="false" ht="13.8" hidden="false" customHeight="false" outlineLevel="0" collapsed="false">
      <c r="I95" s="111" t="n">
        <f aca="false">'Minimum wage'!I91+1</f>
        <v>2016</v>
      </c>
      <c r="J95" s="111" t="n">
        <f aca="false">'Minimum wage'!J91</f>
        <v>1</v>
      </c>
      <c r="K95" s="112" t="n">
        <f aca="false">'Minimum wage'!C39</f>
        <v>6060</v>
      </c>
      <c r="L95" s="112" t="n">
        <f aca="false">'Minimum wage'!K95*100/'RIPTE e IPC'!T879</f>
        <v>4621.99907042273</v>
      </c>
    </row>
    <row r="96" customFormat="false" ht="12.8" hidden="false" customHeight="false" outlineLevel="0" collapsed="false">
      <c r="I96" s="113" t="n">
        <f aca="false">'Minimum wage'!I92+1</f>
        <v>2016</v>
      </c>
      <c r="J96" s="113" t="n">
        <f aca="false">'Minimum wage'!J92</f>
        <v>2</v>
      </c>
      <c r="K96" s="114" t="n">
        <f aca="false">'Minimum wage'!C39*2/3+'Minimum wage'!C40/3</f>
        <v>6310</v>
      </c>
      <c r="L96" s="115" t="n">
        <f aca="false">'Minimum wage'!K96*100/'RIPTE e IPC'!T882</f>
        <v>4267.101727957</v>
      </c>
    </row>
    <row r="97" customFormat="false" ht="13.8" hidden="false" customHeight="false" outlineLevel="0" collapsed="false">
      <c r="I97" s="111" t="n">
        <f aca="false">'Minimum wage'!I93+1</f>
        <v>2016</v>
      </c>
      <c r="J97" s="111" t="n">
        <f aca="false">'Minimum wage'!J93</f>
        <v>3</v>
      </c>
      <c r="K97" s="112" t="n">
        <f aca="false">'Minimum wage'!C40*2/3+'Minimum wage'!C41/3</f>
        <v>7060</v>
      </c>
      <c r="L97" s="112" t="n">
        <f aca="false">'Minimum wage'!K97*100/'RIPTE e IPC'!T885</f>
        <v>4529.76592235317</v>
      </c>
    </row>
    <row r="98" customFormat="false" ht="12.8" hidden="false" customHeight="false" outlineLevel="0" collapsed="false">
      <c r="I98" s="113" t="n">
        <f aca="false">'Minimum wage'!I94+1</f>
        <v>2016</v>
      </c>
      <c r="J98" s="113" t="n">
        <f aca="false">'Minimum wage'!J94</f>
        <v>4</v>
      </c>
      <c r="K98" s="114" t="n">
        <f aca="false">'Minimum wage'!C41</f>
        <v>7560</v>
      </c>
      <c r="L98" s="115" t="n">
        <f aca="false">'Minimum wage'!K98*100/'RIPTE e IPC'!T888</f>
        <v>4610.31651280087</v>
      </c>
    </row>
    <row r="99" customFormat="false" ht="13.8" hidden="false" customHeight="false" outlineLevel="0" collapsed="false">
      <c r="I99" s="111" t="n">
        <f aca="false">'Minimum wage'!I95+1</f>
        <v>2017</v>
      </c>
      <c r="J99" s="111" t="n">
        <f aca="false">'Minimum wage'!J95</f>
        <v>1</v>
      </c>
      <c r="K99" s="112" t="n">
        <f aca="false">'Minimum wage'!C42</f>
        <v>8060</v>
      </c>
      <c r="L99" s="112" t="n">
        <f aca="false">'Minimum wage'!K99*100/'RIPTE e IPC'!T891</f>
        <v>4684.40238742038</v>
      </c>
    </row>
    <row r="100" customFormat="false" ht="12.8" hidden="false" customHeight="false" outlineLevel="0" collapsed="false">
      <c r="I100" s="113" t="n">
        <f aca="false">'Minimum wage'!I96+1</f>
        <v>2017</v>
      </c>
      <c r="J100" s="113" t="n">
        <f aca="false">'Minimum wage'!J96</f>
        <v>2</v>
      </c>
      <c r="K100" s="114" t="n">
        <f aca="false">'Minimum wage'!C42</f>
        <v>8060</v>
      </c>
      <c r="L100" s="115" t="n">
        <f aca="false">'Minimum wage'!K100*100/'RIPTE e IPC'!T894</f>
        <v>4394.33672367826</v>
      </c>
    </row>
    <row r="101" customFormat="false" ht="13.8" hidden="false" customHeight="false" outlineLevel="0" collapsed="false">
      <c r="I101" s="111" t="n">
        <f aca="false">'Minimum wage'!I97+1</f>
        <v>2017</v>
      </c>
      <c r="J101" s="111" t="n">
        <f aca="false">'Minimum wage'!J97</f>
        <v>3</v>
      </c>
      <c r="K101" s="112" t="n">
        <f aca="false">'Minimum wage'!C43</f>
        <v>8860</v>
      </c>
      <c r="L101" s="112" t="n">
        <f aca="false">'Minimum wage'!K101*100/'RIPTE e IPC'!T897</f>
        <v>4627.37705961349</v>
      </c>
    </row>
    <row r="102" customFormat="false" ht="12.85" hidden="false" customHeight="false" outlineLevel="0" collapsed="false">
      <c r="I102" s="113" t="n">
        <f aca="false">'Minimum wage'!I98+1</f>
        <v>2017</v>
      </c>
      <c r="J102" s="113" t="n">
        <f aca="false">'Minimum wage'!J98</f>
        <v>4</v>
      </c>
      <c r="K102" s="114" t="n">
        <f aca="false">'Minimum wage'!C43</f>
        <v>8860</v>
      </c>
      <c r="L102" s="115" t="n">
        <f aca="false">'Minimum wage'!K102*100/'RIPTE e IPC'!T900</f>
        <v>4412.74407949665</v>
      </c>
    </row>
    <row r="103" customFormat="false" ht="14.05" hidden="false" customHeight="false" outlineLevel="0" collapsed="false">
      <c r="I103" s="111" t="n">
        <f aca="false">'Minimum wage'!I99+1</f>
        <v>2018</v>
      </c>
      <c r="J103" s="111" t="n">
        <f aca="false">'Minimum wage'!J99</f>
        <v>1</v>
      </c>
      <c r="K103" s="112" t="n">
        <f aca="false">'Minimum wage'!C44</f>
        <v>9500</v>
      </c>
      <c r="L103" s="112" t="n">
        <f aca="false">'Minimum wage'!K103*100/'RIPTE e IPC'!T903</f>
        <v>4401.66215500196</v>
      </c>
    </row>
    <row r="104" customFormat="false" ht="12.8" hidden="false" customHeight="false" outlineLevel="0" collapsed="false">
      <c r="I104" s="113" t="n">
        <f aca="false">'Minimum wage'!I100+1</f>
        <v>2018</v>
      </c>
      <c r="J104" s="113" t="n">
        <f aca="false">'Minimum wage'!J100</f>
        <v>2</v>
      </c>
      <c r="K104" s="115" t="n">
        <f aca="false">'Minimum wage'!C44</f>
        <v>9500</v>
      </c>
      <c r="L104" s="115" t="n">
        <f aca="false">'Minimum wage'!K104*100/'RIPTE e IPC'!T906</f>
        <v>4101.19415225126</v>
      </c>
    </row>
    <row r="105" customFormat="false" ht="13.8" hidden="false" customHeight="false" outlineLevel="0" collapsed="false">
      <c r="I105" s="111" t="n">
        <f aca="false">'Minimum wage'!I101+1</f>
        <v>2018</v>
      </c>
      <c r="J105" s="111" t="n">
        <f aca="false">'Minimum wage'!J101</f>
        <v>3</v>
      </c>
      <c r="K105" s="112" t="n">
        <f aca="false">'Minimum wage'!C45</f>
        <v>10000</v>
      </c>
      <c r="L105" s="112" t="n">
        <f aca="false">'Minimum wage'!K105*100/'RIPTE e IPC'!T909</f>
        <v>3885.23717507056</v>
      </c>
    </row>
    <row r="106" customFormat="false" ht="12.85" hidden="false" customHeight="false" outlineLevel="0" collapsed="false">
      <c r="I106" s="113" t="n">
        <f aca="false">'Minimum wage'!I102+1</f>
        <v>2018</v>
      </c>
      <c r="J106" s="113" t="n">
        <f aca="false">'Minimum wage'!J102</f>
        <v>4</v>
      </c>
      <c r="K106" s="115" t="n">
        <v>10700</v>
      </c>
      <c r="L106" s="115" t="n">
        <f aca="false">'Minimum wage'!K106*100/'RIPTE e IPC'!T912</f>
        <v>3589.40518616261</v>
      </c>
    </row>
    <row r="107" customFormat="false" ht="13.8" hidden="false" customHeight="false" outlineLevel="0" collapsed="false">
      <c r="I107" s="111" t="n">
        <f aca="false">'Minimum wage'!I103+1</f>
        <v>2019</v>
      </c>
      <c r="J107" s="111" t="n">
        <f aca="false">'Minimum wage'!J103</f>
        <v>1</v>
      </c>
      <c r="K107" s="112" t="n">
        <v>11300</v>
      </c>
      <c r="L107" s="112" t="n">
        <f aca="false">'Minimum wage'!K107*100/'RIPTE e IPC'!T915</f>
        <v>3461.00586528606</v>
      </c>
    </row>
    <row r="108" customFormat="false" ht="13.8" hidden="false" customHeight="false" outlineLevel="0" collapsed="false">
      <c r="I108" s="113" t="n">
        <f aca="false">'Minimum wage'!I104+1</f>
        <v>2019</v>
      </c>
      <c r="J108" s="113" t="n">
        <f aca="false">'Minimum wage'!J104</f>
        <v>2</v>
      </c>
      <c r="K108" s="115" t="n">
        <v>12500</v>
      </c>
      <c r="L108" s="115" t="n">
        <f aca="false">'Minimum wage'!K108*100/'RIPTE e IPC'!T918</f>
        <v>3430.65973114978</v>
      </c>
    </row>
    <row r="109" customFormat="false" ht="13.8" hidden="false" customHeight="false" outlineLevel="0" collapsed="false">
      <c r="I109" s="111" t="n">
        <f aca="false">'Minimum wage'!I105+1</f>
        <v>2019</v>
      </c>
      <c r="J109" s="111" t="n">
        <f aca="false">'Minimum wage'!J105</f>
        <v>3</v>
      </c>
      <c r="K109" s="112" t="n">
        <f aca="false">C49</f>
        <v>14125</v>
      </c>
      <c r="L109" s="112" t="n">
        <f aca="false">'Minimum wage'!K109*100/'RIPTE e IPC'!T921</f>
        <v>3552.43826729911</v>
      </c>
    </row>
    <row r="110" customFormat="false" ht="13.8" hidden="false" customHeight="false" outlineLevel="0" collapsed="false">
      <c r="I110" s="113" t="n">
        <f aca="false">'Minimum wage'!I106+1</f>
        <v>2019</v>
      </c>
      <c r="J110" s="113" t="n">
        <f aca="false">'Minimum wage'!J106</f>
        <v>4</v>
      </c>
      <c r="K110" s="115" t="n">
        <f aca="false">C51</f>
        <v>16875</v>
      </c>
      <c r="L110" s="115" t="n">
        <f aca="false">'Minimum wage'!K110*100/'RIPTE e IPC'!T924</f>
        <v>3691.56797234047</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1" sqref="K922 M112"/>
    </sheetView>
  </sheetViews>
  <sheetFormatPr defaultRowHeight="12.8"/>
  <cols>
    <col collapsed="false" hidden="false" max="10" min="1" style="0" width="8.77551020408163"/>
    <col collapsed="false" hidden="false" max="12" min="11" style="0" width="63.3112244897959"/>
    <col collapsed="false" hidden="false" max="1025" min="13" style="0" width="8.77551020408163"/>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111</v>
      </c>
      <c r="J5" s="106"/>
      <c r="K5" s="106"/>
      <c r="L5" s="99"/>
    </row>
    <row r="6" customFormat="false" ht="57.1" hidden="false" customHeight="true" outlineLevel="0" collapsed="false">
      <c r="A6" s="100" t="n">
        <v>1993</v>
      </c>
      <c r="B6" s="101" t="s">
        <v>95</v>
      </c>
      <c r="C6" s="102" t="n">
        <v>200</v>
      </c>
      <c r="D6" s="102"/>
      <c r="E6" s="103"/>
      <c r="F6" s="102" t="n">
        <f aca="false">+PBU!C6/PBU!$C$6*100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PBU!C7*100/'RIPTE e IPC'!T728</f>
        <v>760.150483911932</v>
      </c>
      <c r="E7" s="108" t="n">
        <f aca="false">+PBU!C7/PBU!C6-1</f>
        <v>0.25</v>
      </c>
      <c r="F7" s="102" t="n">
        <f aca="false">+PBU!C7/PBU!$C$6*100</f>
        <v>125</v>
      </c>
      <c r="I7" s="104"/>
      <c r="J7" s="105"/>
      <c r="K7" s="106"/>
      <c r="L7" s="107"/>
    </row>
    <row r="8" customFormat="false" ht="12.8" hidden="false" customHeight="false" outlineLevel="0" collapsed="false">
      <c r="A8" s="100" t="n">
        <v>2003</v>
      </c>
      <c r="B8" s="101" t="s">
        <v>95</v>
      </c>
      <c r="C8" s="102" t="n">
        <v>260</v>
      </c>
      <c r="D8" s="102" t="n">
        <f aca="false">PBU!C8*100/'RIPTE e IPC'!T729</f>
        <v>790.36406439252</v>
      </c>
      <c r="E8" s="108" t="n">
        <f aca="false">+PBU!C8/PBU!C7-1</f>
        <v>0.04</v>
      </c>
      <c r="F8" s="102" t="n">
        <f aca="false">+PBU!C8/PBU!$C$6*100</f>
        <v>130</v>
      </c>
      <c r="I8" s="109"/>
      <c r="J8" s="110"/>
      <c r="K8" s="106"/>
      <c r="L8" s="107"/>
    </row>
    <row r="9" customFormat="false" ht="13.8" hidden="false" customHeight="false" outlineLevel="0" collapsed="false">
      <c r="A9" s="100" t="n">
        <v>2003</v>
      </c>
      <c r="B9" s="101" t="s">
        <v>101</v>
      </c>
      <c r="C9" s="102" t="n">
        <v>270</v>
      </c>
      <c r="D9" s="102" t="n">
        <f aca="false">PBU!C9*100/'RIPTE e IPC'!T730</f>
        <v>820.437540433277</v>
      </c>
      <c r="E9" s="108" t="n">
        <f aca="false">+PBU!C9/PBU!C8-1</f>
        <v>0.0384615384615385</v>
      </c>
      <c r="F9" s="102" t="n">
        <f aca="false">+PBU!C9/PBU!$C$6*100</f>
        <v>135</v>
      </c>
      <c r="I9" s="111" t="n">
        <v>1994</v>
      </c>
      <c r="J9" s="111" t="n">
        <v>3</v>
      </c>
      <c r="K9" s="123" t="n">
        <f aca="false">63*2.5</f>
        <v>157.5</v>
      </c>
      <c r="L9" s="123" t="n">
        <f aca="false">PBU!K9*100/'RIPTE e IPC'!T621</f>
        <v>691.73819556211</v>
      </c>
    </row>
    <row r="10" customFormat="false" ht="13.8" hidden="false" customHeight="false" outlineLevel="0" collapsed="false">
      <c r="A10" s="100" t="n">
        <v>2003</v>
      </c>
      <c r="B10" s="101" t="s">
        <v>102</v>
      </c>
      <c r="C10" s="102" t="n">
        <v>280</v>
      </c>
      <c r="D10" s="102" t="n">
        <f aca="false">PBU!C10*100/'RIPTE e IPC'!T731</f>
        <v>845.838144397284</v>
      </c>
      <c r="E10" s="108" t="n">
        <f aca="false">+PBU!C10/PBU!C9-1</f>
        <v>0.037037037037037</v>
      </c>
      <c r="F10" s="102" t="n">
        <f aca="false">+PBU!C10/PBU!$C$6*100</f>
        <v>140</v>
      </c>
      <c r="I10" s="113" t="n">
        <v>1994</v>
      </c>
      <c r="J10" s="113" t="n">
        <v>4</v>
      </c>
      <c r="K10" s="124" t="n">
        <f aca="false">PBU!K9</f>
        <v>157.5</v>
      </c>
      <c r="L10" s="125" t="n">
        <f aca="false">PBU!K10*100/'RIPTE e IPC'!T624</f>
        <v>683.296629501415</v>
      </c>
    </row>
    <row r="11" customFormat="false" ht="13.8" hidden="false" customHeight="false" outlineLevel="0" collapsed="false">
      <c r="A11" s="100" t="n">
        <v>2003</v>
      </c>
      <c r="B11" s="101" t="s">
        <v>103</v>
      </c>
      <c r="C11" s="102" t="n">
        <v>290</v>
      </c>
      <c r="D11" s="102" t="n">
        <f aca="false">PBU!C11*100/'RIPTE e IPC'!T732</f>
        <v>873.891461288125</v>
      </c>
      <c r="E11" s="108" t="n">
        <f aca="false">+PBU!C11/PBU!C10-1</f>
        <v>0.0357142857142858</v>
      </c>
      <c r="F11" s="102" t="n">
        <f aca="false">+PBU!C11/PBU!$C$6*100</f>
        <v>145</v>
      </c>
      <c r="I11" s="111" t="n">
        <v>1995</v>
      </c>
      <c r="J11" s="111" t="n">
        <v>1</v>
      </c>
      <c r="K11" s="123" t="n">
        <f aca="false">PBU!K10</f>
        <v>157.5</v>
      </c>
      <c r="L11" s="123" t="n">
        <f aca="false">PBU!K11*100/'RIPTE e IPC'!T627</f>
        <v>673.441648217348</v>
      </c>
    </row>
    <row r="12" customFormat="false" ht="12.8" hidden="false" customHeight="false" outlineLevel="0" collapsed="false">
      <c r="A12" s="100" t="n">
        <v>2003</v>
      </c>
      <c r="B12" s="101" t="s">
        <v>104</v>
      </c>
      <c r="C12" s="102" t="n">
        <v>300</v>
      </c>
      <c r="D12" s="102" t="n">
        <f aca="false">PBU!C12*100/'RIPTE e IPC'!T733</f>
        <v>902.110301658548</v>
      </c>
      <c r="E12" s="108" t="n">
        <f aca="false">+PBU!C12/PBU!C11-1</f>
        <v>0.0344827586206897</v>
      </c>
      <c r="F12" s="102" t="n">
        <f aca="false">+PBU!C12/PBU!$C$6*100</f>
        <v>150</v>
      </c>
      <c r="I12" s="113" t="n">
        <v>1995</v>
      </c>
      <c r="J12" s="113" t="n">
        <v>2</v>
      </c>
      <c r="K12" s="124" t="n">
        <f aca="false">72*2.5</f>
        <v>180</v>
      </c>
      <c r="L12" s="125" t="n">
        <f aca="false">PBU!K12*100/'RIPTE e IPC'!T630</f>
        <v>769.439728589802</v>
      </c>
    </row>
    <row r="13" customFormat="false" ht="13.8" hidden="false" customHeight="false" outlineLevel="0" collapsed="false">
      <c r="A13" s="100" t="n">
        <v>2004</v>
      </c>
      <c r="B13" s="101" t="s">
        <v>105</v>
      </c>
      <c r="C13" s="102" t="n">
        <v>350</v>
      </c>
      <c r="D13" s="102" t="n">
        <f aca="false">PBU!C13*100/'RIPTE e IPC'!T734</f>
        <v>1048.05640300498</v>
      </c>
      <c r="E13" s="108" t="n">
        <f aca="false">+PBU!C13/PBU!C12-1</f>
        <v>0.166666666666667</v>
      </c>
      <c r="F13" s="102" t="n">
        <f aca="false">+PBU!C13/PBU!$C$6*100</f>
        <v>175</v>
      </c>
      <c r="I13" s="111" t="n">
        <f aca="false">PBU!I9+1</f>
        <v>1995</v>
      </c>
      <c r="J13" s="111" t="n">
        <f aca="false">PBU!J9</f>
        <v>3</v>
      </c>
      <c r="K13" s="123" t="n">
        <f aca="false">72*2.5</f>
        <v>180</v>
      </c>
      <c r="L13" s="123" t="n">
        <f aca="false">PBU!K13*100/'RIPTE e IPC'!T633</f>
        <v>769.777613549805</v>
      </c>
    </row>
    <row r="14" customFormat="false" ht="12.8" hidden="false" customHeight="false" outlineLevel="0" collapsed="false">
      <c r="A14" s="116" t="n">
        <v>2004</v>
      </c>
      <c r="B14" s="117" t="s">
        <v>101</v>
      </c>
      <c r="C14" s="118" t="n">
        <v>450</v>
      </c>
      <c r="D14" s="118"/>
      <c r="E14" s="108" t="n">
        <f aca="false">+PBU!C14/PBU!C13-1</f>
        <v>0.285714285714286</v>
      </c>
      <c r="F14" s="118" t="n">
        <f aca="false">+PBU!C14/PBU!$C$6*100</f>
        <v>225</v>
      </c>
      <c r="I14" s="113" t="n">
        <f aca="false">PBU!I10+1</f>
        <v>1995</v>
      </c>
      <c r="J14" s="113" t="n">
        <f aca="false">PBU!J10</f>
        <v>4</v>
      </c>
      <c r="K14" s="124" t="n">
        <f aca="false">75*2.5</f>
        <v>187.5</v>
      </c>
      <c r="L14" s="125" t="n">
        <f aca="false">PBU!K14*100/'RIPTE e IPC'!T636</f>
        <v>799.649431470717</v>
      </c>
    </row>
    <row r="15" customFormat="false" ht="13.8" hidden="false" customHeight="false" outlineLevel="0" collapsed="false">
      <c r="A15" s="116" t="n">
        <v>2005</v>
      </c>
      <c r="B15" s="117" t="s">
        <v>106</v>
      </c>
      <c r="C15" s="118" t="n">
        <v>510</v>
      </c>
      <c r="D15" s="118"/>
      <c r="E15" s="108" t="n">
        <f aca="false">+PBU!C15/PBU!C14-1</f>
        <v>0.133333333333333</v>
      </c>
      <c r="F15" s="118" t="n">
        <f aca="false">+PBU!C15/PBU!$C$6*100</f>
        <v>255</v>
      </c>
      <c r="I15" s="111" t="n">
        <f aca="false">PBU!I11+1</f>
        <v>1996</v>
      </c>
      <c r="J15" s="111" t="n">
        <f aca="false">PBU!J11</f>
        <v>1</v>
      </c>
      <c r="K15" s="123" t="n">
        <f aca="false">75*2.5</f>
        <v>187.5</v>
      </c>
      <c r="L15" s="123" t="n">
        <f aca="false">PBU!K15*100/'RIPTE e IPC'!T639</f>
        <v>799.048754404062</v>
      </c>
    </row>
    <row r="16" customFormat="false" ht="12.8" hidden="false" customHeight="false" outlineLevel="0" collapsed="false">
      <c r="A16" s="116" t="n">
        <v>2005</v>
      </c>
      <c r="B16" s="117" t="s">
        <v>107</v>
      </c>
      <c r="C16" s="118" t="n">
        <v>570</v>
      </c>
      <c r="D16" s="118"/>
      <c r="E16" s="108" t="n">
        <f aca="false">+PBU!C16/PBU!C15-1</f>
        <v>0.117647058823529</v>
      </c>
      <c r="F16" s="118" t="n">
        <f aca="false">+PBU!C16/PBU!$C$6*100</f>
        <v>285</v>
      </c>
      <c r="I16" s="113" t="n">
        <f aca="false">PBU!I12+1</f>
        <v>1996</v>
      </c>
      <c r="J16" s="113" t="n">
        <f aca="false">PBU!J12</f>
        <v>2</v>
      </c>
      <c r="K16" s="124" t="n">
        <f aca="false">76*2.5</f>
        <v>190</v>
      </c>
      <c r="L16" s="125" t="n">
        <f aca="false">PBU!K16*100/'RIPTE e IPC'!T642</f>
        <v>814.808983802804</v>
      </c>
    </row>
    <row r="17" customFormat="false" ht="14.05" hidden="false" customHeight="false" outlineLevel="0" collapsed="false">
      <c r="A17" s="116" t="n">
        <v>2005</v>
      </c>
      <c r="B17" s="117" t="s">
        <v>100</v>
      </c>
      <c r="C17" s="118" t="n">
        <v>630</v>
      </c>
      <c r="D17" s="118"/>
      <c r="E17" s="108" t="n">
        <f aca="false">+PBU!C17/PBU!C16-1</f>
        <v>0.105263157894737</v>
      </c>
      <c r="F17" s="118" t="n">
        <f aca="false">+PBU!C17/PBU!$C$6*100</f>
        <v>315</v>
      </c>
      <c r="I17" s="111" t="n">
        <f aca="false">PBU!I13+1</f>
        <v>1996</v>
      </c>
      <c r="J17" s="111" t="n">
        <f aca="false">PBU!J13</f>
        <v>3</v>
      </c>
      <c r="K17" s="123" t="n">
        <f aca="false">PBU!K16</f>
        <v>190</v>
      </c>
      <c r="L17" s="123" t="n">
        <f aca="false">PBU!K17*100/'RIPTE e IPC'!T645</f>
        <v>811.022095535418</v>
      </c>
    </row>
    <row r="18" customFormat="false" ht="12.8" hidden="false" customHeight="false" outlineLevel="0" collapsed="false">
      <c r="A18" s="116" t="n">
        <v>2006</v>
      </c>
      <c r="B18" s="117" t="s">
        <v>95</v>
      </c>
      <c r="C18" s="118" t="n">
        <v>760</v>
      </c>
      <c r="D18" s="118"/>
      <c r="E18" s="108" t="n">
        <f aca="false">+PBU!C18/PBU!C17-1</f>
        <v>0.206349206349206</v>
      </c>
      <c r="F18" s="118" t="n">
        <f aca="false">+PBU!C18/PBU!$C$6*100</f>
        <v>380</v>
      </c>
      <c r="I18" s="113" t="n">
        <f aca="false">PBU!I14+1</f>
        <v>1996</v>
      </c>
      <c r="J18" s="113" t="n">
        <f aca="false">PBU!J14</f>
        <v>4</v>
      </c>
      <c r="K18" s="124" t="n">
        <f aca="false">PBU!K17</f>
        <v>190</v>
      </c>
      <c r="L18" s="125" t="n">
        <f aca="false">PBU!K18*100/'RIPTE e IPC'!T648</f>
        <v>806.744719206263</v>
      </c>
    </row>
    <row r="19" customFormat="false" ht="13.8" hidden="false" customHeight="false" outlineLevel="0" collapsed="false">
      <c r="A19" s="116" t="n">
        <v>2006</v>
      </c>
      <c r="B19" s="117" t="s">
        <v>101</v>
      </c>
      <c r="C19" s="118" t="n">
        <v>780</v>
      </c>
      <c r="D19" s="118"/>
      <c r="E19" s="108" t="n">
        <f aca="false">+PBU!C19/PBU!C18-1</f>
        <v>0.0263157894736843</v>
      </c>
      <c r="F19" s="118" t="n">
        <f aca="false">+PBU!C19/PBU!$C$6*100</f>
        <v>390</v>
      </c>
      <c r="I19" s="111" t="n">
        <f aca="false">PBU!I15+1</f>
        <v>1997</v>
      </c>
      <c r="J19" s="111" t="n">
        <f aca="false">PBU!J15</f>
        <v>1</v>
      </c>
      <c r="K19" s="123" t="n">
        <f aca="false">PBU!K18</f>
        <v>190</v>
      </c>
      <c r="L19" s="123" t="n">
        <f aca="false">PBU!K19*100/'RIPTE e IPC'!T651</f>
        <v>802.205825618483</v>
      </c>
    </row>
    <row r="20" customFormat="false" ht="12.8" hidden="false" customHeight="false" outlineLevel="0" collapsed="false">
      <c r="A20" s="116" t="n">
        <v>2006</v>
      </c>
      <c r="B20" s="117" t="s">
        <v>103</v>
      </c>
      <c r="C20" s="118" t="n">
        <v>800</v>
      </c>
      <c r="D20" s="118"/>
      <c r="E20" s="108" t="n">
        <f aca="false">+PBU!C20/PBU!C19-1</f>
        <v>0.0256410256410255</v>
      </c>
      <c r="F20" s="118" t="n">
        <f aca="false">+PBU!C20/PBU!$C$6*100</f>
        <v>400</v>
      </c>
      <c r="I20" s="113" t="n">
        <f aca="false">PBU!I16+1</f>
        <v>1997</v>
      </c>
      <c r="J20" s="113" t="n">
        <f aca="false">PBU!J16</f>
        <v>2</v>
      </c>
      <c r="K20" s="124" t="n">
        <f aca="false">80*2.5</f>
        <v>200</v>
      </c>
      <c r="L20" s="125" t="n">
        <f aca="false">PBU!K20*100/'RIPTE e IPC'!T654</f>
        <v>852.131606014697</v>
      </c>
    </row>
    <row r="21" customFormat="false" ht="13.8" hidden="false" customHeight="false" outlineLevel="0" collapsed="false">
      <c r="A21" s="116" t="n">
        <v>2007</v>
      </c>
      <c r="B21" s="117" t="s">
        <v>95</v>
      </c>
      <c r="C21" s="118" t="n">
        <v>900</v>
      </c>
      <c r="D21" s="118"/>
      <c r="E21" s="108" t="n">
        <f aca="false">+PBU!C21/PBU!C20-1</f>
        <v>0.125</v>
      </c>
      <c r="F21" s="118" t="n">
        <f aca="false">+PBU!C21/PBU!$C$6*100</f>
        <v>450</v>
      </c>
      <c r="I21" s="111" t="n">
        <f aca="false">PBU!I17+1</f>
        <v>1997</v>
      </c>
      <c r="J21" s="111" t="n">
        <f aca="false">PBU!J17</f>
        <v>3</v>
      </c>
      <c r="K21" s="123" t="n">
        <v>200</v>
      </c>
      <c r="L21" s="123" t="n">
        <f aca="false">PBU!K21*100/'RIPTE e IPC'!T657</f>
        <v>846.916929237476</v>
      </c>
    </row>
    <row r="22" customFormat="false" ht="12.8" hidden="false" customHeight="false" outlineLevel="0" collapsed="false">
      <c r="A22" s="116" t="n">
        <v>2007</v>
      </c>
      <c r="B22" s="117" t="s">
        <v>102</v>
      </c>
      <c r="C22" s="118" t="n">
        <v>960</v>
      </c>
      <c r="D22" s="118"/>
      <c r="E22" s="108" t="n">
        <f aca="false">+PBU!C22/PBU!C21-1</f>
        <v>0.0666666666666667</v>
      </c>
      <c r="F22" s="118" t="n">
        <f aca="false">+PBU!C22/PBU!$C$6*100</f>
        <v>480</v>
      </c>
      <c r="I22" s="113" t="n">
        <f aca="false">PBU!I18+1</f>
        <v>1997</v>
      </c>
      <c r="J22" s="113" t="n">
        <f aca="false">PBU!J18</f>
        <v>4</v>
      </c>
      <c r="K22" s="124" t="n">
        <v>200</v>
      </c>
      <c r="L22" s="125" t="n">
        <f aca="false">PBU!K22*100/'RIPTE e IPC'!T660</f>
        <v>850.295464694148</v>
      </c>
    </row>
    <row r="23" customFormat="false" ht="13.8" hidden="false" customHeight="false" outlineLevel="0" collapsed="false">
      <c r="A23" s="116" t="n">
        <v>2007</v>
      </c>
      <c r="B23" s="117" t="s">
        <v>104</v>
      </c>
      <c r="C23" s="118" t="n">
        <v>980</v>
      </c>
      <c r="D23" s="118"/>
      <c r="E23" s="108" t="n">
        <f aca="false">+PBU!C23/PBU!C22-1</f>
        <v>0.0208333333333333</v>
      </c>
      <c r="F23" s="118" t="n">
        <f aca="false">+PBU!C23/PBU!$C$6*100</f>
        <v>490</v>
      </c>
      <c r="I23" s="111" t="n">
        <f aca="false">PBU!I19+1</f>
        <v>1998</v>
      </c>
      <c r="J23" s="111" t="n">
        <f aca="false">PBU!J19</f>
        <v>1</v>
      </c>
      <c r="K23" s="123" t="n">
        <v>200</v>
      </c>
      <c r="L23" s="123" t="n">
        <f aca="false">PBU!K23*100/'RIPTE e IPC'!T663</f>
        <v>840.615683061054</v>
      </c>
    </row>
    <row r="24" customFormat="false" ht="12.8" hidden="false" customHeight="false" outlineLevel="0" collapsed="false">
      <c r="A24" s="116" t="n">
        <v>2008</v>
      </c>
      <c r="B24" s="117" t="s">
        <v>95</v>
      </c>
      <c r="C24" s="118" t="n">
        <v>1200</v>
      </c>
      <c r="D24" s="118"/>
      <c r="E24" s="108" t="n">
        <f aca="false">+PBU!C24/PBU!C23-1</f>
        <v>0.224489795918367</v>
      </c>
      <c r="F24" s="118" t="n">
        <f aca="false">+PBU!C24/PBU!$C$6*100</f>
        <v>600</v>
      </c>
      <c r="I24" s="113" t="n">
        <f aca="false">PBU!I20+1</f>
        <v>1998</v>
      </c>
      <c r="J24" s="113" t="n">
        <f aca="false">PBU!J20</f>
        <v>2</v>
      </c>
      <c r="K24" s="124" t="n">
        <v>200</v>
      </c>
      <c r="L24" s="125" t="n">
        <f aca="false">PBU!K24*100/'RIPTE e IPC'!T666</f>
        <v>842.186256977597</v>
      </c>
    </row>
    <row r="25" customFormat="false" ht="13.8" hidden="false" customHeight="false" outlineLevel="0" collapsed="false">
      <c r="A25" s="116" t="n">
        <v>2008</v>
      </c>
      <c r="B25" s="117" t="s">
        <v>104</v>
      </c>
      <c r="C25" s="118" t="n">
        <v>1240</v>
      </c>
      <c r="D25" s="118"/>
      <c r="E25" s="108" t="n">
        <f aca="false">+PBU!C25/PBU!C24-1</f>
        <v>0.0333333333333334</v>
      </c>
      <c r="F25" s="118" t="n">
        <f aca="false">+PBU!C25/PBU!$C$6*100</f>
        <v>620</v>
      </c>
      <c r="I25" s="111" t="n">
        <f aca="false">PBU!I21+1</f>
        <v>1998</v>
      </c>
      <c r="J25" s="111" t="n">
        <f aca="false">PBU!J21</f>
        <v>3</v>
      </c>
      <c r="K25" s="123" t="n">
        <v>200</v>
      </c>
      <c r="L25" s="123" t="n">
        <f aca="false">PBU!K25*100/'RIPTE e IPC'!T669</f>
        <v>837.793354954403</v>
      </c>
    </row>
    <row r="26" customFormat="false" ht="12.8" hidden="false" customHeight="false" outlineLevel="0" collapsed="false">
      <c r="A26" s="116" t="n">
        <v>2009</v>
      </c>
      <c r="B26" s="117" t="s">
        <v>95</v>
      </c>
      <c r="C26" s="118" t="n">
        <v>1400</v>
      </c>
      <c r="D26" s="118"/>
      <c r="E26" s="108" t="n">
        <f aca="false">+PBU!C26/PBU!C25-1</f>
        <v>0.129032258064516</v>
      </c>
      <c r="F26" s="118" t="n">
        <f aca="false">+PBU!C26/PBU!$C$6*100</f>
        <v>700</v>
      </c>
      <c r="I26" s="113" t="n">
        <f aca="false">PBU!I22+1</f>
        <v>1998</v>
      </c>
      <c r="J26" s="113" t="n">
        <f aca="false">PBU!J22</f>
        <v>4</v>
      </c>
      <c r="K26" s="124" t="n">
        <v>200</v>
      </c>
      <c r="L26" s="125" t="n">
        <f aca="false">PBU!K26*100/'RIPTE e IPC'!T672</f>
        <v>843.131733901513</v>
      </c>
    </row>
    <row r="27" customFormat="false" ht="13.8" hidden="false" customHeight="false" outlineLevel="0" collapsed="false">
      <c r="A27" s="116" t="n">
        <v>2009</v>
      </c>
      <c r="B27" s="117" t="s">
        <v>102</v>
      </c>
      <c r="C27" s="118" t="n">
        <v>1440</v>
      </c>
      <c r="D27" s="118"/>
      <c r="E27" s="108" t="n">
        <f aca="false">+PBU!C27/PBU!C26-1</f>
        <v>0.0285714285714285</v>
      </c>
      <c r="F27" s="118" t="n">
        <f aca="false">+PBU!C27/PBU!$C$6*100</f>
        <v>720</v>
      </c>
      <c r="I27" s="111" t="n">
        <f aca="false">PBU!I23+1</f>
        <v>1999</v>
      </c>
      <c r="J27" s="111" t="n">
        <f aca="false">PBU!J23</f>
        <v>1</v>
      </c>
      <c r="K27" s="123" t="n">
        <v>200</v>
      </c>
      <c r="L27" s="123" t="n">
        <f aca="false">PBU!K27*100/'RIPTE e IPC'!T675</f>
        <v>840.639835873243</v>
      </c>
    </row>
    <row r="28" customFormat="false" ht="12.8" hidden="false" customHeight="false" outlineLevel="0" collapsed="false">
      <c r="A28" s="116" t="n">
        <v>2010</v>
      </c>
      <c r="B28" s="117" t="s">
        <v>105</v>
      </c>
      <c r="C28" s="118" t="n">
        <v>1500</v>
      </c>
      <c r="D28" s="118"/>
      <c r="E28" s="108" t="n">
        <f aca="false">+PBU!C28/PBU!C27-1</f>
        <v>0.0416666666666667</v>
      </c>
      <c r="F28" s="118" t="n">
        <f aca="false">+PBU!C28/PBU!$C$6*100</f>
        <v>750</v>
      </c>
      <c r="I28" s="113" t="n">
        <f aca="false">PBU!I24+1</f>
        <v>1999</v>
      </c>
      <c r="J28" s="113" t="n">
        <f aca="false">PBU!J24</f>
        <v>2</v>
      </c>
      <c r="K28" s="124" t="n">
        <v>200</v>
      </c>
      <c r="L28" s="125" t="n">
        <f aca="false">PBU!K28*100/'RIPTE e IPC'!T678</f>
        <v>852.024545843622</v>
      </c>
    </row>
    <row r="29" customFormat="false" ht="13.8" hidden="false" customHeight="false" outlineLevel="0" collapsed="false">
      <c r="A29" s="116" t="n">
        <v>2010</v>
      </c>
      <c r="B29" s="117" t="s">
        <v>95</v>
      </c>
      <c r="C29" s="118" t="n">
        <v>1740</v>
      </c>
      <c r="D29" s="118"/>
      <c r="E29" s="108" t="n">
        <f aca="false">+PBU!C29/PBU!C28-1</f>
        <v>0.16</v>
      </c>
      <c r="F29" s="118" t="n">
        <f aca="false">+PBU!C29/PBU!$C$6*100</f>
        <v>870</v>
      </c>
      <c r="I29" s="111" t="n">
        <f aca="false">PBU!I25+1</f>
        <v>1999</v>
      </c>
      <c r="J29" s="111" t="n">
        <f aca="false">PBU!J25</f>
        <v>3</v>
      </c>
      <c r="K29" s="123" t="n">
        <v>200</v>
      </c>
      <c r="L29" s="123" t="n">
        <f aca="false">PBU!K29*100/'RIPTE e IPC'!T681</f>
        <v>853.70907036207</v>
      </c>
    </row>
    <row r="30" customFormat="false" ht="12.8" hidden="false" customHeight="false" outlineLevel="0" collapsed="false">
      <c r="A30" s="116" t="n">
        <v>2011</v>
      </c>
      <c r="B30" s="117" t="s">
        <v>105</v>
      </c>
      <c r="C30" s="118" t="n">
        <v>1840</v>
      </c>
      <c r="D30" s="118"/>
      <c r="E30" s="108" t="n">
        <f aca="false">+PBU!C30/PBU!C29-1</f>
        <v>0.0574712643678161</v>
      </c>
      <c r="F30" s="118" t="n">
        <f aca="false">+PBU!C30/PBU!$C$6*100</f>
        <v>920</v>
      </c>
      <c r="I30" s="113" t="n">
        <f aca="false">PBU!I26+1</f>
        <v>1999</v>
      </c>
      <c r="J30" s="113" t="n">
        <f aca="false">PBU!J26</f>
        <v>4</v>
      </c>
      <c r="K30" s="124" t="n">
        <v>200</v>
      </c>
      <c r="L30" s="125" t="n">
        <f aca="false">PBU!K30*100/'RIPTE e IPC'!T684</f>
        <v>858.259947738733</v>
      </c>
    </row>
    <row r="31" customFormat="false" ht="13.8" hidden="false" customHeight="false" outlineLevel="0" collapsed="false">
      <c r="A31" s="116" t="n">
        <v>2011</v>
      </c>
      <c r="B31" s="117" t="s">
        <v>101</v>
      </c>
      <c r="C31" s="118" t="n">
        <v>2300</v>
      </c>
      <c r="D31" s="118"/>
      <c r="E31" s="108" t="n">
        <f aca="false">+PBU!C31/PBU!C30-1</f>
        <v>0.25</v>
      </c>
      <c r="F31" s="118" t="n">
        <f aca="false">+PBU!C31/PBU!$C$6*100</f>
        <v>1150</v>
      </c>
      <c r="I31" s="111" t="n">
        <f aca="false">PBU!I27+1</f>
        <v>2000</v>
      </c>
      <c r="J31" s="111" t="n">
        <f aca="false">PBU!J27</f>
        <v>1</v>
      </c>
      <c r="K31" s="123" t="n">
        <v>200</v>
      </c>
      <c r="L31" s="123" t="n">
        <f aca="false">PBU!K31*100/'RIPTE e IPC'!T687</f>
        <v>851.561165179382</v>
      </c>
    </row>
    <row r="32" customFormat="false" ht="12.8" hidden="false" customHeight="false" outlineLevel="0" collapsed="false">
      <c r="A32" s="116" t="n">
        <v>2012</v>
      </c>
      <c r="B32" s="117" t="s">
        <v>101</v>
      </c>
      <c r="C32" s="118" t="n">
        <v>2670</v>
      </c>
      <c r="D32" s="118"/>
      <c r="E32" s="108" t="n">
        <f aca="false">+PBU!C32/PBU!C31-1</f>
        <v>0.160869565217391</v>
      </c>
      <c r="F32" s="118" t="n">
        <f aca="false">+PBU!C32/PBU!$C$6*100</f>
        <v>1335</v>
      </c>
      <c r="I32" s="113" t="n">
        <f aca="false">PBU!I28+1</f>
        <v>2000</v>
      </c>
      <c r="J32" s="113" t="n">
        <f aca="false">PBU!J28</f>
        <v>2</v>
      </c>
      <c r="K32" s="124" t="n">
        <v>200</v>
      </c>
      <c r="L32" s="125" t="n">
        <f aca="false">PBU!K32*100/'RIPTE e IPC'!T690</f>
        <v>860.3922997038</v>
      </c>
    </row>
    <row r="33" customFormat="false" ht="13.8" hidden="false" customHeight="false" outlineLevel="0" collapsed="false">
      <c r="A33" s="116" t="n">
        <v>2013</v>
      </c>
      <c r="B33" s="117" t="s">
        <v>108</v>
      </c>
      <c r="C33" s="118" t="n">
        <v>2875</v>
      </c>
      <c r="D33" s="118"/>
      <c r="E33" s="108" t="n">
        <f aca="false">+PBU!C33/PBU!C32-1</f>
        <v>0.0767790262172285</v>
      </c>
      <c r="F33" s="118" t="n">
        <f aca="false">+PBU!C33/PBU!$C$6*100</f>
        <v>1437.5</v>
      </c>
      <c r="I33" s="111" t="n">
        <f aca="false">PBU!I29+1</f>
        <v>2000</v>
      </c>
      <c r="J33" s="111" t="n">
        <f aca="false">PBU!J29</f>
        <v>3</v>
      </c>
      <c r="K33" s="123" t="n">
        <v>200</v>
      </c>
      <c r="L33" s="123" t="n">
        <f aca="false">PBU!K33*100/'RIPTE e IPC'!T693</f>
        <v>860.10901163402</v>
      </c>
    </row>
    <row r="34" customFormat="false" ht="12.8" hidden="false" customHeight="false" outlineLevel="0" collapsed="false">
      <c r="A34" s="116" t="n">
        <v>2013</v>
      </c>
      <c r="B34" s="117" t="s">
        <v>95</v>
      </c>
      <c r="C34" s="118" t="n">
        <v>3300</v>
      </c>
      <c r="D34" s="118"/>
      <c r="E34" s="108" t="n">
        <f aca="false">+PBU!C34/PBU!C33-1</f>
        <v>0.147826086956522</v>
      </c>
      <c r="F34" s="118" t="n">
        <f aca="false">+PBU!C34/PBU!$C$6*100</f>
        <v>1650</v>
      </c>
      <c r="I34" s="113" t="n">
        <f aca="false">PBU!I30+1</f>
        <v>2000</v>
      </c>
      <c r="J34" s="113" t="n">
        <f aca="false">PBU!J30</f>
        <v>4</v>
      </c>
      <c r="K34" s="124" t="n">
        <v>200</v>
      </c>
      <c r="L34" s="125" t="n">
        <f aca="false">PBU!K34*100/'RIPTE e IPC'!T696</f>
        <v>864.138766696529</v>
      </c>
    </row>
    <row r="35" customFormat="false" ht="13.8" hidden="false" customHeight="false" outlineLevel="0" collapsed="false">
      <c r="A35" s="100" t="n">
        <v>2014</v>
      </c>
      <c r="B35" s="101" t="s">
        <v>105</v>
      </c>
      <c r="C35" s="102" t="n">
        <v>3600</v>
      </c>
      <c r="D35" s="102"/>
      <c r="E35" s="108" t="n">
        <f aca="false">+PBU!C35/PBU!C34-1</f>
        <v>0.0909090909090908</v>
      </c>
      <c r="F35" s="118" t="n">
        <f aca="false">+PBU!C35/PBU!$C$6*100</f>
        <v>1800</v>
      </c>
      <c r="I35" s="111" t="n">
        <f aca="false">PBU!I31+1</f>
        <v>2001</v>
      </c>
      <c r="J35" s="111" t="n">
        <f aca="false">PBU!J31</f>
        <v>1</v>
      </c>
      <c r="K35" s="123" t="n">
        <v>200</v>
      </c>
      <c r="L35" s="123" t="n">
        <f aca="false">PBU!K35*100/'RIPTE e IPC'!T699</f>
        <v>866.384206363532</v>
      </c>
    </row>
    <row r="36" customFormat="false" ht="12.8" hidden="false" customHeight="false" outlineLevel="0" collapsed="false">
      <c r="A36" s="100" t="n">
        <v>2014</v>
      </c>
      <c r="B36" s="101" t="s">
        <v>101</v>
      </c>
      <c r="C36" s="102" t="n">
        <v>4400</v>
      </c>
      <c r="D36" s="102"/>
      <c r="E36" s="108" t="n">
        <f aca="false">+PBU!C36/PBU!C35-1</f>
        <v>0.222222222222222</v>
      </c>
      <c r="F36" s="102" t="n">
        <f aca="false">+PBU!C36/PBU!$C$6*100</f>
        <v>2200</v>
      </c>
      <c r="I36" s="113" t="n">
        <f aca="false">PBU!I32+1</f>
        <v>2001</v>
      </c>
      <c r="J36" s="113" t="n">
        <f aca="false">PBU!J32</f>
        <v>2</v>
      </c>
      <c r="K36" s="124" t="n">
        <v>200</v>
      </c>
      <c r="L36" s="125" t="n">
        <f aca="false">PBU!K36*100/'RIPTE e IPC'!T702</f>
        <v>858.43909900759</v>
      </c>
    </row>
    <row r="37" customFormat="false" ht="13.8" hidden="false" customHeight="false" outlineLevel="0" collapsed="false">
      <c r="A37" s="100" t="n">
        <v>2015</v>
      </c>
      <c r="B37" s="101" t="s">
        <v>105</v>
      </c>
      <c r="C37" s="102" t="n">
        <v>4716</v>
      </c>
      <c r="D37" s="102"/>
      <c r="E37" s="108" t="n">
        <f aca="false">+PBU!C37/PBU!C36-1</f>
        <v>0.0718181818181818</v>
      </c>
      <c r="F37" s="102" t="n">
        <f aca="false">+PBU!C37/PBU!$C$6*100</f>
        <v>2358</v>
      </c>
      <c r="I37" s="111" t="n">
        <f aca="false">PBU!I33+1</f>
        <v>2001</v>
      </c>
      <c r="J37" s="111" t="n">
        <f aca="false">PBU!J33</f>
        <v>3</v>
      </c>
      <c r="K37" s="123" t="n">
        <v>200</v>
      </c>
      <c r="L37" s="123" t="n">
        <f aca="false">PBU!K37*100/'RIPTE e IPC'!T705</f>
        <v>870.627053389003</v>
      </c>
    </row>
    <row r="38" customFormat="false" ht="12.8" hidden="false" customHeight="false" outlineLevel="0" collapsed="false">
      <c r="A38" s="100" t="n">
        <v>2015</v>
      </c>
      <c r="B38" s="101" t="s">
        <v>95</v>
      </c>
      <c r="C38" s="102" t="n">
        <v>5588</v>
      </c>
      <c r="D38" s="102"/>
      <c r="E38" s="108" t="n">
        <f aca="false">+PBU!C38/PBU!C37-1</f>
        <v>0.18490245971162</v>
      </c>
      <c r="F38" s="102" t="n">
        <f aca="false">+PBU!C38/PBU!$C$6*100</f>
        <v>2794</v>
      </c>
      <c r="I38" s="113" t="n">
        <f aca="false">PBU!I34+1</f>
        <v>2001</v>
      </c>
      <c r="J38" s="113" t="n">
        <f aca="false">PBU!J34</f>
        <v>4</v>
      </c>
      <c r="K38" s="124" t="n">
        <v>200</v>
      </c>
      <c r="L38" s="125" t="n">
        <f aca="false">PBU!K38*100/'RIPTE e IPC'!T708</f>
        <v>878.027150433471</v>
      </c>
    </row>
    <row r="39" customFormat="false" ht="13.8" hidden="false" customHeight="false" outlineLevel="0" collapsed="false">
      <c r="A39" s="100" t="n">
        <v>2016</v>
      </c>
      <c r="B39" s="101" t="s">
        <v>105</v>
      </c>
      <c r="C39" s="102" t="n">
        <v>6060</v>
      </c>
      <c r="D39" s="102"/>
      <c r="E39" s="108" t="n">
        <f aca="false">+PBU!C39/PBU!C38-1</f>
        <v>0.0844667143879743</v>
      </c>
      <c r="F39" s="102" t="n">
        <f aca="false">+PBU!C39/PBU!$C$6*100</f>
        <v>3030</v>
      </c>
      <c r="I39" s="111" t="n">
        <f aca="false">PBU!I35+1</f>
        <v>2002</v>
      </c>
      <c r="J39" s="111" t="n">
        <f aca="false">PBU!J35</f>
        <v>1</v>
      </c>
      <c r="K39" s="123" t="n">
        <v>200</v>
      </c>
      <c r="L39" s="123" t="n">
        <f aca="false">PBU!K39*100/'RIPTE e IPC'!T711</f>
        <v>832.846313381923</v>
      </c>
    </row>
    <row r="40" customFormat="false" ht="12.8" hidden="false" customHeight="false" outlineLevel="0" collapsed="false">
      <c r="A40" s="100" t="n">
        <v>2016</v>
      </c>
      <c r="B40" s="101" t="s">
        <v>107</v>
      </c>
      <c r="C40" s="102" t="n">
        <v>6810</v>
      </c>
      <c r="D40" s="102"/>
      <c r="E40" s="108" t="n">
        <f aca="false">+PBU!C40/PBU!C39-1</f>
        <v>0.123762376237624</v>
      </c>
      <c r="F40" s="102" t="n">
        <f aca="false">+PBU!C40/PBU!$C$6*100</f>
        <v>3405</v>
      </c>
      <c r="I40" s="113" t="n">
        <f aca="false">PBU!I36+1</f>
        <v>2002</v>
      </c>
      <c r="J40" s="113" t="n">
        <f aca="false">PBU!J36</f>
        <v>2</v>
      </c>
      <c r="K40" s="124" t="n">
        <v>200</v>
      </c>
      <c r="L40" s="125" t="n">
        <f aca="false">PBU!K40*100/'RIPTE e IPC'!T714</f>
        <v>697.774168369285</v>
      </c>
    </row>
    <row r="41" customFormat="false" ht="13.8" hidden="false" customHeight="false" outlineLevel="0" collapsed="false">
      <c r="A41" s="100" t="n">
        <v>2016</v>
      </c>
      <c r="B41" s="101" t="s">
        <v>101</v>
      </c>
      <c r="C41" s="102" t="n">
        <v>7560</v>
      </c>
      <c r="D41" s="102"/>
      <c r="E41" s="108" t="n">
        <f aca="false">+PBU!C41/PBU!C40-1</f>
        <v>0.110132158590308</v>
      </c>
      <c r="F41" s="102" t="n">
        <f aca="false">+PBU!C41/PBU!$C$6*100</f>
        <v>3780</v>
      </c>
      <c r="I41" s="111" t="n">
        <f aca="false">PBU!I37+1</f>
        <v>2002</v>
      </c>
      <c r="J41" s="111" t="n">
        <f aca="false">PBU!J37</f>
        <v>3</v>
      </c>
      <c r="K41" s="123" t="n">
        <v>200</v>
      </c>
      <c r="L41" s="123" t="n">
        <f aca="false">PBU!K41*100/'RIPTE e IPC'!T717</f>
        <v>637.642310782963</v>
      </c>
    </row>
    <row r="42" customFormat="false" ht="12.8" hidden="false" customHeight="false" outlineLevel="0" collapsed="false">
      <c r="A42" s="100" t="n">
        <v>2017</v>
      </c>
      <c r="B42" s="101" t="s">
        <v>105</v>
      </c>
      <c r="C42" s="102" t="n">
        <v>8060</v>
      </c>
      <c r="D42" s="102"/>
      <c r="E42" s="108" t="n">
        <f aca="false">+PBU!C42/PBU!C41-1</f>
        <v>0.0661375661375661</v>
      </c>
      <c r="F42" s="102" t="n">
        <f aca="false">+PBU!C42/PBU!$C$6*100</f>
        <v>4030</v>
      </c>
      <c r="I42" s="113" t="n">
        <f aca="false">PBU!I38+1</f>
        <v>2002</v>
      </c>
      <c r="J42" s="113" t="n">
        <f aca="false">PBU!J38</f>
        <v>4</v>
      </c>
      <c r="K42" s="124" t="n">
        <v>200</v>
      </c>
      <c r="L42" s="125" t="n">
        <f aca="false">PBU!K42*100/'RIPTE e IPC'!T720</f>
        <v>624.591937048091</v>
      </c>
    </row>
    <row r="43" customFormat="false" ht="13.8" hidden="false" customHeight="false" outlineLevel="0" collapsed="false">
      <c r="A43" s="100" t="n">
        <v>2017</v>
      </c>
      <c r="B43" s="101" t="s">
        <v>100</v>
      </c>
      <c r="C43" s="102" t="n">
        <v>8860</v>
      </c>
      <c r="D43" s="102"/>
      <c r="E43" s="108" t="n">
        <f aca="false">+PBU!C43/PBU!C42-1</f>
        <v>0.0992555831265509</v>
      </c>
      <c r="F43" s="102" t="n">
        <f aca="false">+PBU!C43/PBU!$C$6*100</f>
        <v>4430</v>
      </c>
      <c r="I43" s="111" t="n">
        <f aca="false">PBU!I39+1</f>
        <v>2003</v>
      </c>
      <c r="J43" s="111" t="n">
        <f aca="false">PBU!J39</f>
        <v>1</v>
      </c>
      <c r="K43" s="123" t="n">
        <v>200</v>
      </c>
      <c r="L43" s="123" t="n">
        <f aca="false">PBU!K43*100/'RIPTE e IPC'!T723</f>
        <v>611.843791923297</v>
      </c>
    </row>
    <row r="44" customFormat="false" ht="12.8" hidden="false" customHeight="false" outlineLevel="0" collapsed="false">
      <c r="A44" s="100" t="n">
        <v>2018</v>
      </c>
      <c r="B44" s="101" t="s">
        <v>105</v>
      </c>
      <c r="C44" s="102" t="n">
        <v>9500</v>
      </c>
      <c r="D44" s="102"/>
      <c r="E44" s="108" t="n">
        <f aca="false">+PBU!C44/PBU!C43-1</f>
        <v>0.072234762979684</v>
      </c>
      <c r="F44" s="102" t="n">
        <f aca="false">+PBU!C44/PBU!$C$6*100</f>
        <v>4750</v>
      </c>
      <c r="I44" s="113" t="n">
        <f aca="false">PBU!I40+1</f>
        <v>2003</v>
      </c>
      <c r="J44" s="113" t="n">
        <f aca="false">PBU!J40</f>
        <v>2</v>
      </c>
      <c r="K44" s="124" t="n">
        <v>200</v>
      </c>
      <c r="L44" s="125" t="n">
        <f aca="false">PBU!K44*100/'RIPTE e IPC'!T726</f>
        <v>610.297682096874</v>
      </c>
    </row>
    <row r="45" customFormat="false" ht="13.8" hidden="false" customHeight="false" outlineLevel="0" collapsed="false">
      <c r="A45" s="100" t="n">
        <v>2018</v>
      </c>
      <c r="B45" s="101" t="s">
        <v>100</v>
      </c>
      <c r="C45" s="102" t="n">
        <v>10000</v>
      </c>
      <c r="D45" s="102"/>
      <c r="E45" s="119" t="n">
        <f aca="false">+PBU!C45/PBU!C44-1</f>
        <v>0.0526315789473684</v>
      </c>
      <c r="F45" s="102" t="n">
        <f aca="false">+PBU!C45/PBU!$C$6*100</f>
        <v>5000</v>
      </c>
      <c r="I45" s="111" t="n">
        <f aca="false">PBU!I41+1</f>
        <v>2003</v>
      </c>
      <c r="J45" s="111" t="n">
        <f aca="false">PBU!J41</f>
        <v>3</v>
      </c>
      <c r="K45" s="123" t="n">
        <f aca="false">PBU!K44</f>
        <v>200</v>
      </c>
      <c r="L45" s="123" t="n">
        <f aca="false">PBU!K45*100/'RIPTE e IPC'!T729</f>
        <v>607.972357225015</v>
      </c>
    </row>
    <row r="46" customFormat="false" ht="13.8" hidden="false" customHeight="false" outlineLevel="0" collapsed="false">
      <c r="A46" s="100" t="n">
        <v>2018</v>
      </c>
      <c r="B46" s="101" t="s">
        <v>101</v>
      </c>
      <c r="C46" s="102" t="n">
        <v>10700</v>
      </c>
      <c r="E46" s="119" t="n">
        <f aca="false">+PBU!C46/PBU!C45-1</f>
        <v>0.0700000000000001</v>
      </c>
      <c r="F46" s="102" t="n">
        <f aca="false">+PBU!C46/PBU!$C$6*100</f>
        <v>5350</v>
      </c>
      <c r="I46" s="113" t="n">
        <f aca="false">PBU!I42+1</f>
        <v>2003</v>
      </c>
      <c r="J46" s="113" t="n">
        <f aca="false">PBU!J42</f>
        <v>4</v>
      </c>
      <c r="K46" s="124" t="n">
        <f aca="false">PBU!K45</f>
        <v>200</v>
      </c>
      <c r="L46" s="125" t="n">
        <f aca="false">PBU!K46*100/'RIPTE e IPC'!T732</f>
        <v>602.683766405604</v>
      </c>
    </row>
    <row r="47" customFormat="false" ht="13.8" hidden="false" customHeight="false" outlineLevel="0" collapsed="false">
      <c r="A47" s="100" t="n">
        <v>2018</v>
      </c>
      <c r="B47" s="101" t="s">
        <v>104</v>
      </c>
      <c r="C47" s="102" t="n">
        <v>11300</v>
      </c>
      <c r="E47" s="119" t="n">
        <f aca="false">(PBU!C47-PBU!C46)/PBU!C46</f>
        <v>0.0560747663551402</v>
      </c>
      <c r="I47" s="111" t="n">
        <f aca="false">PBU!I43+1</f>
        <v>2004</v>
      </c>
      <c r="J47" s="111" t="n">
        <f aca="false">PBU!J43</f>
        <v>1</v>
      </c>
      <c r="K47" s="123" t="n">
        <f aca="false">PBU!K46</f>
        <v>200</v>
      </c>
      <c r="L47" s="123" t="n">
        <f aca="false">PBU!K47*100/'RIPTE e IPC'!T735</f>
        <v>598.287538456572</v>
      </c>
    </row>
    <row r="48" customFormat="false" ht="13.8" hidden="false" customHeight="false" outlineLevel="0" collapsed="false">
      <c r="A48" s="100" t="n">
        <v>2019</v>
      </c>
      <c r="B48" s="101" t="s">
        <v>109</v>
      </c>
      <c r="C48" s="102" t="n">
        <v>12500</v>
      </c>
      <c r="E48" s="119" t="n">
        <f aca="false">(PBU!C48-PBU!C47)/PBU!C47</f>
        <v>0.106194690265487</v>
      </c>
      <c r="I48" s="113" t="n">
        <f aca="false">PBU!I44+1</f>
        <v>2004</v>
      </c>
      <c r="J48" s="113" t="n">
        <f aca="false">PBU!J44</f>
        <v>2</v>
      </c>
      <c r="K48" s="124" t="n">
        <f aca="false">PBU!K47</f>
        <v>200</v>
      </c>
      <c r="L48" s="125" t="n">
        <f aca="false">PBU!K48*100/'RIPTE e IPC'!T738</f>
        <v>585.421875340175</v>
      </c>
    </row>
    <row r="49" customFormat="false" ht="13.8" hidden="false" customHeight="false" outlineLevel="0" collapsed="false">
      <c r="A49" s="100" t="n">
        <v>2019</v>
      </c>
      <c r="B49" s="101"/>
      <c r="C49" s="102"/>
      <c r="E49" s="119" t="n">
        <f aca="false">(PBU!C49-PBU!C48)/PBU!C48</f>
        <v>-1</v>
      </c>
      <c r="I49" s="111" t="n">
        <f aca="false">PBU!I45+1</f>
        <v>2004</v>
      </c>
      <c r="J49" s="111" t="n">
        <f aca="false">PBU!J45</f>
        <v>3</v>
      </c>
      <c r="K49" s="123" t="n">
        <f aca="false">PBU!K48</f>
        <v>200</v>
      </c>
      <c r="L49" s="123" t="n">
        <f aca="false">PBU!K49*100/'RIPTE e IPC'!T741</f>
        <v>577.473026344106</v>
      </c>
    </row>
    <row r="50" customFormat="false" ht="13.8" hidden="false" customHeight="false" outlineLevel="0" collapsed="false">
      <c r="A50" s="100" t="n">
        <v>2019</v>
      </c>
      <c r="B50" s="101"/>
      <c r="C50" s="102"/>
      <c r="E50" s="119" t="e">
        <f aca="false">(PBU!C50-PBU!C49)/PBU!C49</f>
        <v>#DIV/0!</v>
      </c>
      <c r="I50" s="113" t="n">
        <f aca="false">PBU!I46+1</f>
        <v>2004</v>
      </c>
      <c r="J50" s="113" t="n">
        <f aca="false">PBU!J46</f>
        <v>4</v>
      </c>
      <c r="K50" s="124" t="n">
        <f aca="false">PBU!K49</f>
        <v>200</v>
      </c>
      <c r="L50" s="125" t="n">
        <f aca="false">PBU!K50*100/'RIPTE e IPC'!T744</f>
        <v>571.586405972716</v>
      </c>
    </row>
    <row r="51" customFormat="false" ht="13.8" hidden="false" customHeight="false" outlineLevel="0" collapsed="false">
      <c r="I51" s="111" t="n">
        <f aca="false">PBU!I47+1</f>
        <v>2005</v>
      </c>
      <c r="J51" s="111" t="n">
        <f aca="false">PBU!J47</f>
        <v>1</v>
      </c>
      <c r="K51" s="123" t="n">
        <f aca="false">PBU!K50</f>
        <v>200</v>
      </c>
      <c r="L51" s="123" t="n">
        <f aca="false">PBU!K51*100/'RIPTE e IPC'!T747</f>
        <v>553.314141022502</v>
      </c>
    </row>
    <row r="52" customFormat="false" ht="13.8" hidden="false" customHeight="false" outlineLevel="0" collapsed="false">
      <c r="I52" s="113" t="n">
        <f aca="false">PBU!I48+1</f>
        <v>2005</v>
      </c>
      <c r="J52" s="113" t="n">
        <f aca="false">PBU!J48</f>
        <v>2</v>
      </c>
      <c r="K52" s="124" t="n">
        <f aca="false">PBU!K51</f>
        <v>200</v>
      </c>
      <c r="L52" s="125" t="n">
        <f aca="false">PBU!K52*100/'RIPTE e IPC'!T750</f>
        <v>538.994682939913</v>
      </c>
    </row>
    <row r="53" customFormat="false" ht="13.8" hidden="false" customHeight="false" outlineLevel="0" collapsed="false">
      <c r="I53" s="111" t="n">
        <f aca="false">PBU!I49+1</f>
        <v>2005</v>
      </c>
      <c r="J53" s="111" t="n">
        <f aca="false">PBU!J49</f>
        <v>3</v>
      </c>
      <c r="K53" s="123" t="n">
        <f aca="false">PBU!K52</f>
        <v>200</v>
      </c>
      <c r="L53" s="123" t="n">
        <f aca="false">PBU!K53*100/'RIPTE e IPC'!T753</f>
        <v>526.493064602384</v>
      </c>
    </row>
    <row r="54" customFormat="false" ht="13.8" hidden="false" customHeight="false" outlineLevel="0" collapsed="false">
      <c r="I54" s="113" t="n">
        <f aca="false">PBU!I50+1</f>
        <v>2005</v>
      </c>
      <c r="J54" s="113" t="n">
        <f aca="false">PBU!J50</f>
        <v>4</v>
      </c>
      <c r="K54" s="124" t="n">
        <f aca="false">PBU!K53</f>
        <v>200</v>
      </c>
      <c r="L54" s="125" t="n">
        <f aca="false">PBU!K54*100/'RIPTE e IPC'!T756</f>
        <v>510.249517372135</v>
      </c>
    </row>
    <row r="55" customFormat="false" ht="13.8" hidden="false" customHeight="false" outlineLevel="0" collapsed="false">
      <c r="I55" s="111" t="n">
        <f aca="false">PBU!I51+1</f>
        <v>2006</v>
      </c>
      <c r="J55" s="111" t="n">
        <f aca="false">PBU!J51</f>
        <v>1</v>
      </c>
      <c r="K55" s="123" t="n">
        <f aca="false">PBU!K54</f>
        <v>200</v>
      </c>
      <c r="L55" s="123" t="n">
        <f aca="false">PBU!K55*100/'RIPTE e IPC'!T759</f>
        <v>496.307317633541</v>
      </c>
    </row>
    <row r="56" customFormat="false" ht="13.8" hidden="false" customHeight="false" outlineLevel="0" collapsed="false">
      <c r="I56" s="113" t="n">
        <f aca="false">PBU!I52+1</f>
        <v>2006</v>
      </c>
      <c r="J56" s="113" t="n">
        <f aca="false">PBU!J52</f>
        <v>2</v>
      </c>
      <c r="K56" s="124" t="n">
        <f aca="false">PBU!K55</f>
        <v>200</v>
      </c>
      <c r="L56" s="125" t="n">
        <f aca="false">PBU!K56*100/'RIPTE e IPC'!T762</f>
        <v>483.410665428427</v>
      </c>
    </row>
    <row r="57" customFormat="false" ht="13.8" hidden="false" customHeight="false" outlineLevel="0" collapsed="false">
      <c r="I57" s="111" t="n">
        <f aca="false">PBU!I53+1</f>
        <v>2006</v>
      </c>
      <c r="J57" s="111" t="n">
        <f aca="false">PBU!J53</f>
        <v>3</v>
      </c>
      <c r="K57" s="123" t="n">
        <f aca="false">PBU!K56</f>
        <v>200</v>
      </c>
      <c r="L57" s="123" t="n">
        <f aca="false">PBU!K57*100/'RIPTE e IPC'!T765</f>
        <v>475.456170042319</v>
      </c>
    </row>
    <row r="58" customFormat="false" ht="13.8" hidden="false" customHeight="false" outlineLevel="0" collapsed="false">
      <c r="I58" s="113" t="n">
        <f aca="false">PBU!I54+1</f>
        <v>2006</v>
      </c>
      <c r="J58" s="113" t="n">
        <f aca="false">PBU!J54</f>
        <v>4</v>
      </c>
      <c r="K58" s="124" t="n">
        <f aca="false">PBU!K57</f>
        <v>200</v>
      </c>
      <c r="L58" s="125" t="n">
        <f aca="false">PBU!K58*100/'RIPTE e IPC'!T768</f>
        <v>463.93617404104</v>
      </c>
    </row>
    <row r="59" customFormat="false" ht="13.8" hidden="false" customHeight="false" outlineLevel="0" collapsed="false">
      <c r="I59" s="111" t="n">
        <f aca="false">PBU!I55+1</f>
        <v>2007</v>
      </c>
      <c r="J59" s="111" t="n">
        <f aca="false">PBU!J55</f>
        <v>1</v>
      </c>
      <c r="K59" s="123" t="n">
        <f aca="false">PBU!K58</f>
        <v>200</v>
      </c>
      <c r="L59" s="123" t="n">
        <f aca="false">PBU!K59*100/'RIPTE e IPC'!T771</f>
        <v>452.863561079797</v>
      </c>
    </row>
    <row r="60" customFormat="false" ht="13.8" hidden="false" customHeight="false" outlineLevel="0" collapsed="false">
      <c r="I60" s="113" t="n">
        <v>2007</v>
      </c>
      <c r="J60" s="113" t="n">
        <v>2</v>
      </c>
      <c r="K60" s="124" t="n">
        <f aca="false">PBU!K59</f>
        <v>200</v>
      </c>
      <c r="L60" s="125" t="n">
        <f aca="false">PBU!K60*100/'RIPTE e IPC'!T774</f>
        <v>444.244707950316</v>
      </c>
    </row>
    <row r="61" customFormat="false" ht="13.8" hidden="false" customHeight="false" outlineLevel="0" collapsed="false">
      <c r="I61" s="111" t="n">
        <v>2007</v>
      </c>
      <c r="J61" s="111" t="n">
        <v>3</v>
      </c>
      <c r="K61" s="123" t="n">
        <f aca="false">PBU!K60</f>
        <v>200</v>
      </c>
      <c r="L61" s="123" t="n">
        <f aca="false">PBU!K61*100/'RIPTE e IPC'!T777</f>
        <v>437.537137982087</v>
      </c>
    </row>
    <row r="62" customFormat="false" ht="13.8" hidden="false" customHeight="false" outlineLevel="0" collapsed="false">
      <c r="I62" s="113" t="n">
        <v>2007</v>
      </c>
      <c r="J62" s="113" t="n">
        <v>4</v>
      </c>
      <c r="K62" s="124" t="n">
        <f aca="false">PBU!K61</f>
        <v>200</v>
      </c>
      <c r="L62" s="125" t="n">
        <f aca="false">PBU!K62*100/'RIPTE e IPC'!T780</f>
        <v>427.467408093701</v>
      </c>
    </row>
    <row r="63" customFormat="false" ht="13.8" hidden="false" customHeight="false" outlineLevel="0" collapsed="false">
      <c r="I63" s="111" t="n">
        <v>2008</v>
      </c>
      <c r="J63" s="111" t="n">
        <v>1</v>
      </c>
      <c r="K63" s="123" t="n">
        <f aca="false">PBU!K62</f>
        <v>200</v>
      </c>
      <c r="L63" s="123" t="n">
        <f aca="false">PBU!K63*100/'RIPTE e IPC'!T783</f>
        <v>417.68244706525</v>
      </c>
    </row>
    <row r="64" customFormat="false" ht="13.8" hidden="false" customHeight="false" outlineLevel="0" collapsed="false">
      <c r="I64" s="113" t="n">
        <f aca="false">PBU!I60+1</f>
        <v>2008</v>
      </c>
      <c r="J64" s="113" t="n">
        <f aca="false">PBU!J60</f>
        <v>2</v>
      </c>
      <c r="K64" s="124" t="n">
        <f aca="false">PBU!K63</f>
        <v>200</v>
      </c>
      <c r="L64" s="125" t="n">
        <f aca="false">PBU!K64*100/'RIPTE e IPC'!T786</f>
        <v>407.326364673964</v>
      </c>
    </row>
    <row r="65" customFormat="false" ht="13.8" hidden="false" customHeight="false" outlineLevel="0" collapsed="false">
      <c r="A65" s="122" t="s">
        <v>110</v>
      </c>
      <c r="B65" s="122"/>
      <c r="C65" s="122"/>
      <c r="D65" s="122"/>
      <c r="E65" s="122"/>
      <c r="F65" s="122"/>
      <c r="I65" s="111" t="n">
        <f aca="false">PBU!I61+1</f>
        <v>2008</v>
      </c>
      <c r="J65" s="111" t="n">
        <f aca="false">PBU!J61</f>
        <v>3</v>
      </c>
      <c r="K65" s="123" t="n">
        <f aca="false">PBU!K64</f>
        <v>200</v>
      </c>
      <c r="L65" s="123" t="n">
        <f aca="false">PBU!K65*100/'RIPTE e IPC'!T789</f>
        <v>401.379120348984</v>
      </c>
    </row>
    <row r="66" customFormat="false" ht="13.8" hidden="false" customHeight="false" outlineLevel="0" collapsed="false">
      <c r="I66" s="113" t="n">
        <f aca="false">PBU!I62+1</f>
        <v>2008</v>
      </c>
      <c r="J66" s="113" t="n">
        <f aca="false">PBU!J62</f>
        <v>4</v>
      </c>
      <c r="K66" s="124" t="n">
        <v>326</v>
      </c>
      <c r="L66" s="125" t="n">
        <f aca="false">PBU!K66*100/'RIPTE e IPC'!T792</f>
        <v>645.955930219916</v>
      </c>
    </row>
    <row r="67" customFormat="false" ht="13.8" hidden="false" customHeight="false" outlineLevel="0" collapsed="false">
      <c r="I67" s="111" t="n">
        <f aca="false">PBU!I63+1</f>
        <v>2009</v>
      </c>
      <c r="J67" s="111" t="n">
        <f aca="false">PBU!J63</f>
        <v>1</v>
      </c>
      <c r="K67" s="123" t="n">
        <v>326</v>
      </c>
      <c r="L67" s="123" t="n">
        <f aca="false">PBU!K67*100/'RIPTE e IPC'!T795</f>
        <v>637.627780990646</v>
      </c>
    </row>
    <row r="68" customFormat="false" ht="13.8" hidden="false" customHeight="false" outlineLevel="0" collapsed="false">
      <c r="I68" s="113" t="n">
        <f aca="false">PBU!I64+1</f>
        <v>2009</v>
      </c>
      <c r="J68" s="113" t="n">
        <f aca="false">PBU!J64</f>
        <v>2</v>
      </c>
      <c r="K68" s="124" t="n">
        <v>364.1</v>
      </c>
      <c r="L68" s="125" t="n">
        <f aca="false">PBU!K68*100/'RIPTE e IPC'!T798</f>
        <v>702.950846258983</v>
      </c>
    </row>
    <row r="69" customFormat="false" ht="13.8" hidden="false" customHeight="false" outlineLevel="0" collapsed="false">
      <c r="I69" s="111" t="n">
        <f aca="false">PBU!I65+1</f>
        <v>2009</v>
      </c>
      <c r="J69" s="111" t="n">
        <f aca="false">PBU!J65</f>
        <v>3</v>
      </c>
      <c r="K69" s="123" t="n">
        <v>364.1</v>
      </c>
      <c r="L69" s="123" t="n">
        <f aca="false">PBU!K69*100/'RIPTE e IPC'!T801</f>
        <v>689.942873530282</v>
      </c>
    </row>
    <row r="70" customFormat="false" ht="13.8" hidden="false" customHeight="false" outlineLevel="0" collapsed="false">
      <c r="I70" s="113" t="n">
        <f aca="false">PBU!I66+1</f>
        <v>2009</v>
      </c>
      <c r="J70" s="113" t="n">
        <f aca="false">PBU!J66</f>
        <v>4</v>
      </c>
      <c r="K70" s="113" t="n">
        <v>390.82</v>
      </c>
      <c r="L70" s="125" t="n">
        <f aca="false">PBU!K70*100/'RIPTE e IPC'!T804</f>
        <v>723.309059574341</v>
      </c>
    </row>
    <row r="71" customFormat="false" ht="13.8" hidden="false" customHeight="false" outlineLevel="0" collapsed="false">
      <c r="I71" s="111" t="n">
        <f aca="false">PBU!I67+1</f>
        <v>2010</v>
      </c>
      <c r="J71" s="111" t="n">
        <f aca="false">PBU!J67</f>
        <v>1</v>
      </c>
      <c r="K71" s="111" t="n">
        <v>390.82</v>
      </c>
      <c r="L71" s="123" t="n">
        <f aca="false">PBU!K71*100/'RIPTE e IPC'!T807</f>
        <v>700.519696591078</v>
      </c>
    </row>
    <row r="72" customFormat="false" ht="13.8" hidden="false" customHeight="false" outlineLevel="0" collapsed="false">
      <c r="I72" s="113" t="n">
        <f aca="false">PBU!I68+1</f>
        <v>2010</v>
      </c>
      <c r="J72" s="113" t="n">
        <f aca="false">PBU!J68</f>
        <v>2</v>
      </c>
      <c r="K72" s="113" t="n">
        <v>422.91</v>
      </c>
      <c r="L72" s="125" t="n">
        <f aca="false">PBU!K72*100/'RIPTE e IPC'!T810</f>
        <v>737.827167068822</v>
      </c>
    </row>
    <row r="73" customFormat="false" ht="13.8" hidden="false" customHeight="false" outlineLevel="0" collapsed="false">
      <c r="I73" s="111" t="n">
        <f aca="false">PBU!I69+1</f>
        <v>2010</v>
      </c>
      <c r="J73" s="111" t="n">
        <f aca="false">PBU!J69</f>
        <v>3</v>
      </c>
      <c r="K73" s="111" t="n">
        <v>422.91</v>
      </c>
      <c r="L73" s="123" t="n">
        <f aca="false">PBU!K73*100/'RIPTE e IPC'!T813</f>
        <v>721.298560478089</v>
      </c>
    </row>
    <row r="74" customFormat="false" ht="13.8" hidden="false" customHeight="false" outlineLevel="0" collapsed="false">
      <c r="I74" s="113" t="n">
        <f aca="false">PBU!I70+1</f>
        <v>2010</v>
      </c>
      <c r="J74" s="113" t="n">
        <f aca="false">PBU!J70</f>
        <v>4</v>
      </c>
      <c r="K74" s="113" t="n">
        <v>494.38</v>
      </c>
      <c r="L74" s="125" t="n">
        <f aca="false">PBU!K74*100/'RIPTE e IPC'!T816</f>
        <v>824.11567073601</v>
      </c>
    </row>
    <row r="75" customFormat="false" ht="13.8" hidden="false" customHeight="false" outlineLevel="0" collapsed="false">
      <c r="I75" s="111" t="n">
        <f aca="false">PBU!I71+1</f>
        <v>2011</v>
      </c>
      <c r="J75" s="111" t="n">
        <f aca="false">PBU!J71</f>
        <v>1</v>
      </c>
      <c r="K75" s="111" t="n">
        <v>494.38</v>
      </c>
      <c r="L75" s="123" t="n">
        <f aca="false">PBU!K75*100/'RIPTE e IPC'!T819</f>
        <v>805.431956937604</v>
      </c>
    </row>
    <row r="76" customFormat="false" ht="13.8" hidden="false" customHeight="false" outlineLevel="0" collapsed="false">
      <c r="I76" s="113" t="n">
        <f aca="false">PBU!I72+1</f>
        <v>2011</v>
      </c>
      <c r="J76" s="113" t="n">
        <f aca="false">PBU!J72</f>
        <v>2</v>
      </c>
      <c r="K76" s="113" t="n">
        <v>580.06</v>
      </c>
      <c r="L76" s="125" t="n">
        <f aca="false">PBU!K76*100/'RIPTE e IPC'!T822</f>
        <v>922.56295715966</v>
      </c>
    </row>
    <row r="77" customFormat="false" ht="13.8" hidden="false" customHeight="false" outlineLevel="0" collapsed="false">
      <c r="I77" s="111" t="n">
        <f aca="false">PBU!I73+1</f>
        <v>2011</v>
      </c>
      <c r="J77" s="111" t="n">
        <f aca="false">PBU!J73</f>
        <v>3</v>
      </c>
      <c r="K77" s="111" t="n">
        <v>580.06</v>
      </c>
      <c r="L77" s="123" t="n">
        <f aca="false">PBU!K77*100/'RIPTE e IPC'!T825</f>
        <v>901.285425942261</v>
      </c>
    </row>
    <row r="78" customFormat="false" ht="13.8" hidden="false" customHeight="false" outlineLevel="0" collapsed="false">
      <c r="I78" s="113" t="n">
        <f aca="false">PBU!I74+1</f>
        <v>2011</v>
      </c>
      <c r="J78" s="113" t="n">
        <f aca="false">PBU!J74</f>
        <v>4</v>
      </c>
      <c r="K78" s="113" t="n">
        <v>677.62</v>
      </c>
      <c r="L78" s="125" t="n">
        <f aca="false">PBU!K78*100/'RIPTE e IPC'!T828</f>
        <v>1031.50795741512</v>
      </c>
    </row>
    <row r="79" customFormat="false" ht="13.8" hidden="false" customHeight="false" outlineLevel="0" collapsed="false">
      <c r="I79" s="111" t="n">
        <f aca="false">PBU!I75+1</f>
        <v>2012</v>
      </c>
      <c r="J79" s="111" t="n">
        <f aca="false">PBU!J75</f>
        <v>1</v>
      </c>
      <c r="K79" s="111" t="n">
        <v>677.62</v>
      </c>
      <c r="L79" s="123" t="n">
        <f aca="false">PBU!K79*100/'RIPTE e IPC'!T831</f>
        <v>1006.22883258868</v>
      </c>
    </row>
    <row r="80" customFormat="false" ht="13.8" hidden="false" customHeight="false" outlineLevel="0" collapsed="false">
      <c r="I80" s="113" t="n">
        <f aca="false">PBU!I76+1</f>
        <v>2012</v>
      </c>
      <c r="J80" s="113" t="n">
        <f aca="false">PBU!J76</f>
        <v>2</v>
      </c>
      <c r="K80" s="113" t="n">
        <v>797.02</v>
      </c>
      <c r="L80" s="125" t="n">
        <f aca="false">PBU!K80*100/'RIPTE e IPC'!T834</f>
        <v>1153.50605548657</v>
      </c>
    </row>
    <row r="81" customFormat="false" ht="13.8" hidden="false" customHeight="false" outlineLevel="0" collapsed="false">
      <c r="I81" s="111" t="n">
        <f aca="false">PBU!I77+1</f>
        <v>2012</v>
      </c>
      <c r="J81" s="111" t="n">
        <f aca="false">PBU!J77</f>
        <v>3</v>
      </c>
      <c r="K81" s="111" t="n">
        <v>797.02</v>
      </c>
      <c r="L81" s="123" t="n">
        <f aca="false">PBU!K81*100/'RIPTE e IPC'!T837</f>
        <v>1126.20837527187</v>
      </c>
    </row>
    <row r="82" customFormat="false" ht="13.8" hidden="false" customHeight="false" outlineLevel="0" collapsed="false">
      <c r="I82" s="113" t="n">
        <f aca="false">PBU!I78+1</f>
        <v>2012</v>
      </c>
      <c r="J82" s="113" t="n">
        <f aca="false">PBU!J78</f>
        <v>4</v>
      </c>
      <c r="K82" s="113" t="n">
        <v>888.04</v>
      </c>
      <c r="L82" s="125" t="n">
        <f aca="false">PBU!K82*100/'RIPTE e IPC'!T840</f>
        <v>1222.02428499773</v>
      </c>
    </row>
    <row r="83" customFormat="false" ht="13.8" hidden="false" customHeight="false" outlineLevel="0" collapsed="false">
      <c r="I83" s="111" t="n">
        <f aca="false">PBU!I79+1</f>
        <v>2013</v>
      </c>
      <c r="J83" s="111" t="n">
        <f aca="false">PBU!J79</f>
        <v>1</v>
      </c>
      <c r="K83" s="111" t="n">
        <v>888.04</v>
      </c>
      <c r="L83" s="123" t="n">
        <f aca="false">PBU!K83*100/'RIPTE e IPC'!T843</f>
        <v>1189.96253818511</v>
      </c>
    </row>
    <row r="84" customFormat="false" ht="13.8" hidden="false" customHeight="false" outlineLevel="0" collapsed="false">
      <c r="I84" s="113" t="n">
        <f aca="false">PBU!I80+1</f>
        <v>2013</v>
      </c>
      <c r="J84" s="113" t="n">
        <f aca="false">PBU!J80</f>
        <v>2</v>
      </c>
      <c r="K84" s="113" t="n">
        <v>1022.84</v>
      </c>
      <c r="L84" s="125" t="n">
        <f aca="false">PBU!K84*100/'RIPTE e IPC'!T846</f>
        <v>1341.62554488484</v>
      </c>
    </row>
    <row r="85" customFormat="false" ht="13.8" hidden="false" customHeight="false" outlineLevel="0" collapsed="false">
      <c r="I85" s="111" t="n">
        <f aca="false">PBU!I81+1</f>
        <v>2013</v>
      </c>
      <c r="J85" s="111" t="n">
        <f aca="false">PBU!J81</f>
        <v>3</v>
      </c>
      <c r="K85" s="111" t="n">
        <v>1022.84</v>
      </c>
      <c r="L85" s="123" t="n">
        <f aca="false">PBU!K85*100/'RIPTE e IPC'!T849</f>
        <v>1307.37947062547</v>
      </c>
    </row>
    <row r="86" customFormat="false" ht="13.8" hidden="false" customHeight="false" outlineLevel="0" collapsed="false">
      <c r="I86" s="113" t="n">
        <f aca="false">PBU!I82+1</f>
        <v>2013</v>
      </c>
      <c r="J86" s="113" t="n">
        <f aca="false">PBU!J82</f>
        <v>4</v>
      </c>
      <c r="K86" s="113" t="n">
        <v>1170.23</v>
      </c>
      <c r="L86" s="125" t="n">
        <f aca="false">PBU!K86*100/'RIPTE e IPC'!T852</f>
        <v>1456.85629660846</v>
      </c>
    </row>
    <row r="87" customFormat="false" ht="13.8" hidden="false" customHeight="false" outlineLevel="0" collapsed="false">
      <c r="I87" s="111" t="n">
        <f aca="false">PBU!I83+1</f>
        <v>2014</v>
      </c>
      <c r="J87" s="111" t="n">
        <f aca="false">PBU!J83</f>
        <v>1</v>
      </c>
      <c r="K87" s="111" t="n">
        <v>1170.23</v>
      </c>
      <c r="L87" s="123" t="n">
        <f aca="false">PBU!K87*100/'RIPTE e IPC'!T855</f>
        <v>1339.48747711119</v>
      </c>
    </row>
    <row r="88" customFormat="false" ht="13.8" hidden="false" customHeight="false" outlineLevel="0" collapsed="false">
      <c r="I88" s="113" t="n">
        <f aca="false">PBU!I84+1</f>
        <v>2014</v>
      </c>
      <c r="J88" s="113" t="n">
        <f aca="false">PBU!J84</f>
        <v>2</v>
      </c>
      <c r="K88" s="113" t="n">
        <v>1302.58</v>
      </c>
      <c r="L88" s="125" t="n">
        <f aca="false">PBU!K88*100/'RIPTE e IPC'!T858</f>
        <v>1407.55161464245</v>
      </c>
    </row>
    <row r="89" customFormat="false" ht="13.8" hidden="false" customHeight="false" outlineLevel="0" collapsed="false">
      <c r="I89" s="111" t="n">
        <f aca="false">PBU!I85+1</f>
        <v>2014</v>
      </c>
      <c r="J89" s="111" t="n">
        <f aca="false">PBU!J85</f>
        <v>3</v>
      </c>
      <c r="K89" s="111" t="n">
        <v>1302.58</v>
      </c>
      <c r="L89" s="123" t="n">
        <f aca="false">PBU!K89*100/'RIPTE e IPC'!T861</f>
        <v>1351.94463727386</v>
      </c>
    </row>
    <row r="90" customFormat="false" ht="13.8" hidden="false" customHeight="false" outlineLevel="0" collapsed="false">
      <c r="I90" s="113" t="n">
        <f aca="false">PBU!I86+1</f>
        <v>2014</v>
      </c>
      <c r="J90" s="113" t="n">
        <f aca="false">PBU!J86</f>
        <v>4</v>
      </c>
      <c r="K90" s="113" t="n">
        <v>1526.75</v>
      </c>
      <c r="L90" s="125" t="n">
        <f aca="false">PBU!K90*100/'RIPTE e IPC'!T864</f>
        <v>1526.75</v>
      </c>
    </row>
    <row r="91" customFormat="false" ht="13.8" hidden="false" customHeight="false" outlineLevel="0" collapsed="false">
      <c r="I91" s="111" t="n">
        <f aca="false">PBU!I87+1</f>
        <v>2015</v>
      </c>
      <c r="J91" s="111" t="n">
        <f aca="false">PBU!J87</f>
        <v>1</v>
      </c>
      <c r="K91" s="111" t="n">
        <v>1526.75</v>
      </c>
      <c r="L91" s="123" t="n">
        <f aca="false">PBU!K91*100/'RIPTE e IPC'!T867</f>
        <v>1480.97256545407</v>
      </c>
    </row>
    <row r="92" customFormat="false" ht="13.8" hidden="false" customHeight="false" outlineLevel="0" collapsed="false">
      <c r="I92" s="113" t="n">
        <f aca="false">PBU!I88+1</f>
        <v>2015</v>
      </c>
      <c r="J92" s="113" t="n">
        <f aca="false">PBU!J88</f>
        <v>2</v>
      </c>
      <c r="K92" s="113" t="n">
        <v>1805.53</v>
      </c>
      <c r="L92" s="125" t="n">
        <f aca="false">PBU!K92*100/'RIPTE e IPC'!T870</f>
        <v>1691.61073109664</v>
      </c>
    </row>
    <row r="93" customFormat="false" ht="13.8" hidden="false" customHeight="false" outlineLevel="0" collapsed="false">
      <c r="I93" s="111" t="n">
        <f aca="false">PBU!I89+1</f>
        <v>2015</v>
      </c>
      <c r="J93" s="111" t="n">
        <f aca="false">PBU!J89</f>
        <v>3</v>
      </c>
      <c r="K93" s="111" t="n">
        <v>1805.53</v>
      </c>
      <c r="L93" s="123" t="n">
        <f aca="false">PBU!K93*100/'RIPTE e IPC'!T873</f>
        <v>1634.19171007015</v>
      </c>
    </row>
    <row r="94" customFormat="false" ht="13.8" hidden="false" customHeight="false" outlineLevel="0" collapsed="false">
      <c r="I94" s="113" t="n">
        <f aca="false">PBU!I90+1</f>
        <v>2015</v>
      </c>
      <c r="J94" s="113" t="n">
        <f aca="false">PBU!J90</f>
        <v>4</v>
      </c>
      <c r="K94" s="113" t="n">
        <v>2031.04</v>
      </c>
      <c r="L94" s="125" t="n">
        <f aca="false">PBU!K94*100/'RIPTE e IPC'!T876</f>
        <v>1754.68004168061</v>
      </c>
    </row>
    <row r="95" customFormat="false" ht="13.8" hidden="false" customHeight="false" outlineLevel="0" collapsed="false">
      <c r="I95" s="111" t="n">
        <f aca="false">PBU!I91+1</f>
        <v>2016</v>
      </c>
      <c r="J95" s="111" t="n">
        <f aca="false">PBU!J91</f>
        <v>1</v>
      </c>
      <c r="K95" s="111" t="n">
        <v>2031.04</v>
      </c>
      <c r="L95" s="123" t="n">
        <f aca="false">PBU!K95*100/'RIPTE e IPC'!T879</f>
        <v>1549.08663234181</v>
      </c>
    </row>
    <row r="96" customFormat="false" ht="13.8" hidden="false" customHeight="false" outlineLevel="0" collapsed="false">
      <c r="I96" s="113" t="n">
        <f aca="false">PBU!I92+1</f>
        <v>2016</v>
      </c>
      <c r="J96" s="113" t="n">
        <f aca="false">PBU!J92</f>
        <v>2</v>
      </c>
      <c r="K96" s="113" t="n">
        <v>2342.8</v>
      </c>
      <c r="L96" s="125" t="n">
        <f aca="false">PBU!K96*100/'RIPTE e IPC'!T882</f>
        <v>1584.30521842435</v>
      </c>
    </row>
    <row r="97" customFormat="false" ht="13.8" hidden="false" customHeight="false" outlineLevel="0" collapsed="false">
      <c r="I97" s="111" t="n">
        <f aca="false">PBU!I93+1</f>
        <v>2016</v>
      </c>
      <c r="J97" s="111" t="n">
        <f aca="false">PBU!J93</f>
        <v>3</v>
      </c>
      <c r="K97" s="111" t="n">
        <v>2342.8</v>
      </c>
      <c r="L97" s="123" t="n">
        <f aca="false">PBU!K97*100/'RIPTE e IPC'!T885</f>
        <v>1503.16368312875</v>
      </c>
    </row>
    <row r="98" customFormat="false" ht="13.8" hidden="false" customHeight="false" outlineLevel="0" collapsed="false">
      <c r="I98" s="113" t="n">
        <f aca="false">PBU!I94+1</f>
        <v>2016</v>
      </c>
      <c r="J98" s="113" t="n">
        <f aca="false">PBU!J94</f>
        <v>4</v>
      </c>
      <c r="K98" s="113" t="n">
        <v>2674.54</v>
      </c>
      <c r="L98" s="125" t="n">
        <f aca="false">PBU!K98*100/'RIPTE e IPC'!T888</f>
        <v>1631.01533414636</v>
      </c>
    </row>
    <row r="99" customFormat="false" ht="13.8" hidden="false" customHeight="false" outlineLevel="0" collapsed="false">
      <c r="I99" s="111" t="n">
        <f aca="false">PBU!I95+1</f>
        <v>2017</v>
      </c>
      <c r="J99" s="111" t="n">
        <f aca="false">PBU!J95</f>
        <v>1</v>
      </c>
      <c r="K99" s="111" t="n">
        <v>2674.54</v>
      </c>
      <c r="L99" s="123" t="n">
        <f aca="false">PBU!K99*100/'RIPTE e IPC'!T891</f>
        <v>1554.41954854234</v>
      </c>
    </row>
    <row r="100" customFormat="false" ht="13.8" hidden="false" customHeight="false" outlineLevel="0" collapsed="false">
      <c r="I100" s="113" t="n">
        <f aca="false">PBU!I96+1</f>
        <v>2017</v>
      </c>
      <c r="J100" s="113" t="n">
        <f aca="false">PBU!J96</f>
        <v>2</v>
      </c>
      <c r="K100" s="113" t="n">
        <v>3021.16</v>
      </c>
      <c r="L100" s="125" t="n">
        <f aca="false">PBU!K100*100/'RIPTE e IPC'!T894</f>
        <v>1647.14569926896</v>
      </c>
    </row>
    <row r="101" customFormat="false" ht="13.8" hidden="false" customHeight="false" outlineLevel="0" collapsed="false">
      <c r="I101" s="111" t="n">
        <f aca="false">PBU!I97+1</f>
        <v>2017</v>
      </c>
      <c r="J101" s="111" t="n">
        <f aca="false">PBU!J97</f>
        <v>3</v>
      </c>
      <c r="K101" s="111" t="n">
        <v>3021.16</v>
      </c>
      <c r="L101" s="123" t="n">
        <f aca="false">PBU!K101*100/'RIPTE e IPC'!T897</f>
        <v>1577.88334959615</v>
      </c>
    </row>
    <row r="102" customFormat="false" ht="13.8" hidden="false" customHeight="false" outlineLevel="0" collapsed="false">
      <c r="I102" s="113" t="n">
        <f aca="false">PBU!I98+1</f>
        <v>2017</v>
      </c>
      <c r="J102" s="113" t="n">
        <f aca="false">PBU!J98</f>
        <v>4</v>
      </c>
      <c r="K102" s="113" t="n">
        <v>3423.58</v>
      </c>
      <c r="L102" s="125" t="n">
        <f aca="false">PBU!K102*100/'RIPTE e IPC'!T900</f>
        <v>1705.12216429832</v>
      </c>
    </row>
    <row r="103" customFormat="false" ht="13.8" hidden="false" customHeight="false" outlineLevel="0" collapsed="false">
      <c r="I103" s="111" t="n">
        <f aca="false">PBU!I99+1</f>
        <v>2018</v>
      </c>
      <c r="J103" s="111" t="n">
        <f aca="false">PBU!J99</f>
        <v>1</v>
      </c>
      <c r="K103" s="111" t="n">
        <v>3423.58</v>
      </c>
      <c r="L103" s="123" t="n">
        <f aca="false">PBU!K103*100/'RIPTE e IPC'!T903</f>
        <v>1586.25710743385</v>
      </c>
    </row>
    <row r="104" customFormat="false" ht="13.8" hidden="false" customHeight="false" outlineLevel="0" collapsed="false">
      <c r="I104" s="113" t="n">
        <f aca="false">PBU!I100+1</f>
        <v>2018</v>
      </c>
      <c r="J104" s="113" t="n">
        <f aca="false">PBU!J100</f>
        <v>2</v>
      </c>
      <c r="K104" s="113" t="n">
        <v>3619.07</v>
      </c>
      <c r="L104" s="125" t="n">
        <f aca="false">PBU!K104*100/'RIPTE e IPC'!T906</f>
        <v>1562.36933900926</v>
      </c>
    </row>
    <row r="105" customFormat="false" ht="13.8" hidden="false" customHeight="false" outlineLevel="0" collapsed="false">
      <c r="I105" s="111" t="n">
        <f aca="false">PBU!I101+1</f>
        <v>2018</v>
      </c>
      <c r="J105" s="111" t="n">
        <f aca="false">PBU!J101</f>
        <v>3</v>
      </c>
      <c r="K105" s="123" t="n">
        <v>3825</v>
      </c>
      <c r="L105" s="123" t="n">
        <f aca="false">PBU!K105*100/'RIPTE e IPC'!T909</f>
        <v>1486.10321946449</v>
      </c>
    </row>
    <row r="106" customFormat="false" ht="13.8" hidden="false" customHeight="false" outlineLevel="0" collapsed="false">
      <c r="I106" s="113" t="n">
        <f aca="false">PBU!I102+1</f>
        <v>2018</v>
      </c>
      <c r="J106" s="113" t="n">
        <f aca="false">PBU!J102</f>
        <v>4</v>
      </c>
      <c r="K106" s="124" t="n">
        <v>4080.51</v>
      </c>
      <c r="L106" s="125" t="n">
        <f aca="false">PBU!K106*100/'RIPTE e IPC'!T912</f>
        <v>1368.84147254097</v>
      </c>
    </row>
    <row r="107" customFormat="false" ht="13.8" hidden="false" customHeight="false" outlineLevel="0" collapsed="false">
      <c r="I107" s="111" t="n">
        <f aca="false">PBU!I103+1</f>
        <v>2019</v>
      </c>
      <c r="J107" s="111" t="n">
        <f aca="false">PBU!J103</f>
        <v>1</v>
      </c>
      <c r="K107" s="123" t="n">
        <v>4397.97</v>
      </c>
      <c r="L107" s="123" t="n">
        <f aca="false">PBU!K107*100/'RIPTE e IPC'!T915</f>
        <v>1347.02654560638</v>
      </c>
      <c r="M107" s="0" t="n">
        <f aca="false">9309.1*100/'RIPTE e IPC'!T915</f>
        <v>2851.22563721544</v>
      </c>
    </row>
    <row r="108" customFormat="false" ht="15" hidden="false" customHeight="false" outlineLevel="0" collapsed="false">
      <c r="I108" s="113" t="n">
        <f aca="false">PBU!I104+1</f>
        <v>2019</v>
      </c>
      <c r="J108" s="113" t="n">
        <f aca="false">PBU!J104</f>
        <v>2</v>
      </c>
      <c r="K108" s="125" t="n">
        <v>4918.25</v>
      </c>
      <c r="L108" s="125" t="n">
        <f aca="false">PBU!K108*100/'RIPTE e IPC'!T918</f>
        <v>1349.82737781819</v>
      </c>
      <c r="M108" s="126" t="n">
        <f aca="false">('RIPTE e IPC'!M910-'RIPTE e IPC'!M907)/'RIPTE e IPC'!M907*0.3 + ('RIPTE e IPC'!K910-'RIPTE e IPC'!K907)/'RIPTE e IPC'!K907*0.7</f>
        <v>0.118290533658626</v>
      </c>
      <c r="N108" s="0" t="s">
        <v>112</v>
      </c>
    </row>
    <row r="109" customFormat="false" ht="13.8" hidden="false" customHeight="false" outlineLevel="0" collapsed="false">
      <c r="I109" s="111" t="n">
        <f aca="false">PBU!I105+1</f>
        <v>2019</v>
      </c>
      <c r="J109" s="111" t="n">
        <f aca="false">PBU!J105</f>
        <v>3</v>
      </c>
      <c r="K109" s="123" t="n">
        <v>5446.47</v>
      </c>
      <c r="L109" s="123" t="n">
        <f aca="false">PBU!K109*100/'RIPTE e IPC'!T921</f>
        <v>1369.78750086347</v>
      </c>
      <c r="M109" s="0" t="n">
        <f aca="false">('RIPTE e IPC'!M913-'RIPTE e IPC'!M910)/'RIPTE e IPC'!M910*0.3 + ('RIPTE e IPC'!K913-'RIPTE e IPC'!K910)/'RIPTE e IPC'!K910*0.7</f>
        <v>0.107360886873884</v>
      </c>
      <c r="N109" s="0" t="s">
        <v>113</v>
      </c>
    </row>
    <row r="110" customFormat="false" ht="13.8" hidden="false" customHeight="false" outlineLevel="0" collapsed="false">
      <c r="I110" s="113" t="n">
        <f aca="false">PBU!I106+1</f>
        <v>2019</v>
      </c>
      <c r="J110" s="113" t="n">
        <f aca="false">PBU!J106</f>
        <v>4</v>
      </c>
      <c r="K110" s="125" t="n">
        <f aca="false">K109*(1+M110)</f>
        <v>6111.76712795445</v>
      </c>
      <c r="L110" s="125" t="n">
        <f aca="false">PBU!K110*100/'RIPTE e IPC'!T924</f>
        <v>1337.00763164207</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0.0873766848127221</v>
      </c>
      <c r="N111" s="0" t="s">
        <v>115</v>
      </c>
    </row>
    <row r="114" customFormat="false" ht="15" hidden="false" customHeight="false" outlineLevel="0" collapsed="false">
      <c r="L114" s="126"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D72" colorId="64" zoomScale="85" zoomScaleNormal="85" zoomScalePageLayoutView="100" workbookViewId="0">
      <selection pane="topLeft" activeCell="L110" activeCellId="1" sqref="K922 L110"/>
    </sheetView>
  </sheetViews>
  <sheetFormatPr defaultRowHeight="12.8"/>
  <cols>
    <col collapsed="false" hidden="false" max="10" min="1" style="0" width="8.77551020408163"/>
    <col collapsed="false" hidden="false" max="12" min="11" style="0" width="63.3112244897959"/>
    <col collapsed="false" hidden="false" max="1025" min="13" style="0" width="8.77551020408163"/>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117</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2.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t="n">
        <f aca="false">63*2.5</f>
        <v>157.5</v>
      </c>
      <c r="L9" s="123" t="n">
        <f aca="false">'Min pension'!K9*100/'RIPTE e IPC'!T621</f>
        <v>691.73819556211</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t="n">
        <f aca="false">'Min pension'!K9</f>
        <v>157.5</v>
      </c>
      <c r="L10" s="125" t="n">
        <f aca="false">'Min pension'!K10*100/'RIPTE e IPC'!T624</f>
        <v>683.296629501415</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t="n">
        <f aca="false">'Min pension'!K10</f>
        <v>157.5</v>
      </c>
      <c r="L11" s="123" t="n">
        <f aca="false">'Min pension'!K11*100/'RIPTE e IPC'!T627</f>
        <v>673.441648217348</v>
      </c>
    </row>
    <row r="12" customFormat="false" ht="12.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24" t="n">
        <f aca="false">72*2.5</f>
        <v>180</v>
      </c>
      <c r="L12" s="125" t="n">
        <f aca="false">'Min pension'!K12*100/'RIPTE e IPC'!T630</f>
        <v>769.439728589802</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v>150</v>
      </c>
      <c r="L13" s="123" t="n">
        <f aca="false">'Min pension'!K13*100/'RIPTE e IPC'!T633</f>
        <v>641.481344624837</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v>150</v>
      </c>
      <c r="L14" s="125" t="n">
        <f aca="false">'Min pension'!K14*100/'RIPTE e IPC'!T636</f>
        <v>639.719545176574</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v>150</v>
      </c>
      <c r="L15" s="123" t="n">
        <f aca="false">'Min pension'!K15*100/'RIPTE e IPC'!T639</f>
        <v>639.239003523249</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v>150</v>
      </c>
      <c r="L16" s="125" t="n">
        <f aca="false">'Min pension'!K16*100/'RIPTE e IPC'!T642</f>
        <v>643.270250370635</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v>150</v>
      </c>
      <c r="L17" s="123" t="n">
        <f aca="false">'Min pension'!K17*100/'RIPTE e IPC'!T645</f>
        <v>640.280601738488</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v>150</v>
      </c>
      <c r="L18" s="125" t="n">
        <f aca="false">'Min pension'!K18*100/'RIPTE e IPC'!T648</f>
        <v>636.903725689155</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v>150</v>
      </c>
      <c r="L19" s="123" t="n">
        <f aca="false">'Min pension'!K19*100/'RIPTE e IPC'!T651</f>
        <v>633.320388646171</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v>150</v>
      </c>
      <c r="L20" s="125" t="n">
        <f aca="false">'Min pension'!K20*100/'RIPTE e IPC'!T654</f>
        <v>639.098704511023</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v>150</v>
      </c>
      <c r="L21" s="123" t="n">
        <f aca="false">'Min pension'!K21*100/'RIPTE e IPC'!T657</f>
        <v>635.187696928107</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v>150</v>
      </c>
      <c r="L22" s="125" t="n">
        <f aca="false">'Min pension'!K22*100/'RIPTE e IPC'!T660</f>
        <v>637.721598520611</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v>150</v>
      </c>
      <c r="L23" s="123" t="n">
        <f aca="false">'Min pension'!K23*100/'RIPTE e IPC'!T663</f>
        <v>630.461762295791</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v>150</v>
      </c>
      <c r="L24" s="125" t="n">
        <f aca="false">'Min pension'!K24*100/'RIPTE e IPC'!T666</f>
        <v>631.639692733198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v>150</v>
      </c>
      <c r="L25" s="123" t="n">
        <f aca="false">'Min pension'!K25*100/'RIPTE e IPC'!T669</f>
        <v>628.345016215802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v>150</v>
      </c>
      <c r="L26" s="125" t="n">
        <f aca="false">'Min pension'!K26*100/'RIPTE e IPC'!T672</f>
        <v>632.348800426135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v>150</v>
      </c>
      <c r="L27" s="123" t="n">
        <f aca="false">'Min pension'!K27*100/'RIPTE e IPC'!T675</f>
        <v>630.479876904932</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v>150</v>
      </c>
      <c r="L28" s="125" t="n">
        <f aca="false">'Min pension'!K28*100/'RIPTE e IPC'!T678</f>
        <v>639.018409382717</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v>150</v>
      </c>
      <c r="L29" s="123" t="n">
        <f aca="false">'Min pension'!K29*100/'RIPTE e IPC'!T681</f>
        <v>640.281802771552</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v>150</v>
      </c>
      <c r="L30" s="125" t="n">
        <f aca="false">'Min pension'!K30*100/'RIPTE e IPC'!T684</f>
        <v>643.69496080405</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v>150</v>
      </c>
      <c r="L31" s="123" t="n">
        <f aca="false">'Min pension'!K31*100/'RIPTE e IPC'!T687</f>
        <v>638.670873884536</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v>150</v>
      </c>
      <c r="L32" s="125" t="n">
        <f aca="false">'Min pension'!K32*100/'RIPTE e IPC'!T690</f>
        <v>645.29422477785</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v>150</v>
      </c>
      <c r="L33" s="123" t="n">
        <f aca="false">'Min pension'!K33*100/'RIPTE e IPC'!T693</f>
        <v>645.081758725515</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v>150</v>
      </c>
      <c r="L34" s="125" t="n">
        <f aca="false">'Min pension'!K34*100/'RIPTE e IPC'!T696</f>
        <v>648.104075022396</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v>150</v>
      </c>
      <c r="L35" s="123" t="n">
        <f aca="false">'Min pension'!K35*100/'RIPTE e IPC'!T699</f>
        <v>649.788154772649</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v>150</v>
      </c>
      <c r="L36" s="125" t="n">
        <f aca="false">'Min pension'!K36*100/'RIPTE e IPC'!T702</f>
        <v>643.829324255693</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v>150</v>
      </c>
      <c r="L37" s="123" t="n">
        <f aca="false">'Min pension'!K37*100/'RIPTE e IPC'!T705</f>
        <v>652.970290041752</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v>150</v>
      </c>
      <c r="L38" s="125" t="n">
        <f aca="false">'Min pension'!K38*100/'RIPTE e IPC'!T708</f>
        <v>658.520362825103</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v>150</v>
      </c>
      <c r="L39" s="123" t="n">
        <f aca="false">'Min pension'!K39*100/'RIPTE e IPC'!T711</f>
        <v>624.634735036443</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v>150</v>
      </c>
      <c r="L40" s="125" t="n">
        <f aca="false">'Min pension'!K40*100/'RIPTE e IPC'!T714</f>
        <v>523.330626276964</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v>200</v>
      </c>
      <c r="L41" s="123" t="n">
        <f aca="false">'Min pension'!K41*100/'RIPTE e IPC'!T717</f>
        <v>637.642310782963</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v>200</v>
      </c>
      <c r="L42" s="125" t="n">
        <f aca="false">'Min pension'!K42*100/'RIPTE e IPC'!T720</f>
        <v>624.591937048091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v>200</v>
      </c>
      <c r="L43" s="123" t="n">
        <f aca="false">'Min pension'!K43*100/'RIPTE e IPC'!T723</f>
        <v>611.843791923297</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v>200</v>
      </c>
      <c r="L44" s="125" t="n">
        <f aca="false">'Min pension'!K44*100/'RIPTE e IPC'!T726</f>
        <v>610.297682096874</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v>220</v>
      </c>
      <c r="L45" s="123" t="n">
        <f aca="false">'Min pension'!K45*100/'RIPTE e IPC'!T729</f>
        <v>668.769592947517</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v>220</v>
      </c>
      <c r="L46" s="125" t="n">
        <f aca="false">'Min pension'!K46*100/'RIPTE e IPC'!T732</f>
        <v>662.952143046164</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v>240</v>
      </c>
      <c r="L47" s="123" t="n">
        <f aca="false">'Min pension'!K47*100/'RIPTE e IPC'!T735</f>
        <v>717.945046147886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v>240</v>
      </c>
      <c r="L48" s="125" t="n">
        <f aca="false">'Min pension'!K48*100/'RIPTE e IPC'!T738</f>
        <v>702.506250408209</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v>308</v>
      </c>
      <c r="L49" s="123" t="n">
        <f aca="false">'Min pension'!K49*100/'RIPTE e IPC'!T741</f>
        <v>889.308460569924</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v>308</v>
      </c>
      <c r="L50" s="125" t="n">
        <f aca="false">'Min pension'!K50*100/'RIPTE e IPC'!T744</f>
        <v>880.243065197983</v>
      </c>
    </row>
    <row r="51" customFormat="false" ht="13.8" hidden="false" customHeight="false" outlineLevel="0" collapsed="false">
      <c r="I51" s="111" t="n">
        <f aca="false">'Min pension'!I47+1</f>
        <v>2005</v>
      </c>
      <c r="J51" s="111" t="n">
        <f aca="false">'Min pension'!J47</f>
        <v>1</v>
      </c>
      <c r="K51" s="111" t="n">
        <v>308</v>
      </c>
      <c r="L51" s="123" t="n">
        <f aca="false">'Min pension'!K51*100/'RIPTE e IPC'!T747</f>
        <v>852.103777174654</v>
      </c>
    </row>
    <row r="52" customFormat="false" ht="13.8" hidden="false" customHeight="false" outlineLevel="0" collapsed="false">
      <c r="I52" s="113" t="n">
        <f aca="false">'Min pension'!I48+1</f>
        <v>2005</v>
      </c>
      <c r="J52" s="113" t="n">
        <f aca="false">'Min pension'!J48</f>
        <v>2</v>
      </c>
      <c r="K52" s="113" t="n">
        <v>308</v>
      </c>
      <c r="L52" s="125" t="n">
        <f aca="false">'Min pension'!K52*100/'RIPTE e IPC'!T750</f>
        <v>830.051811727466</v>
      </c>
    </row>
    <row r="53" customFormat="false" ht="13.8" hidden="false" customHeight="false" outlineLevel="0" collapsed="false">
      <c r="I53" s="111" t="n">
        <f aca="false">'Min pension'!I49+1</f>
        <v>2005</v>
      </c>
      <c r="J53" s="111" t="n">
        <f aca="false">'Min pension'!J49</f>
        <v>3</v>
      </c>
      <c r="K53" s="111" t="n">
        <v>350</v>
      </c>
      <c r="L53" s="123" t="n">
        <f aca="false">'Min pension'!K53*100/'RIPTE e IPC'!T753</f>
        <v>921.362863054172</v>
      </c>
    </row>
    <row r="54" customFormat="false" ht="13.8" hidden="false" customHeight="false" outlineLevel="0" collapsed="false">
      <c r="I54" s="113" t="n">
        <f aca="false">'Min pension'!I50+1</f>
        <v>2005</v>
      </c>
      <c r="J54" s="113" t="n">
        <f aca="false">'Min pension'!J50</f>
        <v>4</v>
      </c>
      <c r="K54" s="113" t="n">
        <v>390</v>
      </c>
      <c r="L54" s="125" t="n">
        <f aca="false">'Min pension'!K54*100/'RIPTE e IPC'!T756</f>
        <v>994.986558875664</v>
      </c>
    </row>
    <row r="55" customFormat="false" ht="13.8" hidden="false" customHeight="false" outlineLevel="0" collapsed="false">
      <c r="I55" s="111" t="n">
        <f aca="false">'Min pension'!I51+1</f>
        <v>2006</v>
      </c>
      <c r="J55" s="111" t="n">
        <f aca="false">'Min pension'!J51</f>
        <v>1</v>
      </c>
      <c r="K55" s="111" t="n">
        <v>390</v>
      </c>
      <c r="L55" s="123" t="n">
        <f aca="false">'Min pension'!K55*100/'RIPTE e IPC'!T759</f>
        <v>967.799269385406</v>
      </c>
    </row>
    <row r="56" customFormat="false" ht="13.8" hidden="false" customHeight="false" outlineLevel="0" collapsed="false">
      <c r="I56" s="113" t="n">
        <f aca="false">'Min pension'!I52+1</f>
        <v>2006</v>
      </c>
      <c r="J56" s="113" t="n">
        <f aca="false">'Min pension'!J52</f>
        <v>2</v>
      </c>
      <c r="K56" s="113" t="n">
        <v>390</v>
      </c>
      <c r="L56" s="125" t="n">
        <f aca="false">'Min pension'!K56*100/'RIPTE e IPC'!T762</f>
        <v>942.650797585432</v>
      </c>
    </row>
    <row r="57" customFormat="false" ht="13.8" hidden="false" customHeight="false" outlineLevel="0" collapsed="false">
      <c r="I57" s="111" t="n">
        <f aca="false">'Min pension'!I53+1</f>
        <v>2006</v>
      </c>
      <c r="J57" s="111" t="n">
        <f aca="false">'Min pension'!J53</f>
        <v>3</v>
      </c>
      <c r="K57" s="111" t="n">
        <v>470</v>
      </c>
      <c r="L57" s="123" t="n">
        <f aca="false">'Min pension'!K57*100/'RIPTE e IPC'!T765</f>
        <v>1117.32199959945</v>
      </c>
    </row>
    <row r="58" customFormat="false" ht="13.8" hidden="false" customHeight="false" outlineLevel="0" collapsed="false">
      <c r="I58" s="113" t="n">
        <f aca="false">'Min pension'!I54+1</f>
        <v>2006</v>
      </c>
      <c r="J58" s="113" t="n">
        <f aca="false">'Min pension'!J54</f>
        <v>4</v>
      </c>
      <c r="K58" s="113" t="n">
        <v>470</v>
      </c>
      <c r="L58" s="125" t="n">
        <f aca="false">'Min pension'!K58*100/'RIPTE e IPC'!T768</f>
        <v>1090.25000899644</v>
      </c>
    </row>
    <row r="59" customFormat="false" ht="13.8" hidden="false" customHeight="false" outlineLevel="0" collapsed="false">
      <c r="I59" s="111" t="n">
        <f aca="false">'Min pension'!I55+1</f>
        <v>2007</v>
      </c>
      <c r="J59" s="111" t="n">
        <f aca="false">'Min pension'!J55</f>
        <v>1</v>
      </c>
      <c r="K59" s="111" t="n">
        <v>530</v>
      </c>
      <c r="L59" s="123" t="n">
        <f aca="false">'Min pension'!K59*100/'RIPTE e IPC'!T771</f>
        <v>1200.08843686146</v>
      </c>
    </row>
    <row r="60" customFormat="false" ht="13.8" hidden="false" customHeight="false" outlineLevel="0" collapsed="false">
      <c r="I60" s="113" t="n">
        <v>2007</v>
      </c>
      <c r="J60" s="113" t="n">
        <v>2</v>
      </c>
      <c r="K60" s="113" t="n">
        <v>530</v>
      </c>
      <c r="L60" s="125" t="n">
        <f aca="false">'Min pension'!K60*100/'RIPTE e IPC'!T774</f>
        <v>1177.24847606834</v>
      </c>
    </row>
    <row r="61" customFormat="false" ht="13.8" hidden="false" customHeight="false" outlineLevel="0" collapsed="false">
      <c r="I61" s="111" t="n">
        <v>2007</v>
      </c>
      <c r="J61" s="111" t="n">
        <v>3</v>
      </c>
      <c r="K61" s="111" t="n">
        <v>596.2</v>
      </c>
      <c r="L61" s="123" t="n">
        <f aca="false">'Min pension'!K61*100/'RIPTE e IPC'!T777</f>
        <v>1304.2982083246</v>
      </c>
    </row>
    <row r="62" customFormat="false" ht="13.8" hidden="false" customHeight="false" outlineLevel="0" collapsed="false">
      <c r="I62" s="113" t="n">
        <v>2007</v>
      </c>
      <c r="J62" s="113" t="n">
        <v>4</v>
      </c>
      <c r="K62" s="113" t="n">
        <v>596.2</v>
      </c>
      <c r="L62" s="125" t="n">
        <f aca="false">'Min pension'!K62*100/'RIPTE e IPC'!T780</f>
        <v>1274.28034352732</v>
      </c>
    </row>
    <row r="63" customFormat="false" ht="13.8" hidden="false" customHeight="false" outlineLevel="0" collapsed="false">
      <c r="I63" s="111" t="n">
        <v>2008</v>
      </c>
      <c r="J63" s="111" t="n">
        <v>1</v>
      </c>
      <c r="K63" s="111" t="n">
        <v>655</v>
      </c>
      <c r="L63" s="123" t="n">
        <f aca="false">'Min pension'!K63*100/'RIPTE e IPC'!T783</f>
        <v>1367.9100141387</v>
      </c>
    </row>
    <row r="64" customFormat="false" ht="13.8" hidden="false" customHeight="false" outlineLevel="0" collapsed="false">
      <c r="I64" s="113" t="n">
        <f aca="false">'Min pension'!I60+1</f>
        <v>2008</v>
      </c>
      <c r="J64" s="113" t="n">
        <f aca="false">'Min pension'!J60</f>
        <v>2</v>
      </c>
      <c r="K64" s="113" t="n">
        <v>655</v>
      </c>
      <c r="L64" s="125" t="n">
        <f aca="false">'Min pension'!K64*100/'RIPTE e IPC'!T786</f>
        <v>1333.99384430723</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11" t="n">
        <v>690</v>
      </c>
      <c r="L65" s="123" t="n">
        <f aca="false">'Min pension'!K65*100/'RIPTE e IPC'!T789</f>
        <v>1384.75796520399</v>
      </c>
    </row>
    <row r="66" customFormat="false" ht="13.8" hidden="false" customHeight="false" outlineLevel="0" collapsed="false">
      <c r="I66" s="113" t="n">
        <f aca="false">'Min pension'!I62+1</f>
        <v>2008</v>
      </c>
      <c r="J66" s="113" t="n">
        <f aca="false">'Min pension'!J62</f>
        <v>4</v>
      </c>
      <c r="K66" s="113" t="n">
        <v>690</v>
      </c>
      <c r="L66" s="125" t="n">
        <f aca="false">'Min pension'!K66*100/'RIPTE e IPC'!T792</f>
        <v>1367.20733696853</v>
      </c>
    </row>
    <row r="67" customFormat="false" ht="13.8" hidden="false" customHeight="false" outlineLevel="0" collapsed="false">
      <c r="I67" s="111" t="n">
        <f aca="false">'Min pension'!I63+1</f>
        <v>2009</v>
      </c>
      <c r="J67" s="111" t="n">
        <f aca="false">'Min pension'!J63</f>
        <v>1</v>
      </c>
      <c r="K67" s="111" t="n">
        <v>690</v>
      </c>
      <c r="L67" s="123" t="n">
        <f aca="false">'Min pension'!K67*100/'RIPTE e IPC'!T795</f>
        <v>1349.58027264891</v>
      </c>
    </row>
    <row r="68" customFormat="false" ht="13.8" hidden="false" customHeight="false" outlineLevel="0" collapsed="false">
      <c r="I68" s="113" t="n">
        <f aca="false">'Min pension'!I64+1</f>
        <v>2009</v>
      </c>
      <c r="J68" s="113" t="n">
        <f aca="false">'Min pension'!J64</f>
        <v>2</v>
      </c>
      <c r="K68" s="113" t="n">
        <v>770.66</v>
      </c>
      <c r="L68" s="125" t="n">
        <f aca="false">'Min pension'!K68*100/'RIPTE e IPC'!T798</f>
        <v>1487.87722927203</v>
      </c>
    </row>
    <row r="69" customFormat="false" ht="13.8" hidden="false" customHeight="false" outlineLevel="0" collapsed="false">
      <c r="I69" s="111" t="n">
        <f aca="false">'Min pension'!I65+1</f>
        <v>2009</v>
      </c>
      <c r="J69" s="111" t="n">
        <f aca="false">'Min pension'!J65</f>
        <v>3</v>
      </c>
      <c r="K69" s="111" t="n">
        <v>770.66</v>
      </c>
      <c r="L69" s="123" t="n">
        <f aca="false">'Min pension'!K69*100/'RIPTE e IPC'!T801</f>
        <v>1460.34434197981</v>
      </c>
    </row>
    <row r="70" customFormat="false" ht="13.8" hidden="false" customHeight="false" outlineLevel="0" collapsed="false">
      <c r="I70" s="113" t="n">
        <f aca="false">'Min pension'!I66+1</f>
        <v>2009</v>
      </c>
      <c r="J70" s="113" t="n">
        <f aca="false">'Min pension'!J66</f>
        <v>4</v>
      </c>
      <c r="K70" s="113" t="n">
        <v>827.23</v>
      </c>
      <c r="L70" s="125" t="n">
        <f aca="false">'Min pension'!K70*100/'RIPTE e IPC'!T804</f>
        <v>1530.99368853099</v>
      </c>
    </row>
    <row r="71" customFormat="false" ht="13.8" hidden="false" customHeight="false" outlineLevel="0" collapsed="false">
      <c r="I71" s="111" t="n">
        <f aca="false">'Min pension'!I67+1</f>
        <v>2010</v>
      </c>
      <c r="J71" s="111" t="n">
        <f aca="false">'Min pension'!J67</f>
        <v>1</v>
      </c>
      <c r="K71" s="111" t="n">
        <v>827.23</v>
      </c>
      <c r="L71" s="123" t="n">
        <f aca="false">'Min pension'!K71*100/'RIPTE e IPC'!T807</f>
        <v>1482.75653398249</v>
      </c>
    </row>
    <row r="72" customFormat="false" ht="13.8" hidden="false" customHeight="false" outlineLevel="0" collapsed="false">
      <c r="I72" s="113" t="n">
        <f aca="false">'Min pension'!I68+1</f>
        <v>2010</v>
      </c>
      <c r="J72" s="113" t="n">
        <f aca="false">'Min pension'!J68</f>
        <v>2</v>
      </c>
      <c r="K72" s="113" t="n">
        <v>895.15</v>
      </c>
      <c r="L72" s="125" t="n">
        <f aca="false">'Min pension'!K72*100/'RIPTE e IPC'!T810</f>
        <v>1561.71759618277</v>
      </c>
    </row>
    <row r="73" customFormat="false" ht="13.8" hidden="false" customHeight="false" outlineLevel="0" collapsed="false">
      <c r="I73" s="111" t="n">
        <f aca="false">'Min pension'!I69+1</f>
        <v>2010</v>
      </c>
      <c r="J73" s="111" t="n">
        <f aca="false">'Min pension'!J69</f>
        <v>3</v>
      </c>
      <c r="K73" s="111" t="n">
        <v>895.15</v>
      </c>
      <c r="L73" s="123" t="n">
        <f aca="false">'Min pension'!K73*100/'RIPTE e IPC'!T813</f>
        <v>1526.73241685456</v>
      </c>
    </row>
    <row r="74" customFormat="false" ht="13.8" hidden="false" customHeight="false" outlineLevel="0" collapsed="false">
      <c r="I74" s="113" t="n">
        <f aca="false">'Min pension'!I70+1</f>
        <v>2010</v>
      </c>
      <c r="J74" s="113" t="n">
        <f aca="false">'Min pension'!J70</f>
        <v>4</v>
      </c>
      <c r="K74" s="113" t="n">
        <v>1046.43</v>
      </c>
      <c r="L74" s="125" t="n">
        <f aca="false">'Min pension'!K74*100/'RIPTE e IPC'!T816</f>
        <v>1744.36538963607</v>
      </c>
    </row>
    <row r="75" customFormat="false" ht="13.8" hidden="false" customHeight="false" outlineLevel="0" collapsed="false">
      <c r="I75" s="111" t="n">
        <f aca="false">'Min pension'!I71+1</f>
        <v>2011</v>
      </c>
      <c r="J75" s="111" t="n">
        <f aca="false">'Min pension'!J71</f>
        <v>1</v>
      </c>
      <c r="K75" s="111" t="n">
        <v>1046.43</v>
      </c>
      <c r="L75" s="123" t="n">
        <f aca="false">'Min pension'!K75*100/'RIPTE e IPC'!T819</f>
        <v>1704.81848516974</v>
      </c>
    </row>
    <row r="76" customFormat="false" ht="13.8" hidden="false" customHeight="false" outlineLevel="0" collapsed="false">
      <c r="I76" s="113" t="n">
        <f aca="false">'Min pension'!I72+1</f>
        <v>2011</v>
      </c>
      <c r="J76" s="113" t="n">
        <f aca="false">'Min pension'!J72</f>
        <v>2</v>
      </c>
      <c r="K76" s="113" t="n">
        <v>1227.78</v>
      </c>
      <c r="L76" s="125" t="n">
        <f aca="false">'Min pension'!K76*100/'RIPTE e IPC'!T822</f>
        <v>1952.73652301743</v>
      </c>
    </row>
    <row r="77" customFormat="false" ht="13.8" hidden="false" customHeight="false" outlineLevel="0" collapsed="false">
      <c r="I77" s="111" t="n">
        <f aca="false">'Min pension'!I73+1</f>
        <v>2011</v>
      </c>
      <c r="J77" s="111" t="n">
        <f aca="false">'Min pension'!J73</f>
        <v>3</v>
      </c>
      <c r="K77" s="111" t="n">
        <v>1227.78</v>
      </c>
      <c r="L77" s="123" t="n">
        <f aca="false">'Min pension'!K77*100/'RIPTE e IPC'!T825</f>
        <v>1907.69958325585</v>
      </c>
    </row>
    <row r="78" customFormat="false" ht="13.8" hidden="false" customHeight="false" outlineLevel="0" collapsed="false">
      <c r="I78" s="113" t="n">
        <f aca="false">'Min pension'!I74+1</f>
        <v>2011</v>
      </c>
      <c r="J78" s="113" t="n">
        <f aca="false">'Min pension'!J74</f>
        <v>4</v>
      </c>
      <c r="K78" s="113" t="n">
        <v>1434.29</v>
      </c>
      <c r="L78" s="125" t="n">
        <f aca="false">'Min pension'!K78*100/'RIPTE e IPC'!T828</f>
        <v>2183.34988377105</v>
      </c>
    </row>
    <row r="79" customFormat="false" ht="13.8" hidden="false" customHeight="false" outlineLevel="0" collapsed="false">
      <c r="I79" s="111" t="n">
        <f aca="false">'Min pension'!I75+1</f>
        <v>2012</v>
      </c>
      <c r="J79" s="111" t="n">
        <f aca="false">'Min pension'!J75</f>
        <v>1</v>
      </c>
      <c r="K79" s="111" t="n">
        <v>1434.29</v>
      </c>
      <c r="L79" s="123" t="n">
        <f aca="false">'Min pension'!K79*100/'RIPTE e IPC'!T831</f>
        <v>2129.84261428768</v>
      </c>
    </row>
    <row r="80" customFormat="false" ht="13.8" hidden="false" customHeight="false" outlineLevel="0" collapsed="false">
      <c r="I80" s="113" t="n">
        <f aca="false">'Min pension'!I76+1</f>
        <v>2012</v>
      </c>
      <c r="J80" s="113" t="n">
        <f aca="false">'Min pension'!J76</f>
        <v>2</v>
      </c>
      <c r="K80" s="113" t="n">
        <v>1687.01</v>
      </c>
      <c r="L80" s="125" t="n">
        <f aca="false">'Min pension'!K80*100/'RIPTE e IPC'!T834</f>
        <v>2441.5651434925</v>
      </c>
    </row>
    <row r="81" customFormat="false" ht="13.8" hidden="false" customHeight="false" outlineLevel="0" collapsed="false">
      <c r="I81" s="111" t="n">
        <f aca="false">'Min pension'!I77+1</f>
        <v>2012</v>
      </c>
      <c r="J81" s="111" t="n">
        <f aca="false">'Min pension'!J77</f>
        <v>3</v>
      </c>
      <c r="K81" s="111" t="n">
        <v>1687.01</v>
      </c>
      <c r="L81" s="123" t="n">
        <f aca="false">'Min pension'!K81*100/'RIPTE e IPC'!T837</f>
        <v>2383.78559028304</v>
      </c>
    </row>
    <row r="82" customFormat="false" ht="13.8" hidden="false" customHeight="false" outlineLevel="0" collapsed="false">
      <c r="I82" s="113" t="n">
        <f aca="false">'Min pension'!I78+1</f>
        <v>2012</v>
      </c>
      <c r="J82" s="113" t="n">
        <f aca="false">'Min pension'!J78</f>
        <v>4</v>
      </c>
      <c r="K82" s="113" t="n">
        <v>1879.67</v>
      </c>
      <c r="L82" s="125" t="n">
        <f aca="false">'Min pension'!K82*100/'RIPTE e IPC'!T840</f>
        <v>2586.5978872367</v>
      </c>
    </row>
    <row r="83" customFormat="false" ht="13.8" hidden="false" customHeight="false" outlineLevel="0" collapsed="false">
      <c r="I83" s="111" t="n">
        <f aca="false">'Min pension'!I79+1</f>
        <v>2013</v>
      </c>
      <c r="J83" s="111" t="n">
        <f aca="false">'Min pension'!J79</f>
        <v>1</v>
      </c>
      <c r="K83" s="111" t="n">
        <v>1879.67</v>
      </c>
      <c r="L83" s="123" t="n">
        <f aca="false">'Min pension'!K83*100/'RIPTE e IPC'!T843</f>
        <v>2518.73438600784</v>
      </c>
    </row>
    <row r="84" customFormat="false" ht="13.8" hidden="false" customHeight="false" outlineLevel="0" collapsed="false">
      <c r="I84" s="113" t="n">
        <f aca="false">'Min pension'!I80+1</f>
        <v>2013</v>
      </c>
      <c r="J84" s="113" t="n">
        <f aca="false">'Min pension'!J80</f>
        <v>2</v>
      </c>
      <c r="K84" s="113" t="n">
        <v>2165</v>
      </c>
      <c r="L84" s="125" t="n">
        <f aca="false">'Min pension'!K84*100/'RIPTE e IPC'!T846</f>
        <v>2839.75920444613</v>
      </c>
    </row>
    <row r="85" customFormat="false" ht="13.8" hidden="false" customHeight="false" outlineLevel="0" collapsed="false">
      <c r="I85" s="111" t="n">
        <f aca="false">'Min pension'!I81+1</f>
        <v>2013</v>
      </c>
      <c r="J85" s="111" t="n">
        <f aca="false">'Min pension'!J81</f>
        <v>3</v>
      </c>
      <c r="K85" s="111" t="n">
        <v>2165</v>
      </c>
      <c r="L85" s="123" t="n">
        <f aca="false">'Min pension'!K85*100/'RIPTE e IPC'!T849</f>
        <v>2767.27206005255</v>
      </c>
    </row>
    <row r="86" customFormat="false" ht="13.8" hidden="false" customHeight="false" outlineLevel="0" collapsed="false">
      <c r="I86" s="113" t="n">
        <f aca="false">'Min pension'!I82+1</f>
        <v>2013</v>
      </c>
      <c r="J86" s="113" t="n">
        <f aca="false">'Min pension'!J82</f>
        <v>4</v>
      </c>
      <c r="K86" s="113" t="n">
        <v>2476.98</v>
      </c>
      <c r="L86" s="125" t="n">
        <f aca="false">'Min pension'!K86*100/'RIPTE e IPC'!T852</f>
        <v>3083.67065412202</v>
      </c>
    </row>
    <row r="87" customFormat="false" ht="13.8" hidden="false" customHeight="false" outlineLevel="0" collapsed="false">
      <c r="I87" s="111" t="n">
        <f aca="false">'Min pension'!I83+1</f>
        <v>2014</v>
      </c>
      <c r="J87" s="111" t="n">
        <f aca="false">'Min pension'!J83</f>
        <v>1</v>
      </c>
      <c r="K87" s="111" t="n">
        <v>2476.98</v>
      </c>
      <c r="L87" s="123" t="n">
        <f aca="false">'Min pension'!K87*100/'RIPTE e IPC'!T855</f>
        <v>2835.24067153883</v>
      </c>
    </row>
    <row r="88" customFormat="false" ht="13.8" hidden="false" customHeight="false" outlineLevel="0" collapsed="false">
      <c r="I88" s="113" t="n">
        <f aca="false">'Min pension'!I84+1</f>
        <v>2014</v>
      </c>
      <c r="J88" s="113" t="n">
        <f aca="false">'Min pension'!J84</f>
        <v>2</v>
      </c>
      <c r="K88" s="113" t="n">
        <v>2757.13</v>
      </c>
      <c r="L88" s="125" t="n">
        <f aca="false">'Min pension'!K88*100/'RIPTE e IPC'!T858</f>
        <v>2979.32010569727</v>
      </c>
    </row>
    <row r="89" customFormat="false" ht="13.8" hidden="false" customHeight="false" outlineLevel="0" collapsed="false">
      <c r="I89" s="111" t="n">
        <f aca="false">'Min pension'!I85+1</f>
        <v>2014</v>
      </c>
      <c r="J89" s="111" t="n">
        <f aca="false">'Min pension'!J85</f>
        <v>3</v>
      </c>
      <c r="K89" s="111" t="n">
        <v>2757.13</v>
      </c>
      <c r="L89" s="123" t="n">
        <f aca="false">'Min pension'!K89*100/'RIPTE e IPC'!T861</f>
        <v>2861.61857065737</v>
      </c>
    </row>
    <row r="90" customFormat="false" ht="13.8" hidden="false" customHeight="false" outlineLevel="0" collapsed="false">
      <c r="I90" s="113" t="n">
        <f aca="false">'Min pension'!I86+1</f>
        <v>2014</v>
      </c>
      <c r="J90" s="113" t="n">
        <f aca="false">'Min pension'!J86</f>
        <v>4</v>
      </c>
      <c r="K90" s="113" t="n">
        <v>3231.63</v>
      </c>
      <c r="L90" s="125" t="n">
        <f aca="false">'Min pension'!K90*100/'RIPTE e IPC'!T864</f>
        <v>3231.63</v>
      </c>
    </row>
    <row r="91" customFormat="false" ht="13.8" hidden="false" customHeight="false" outlineLevel="0" collapsed="false">
      <c r="I91" s="111" t="n">
        <f aca="false">'Min pension'!I87+1</f>
        <v>2015</v>
      </c>
      <c r="J91" s="111" t="n">
        <f aca="false">'Min pension'!J87</f>
        <v>1</v>
      </c>
      <c r="K91" s="111" t="n">
        <v>3231.63</v>
      </c>
      <c r="L91" s="123" t="n">
        <f aca="false">'Min pension'!K91*100/'RIPTE e IPC'!T867</f>
        <v>3134.73415536162</v>
      </c>
    </row>
    <row r="92" customFormat="false" ht="13.8" hidden="false" customHeight="false" outlineLevel="0" collapsed="false">
      <c r="I92" s="113" t="n">
        <f aca="false">'Min pension'!I88+1</f>
        <v>2015</v>
      </c>
      <c r="J92" s="113" t="n">
        <f aca="false">'Min pension'!J88</f>
        <v>2</v>
      </c>
      <c r="K92" s="113" t="n">
        <v>3821.73</v>
      </c>
      <c r="L92" s="125" t="n">
        <f aca="false">'Min pension'!K92*100/'RIPTE e IPC'!T870</f>
        <v>3580.59931397095</v>
      </c>
    </row>
    <row r="93" customFormat="false" ht="13.8" hidden="false" customHeight="false" outlineLevel="0" collapsed="false">
      <c r="I93" s="111" t="n">
        <f aca="false">'Min pension'!I89+1</f>
        <v>2015</v>
      </c>
      <c r="J93" s="111" t="n">
        <f aca="false">'Min pension'!J89</f>
        <v>3</v>
      </c>
      <c r="K93" s="111" t="n">
        <v>3821.73</v>
      </c>
      <c r="L93" s="123" t="n">
        <f aca="false">'Min pension'!K93*100/'RIPTE e IPC'!T873</f>
        <v>3459.06159638797</v>
      </c>
    </row>
    <row r="94" customFormat="false" ht="13.8" hidden="false" customHeight="false" outlineLevel="0" collapsed="false">
      <c r="I94" s="113" t="n">
        <f aca="false">'Min pension'!I90+1</f>
        <v>2015</v>
      </c>
      <c r="J94" s="113" t="n">
        <f aca="false">'Min pension'!J90</f>
        <v>4</v>
      </c>
      <c r="K94" s="113" t="n">
        <v>4299.06</v>
      </c>
      <c r="L94" s="125" t="n">
        <f aca="false">'Min pension'!K94*100/'RIPTE e IPC'!T876</f>
        <v>3714.09464116287</v>
      </c>
    </row>
    <row r="95" customFormat="false" ht="13.8" hidden="false" customHeight="false" outlineLevel="0" collapsed="false">
      <c r="I95" s="111" t="n">
        <f aca="false">'Min pension'!I91+1</f>
        <v>2016</v>
      </c>
      <c r="J95" s="111" t="n">
        <f aca="false">'Min pension'!J91</f>
        <v>1</v>
      </c>
      <c r="K95" s="111" t="n">
        <v>4299.06</v>
      </c>
      <c r="L95" s="123" t="n">
        <f aca="false">'Min pension'!K95*100/'RIPTE e IPC'!T879</f>
        <v>3278.91936034514</v>
      </c>
    </row>
    <row r="96" customFormat="false" ht="13.8" hidden="false" customHeight="false" outlineLevel="0" collapsed="false">
      <c r="I96" s="113" t="n">
        <f aca="false">'Min pension'!I92+1</f>
        <v>2016</v>
      </c>
      <c r="J96" s="113" t="n">
        <f aca="false">'Min pension'!J92</f>
        <v>2</v>
      </c>
      <c r="K96" s="113" t="n">
        <v>4958.97</v>
      </c>
      <c r="L96" s="125" t="n">
        <f aca="false">'Min pension'!K96*100/'RIPTE e IPC'!T882</f>
        <v>3353.47534958588</v>
      </c>
    </row>
    <row r="97" customFormat="false" ht="13.8" hidden="false" customHeight="false" outlineLevel="0" collapsed="false">
      <c r="I97" s="111" t="n">
        <f aca="false">'Min pension'!I93+1</f>
        <v>2016</v>
      </c>
      <c r="J97" s="111" t="n">
        <f aca="false">'Min pension'!J93</f>
        <v>3</v>
      </c>
      <c r="K97" s="111" t="n">
        <v>4958.97</v>
      </c>
      <c r="L97" s="123" t="n">
        <f aca="false">'Min pension'!K97*100/'RIPTE e IPC'!T885</f>
        <v>3181.72426571837</v>
      </c>
    </row>
    <row r="98" customFormat="false" ht="13.8" hidden="false" customHeight="false" outlineLevel="0" collapsed="false">
      <c r="I98" s="113" t="n">
        <f aca="false">'Min pension'!I94+1</f>
        <v>2016</v>
      </c>
      <c r="J98" s="113" t="n">
        <f aca="false">'Min pension'!J94</f>
        <v>4</v>
      </c>
      <c r="K98" s="113" t="n">
        <v>5661.16</v>
      </c>
      <c r="L98" s="125" t="n">
        <f aca="false">'Min pension'!K98*100/'RIPTE e IPC'!T888</f>
        <v>3452.34648539786</v>
      </c>
    </row>
    <row r="99" customFormat="false" ht="13.8" hidden="false" customHeight="false" outlineLevel="0" collapsed="false">
      <c r="I99" s="111" t="n">
        <f aca="false">'Min pension'!I95+1</f>
        <v>2017</v>
      </c>
      <c r="J99" s="111" t="n">
        <f aca="false">'Min pension'!J95</f>
        <v>1</v>
      </c>
      <c r="K99" s="111" t="n">
        <v>5661.16</v>
      </c>
      <c r="L99" s="123" t="n">
        <f aca="false">'Min pension'!K99*100/'RIPTE e IPC'!T891</f>
        <v>3290.21729771324</v>
      </c>
    </row>
    <row r="100" customFormat="false" ht="13.8" hidden="false" customHeight="false" outlineLevel="0" collapsed="false">
      <c r="I100" s="113" t="n">
        <f aca="false">'Min pension'!I96+1</f>
        <v>2017</v>
      </c>
      <c r="J100" s="113" t="n">
        <f aca="false">'Min pension'!J96</f>
        <v>2</v>
      </c>
      <c r="K100" s="113" t="n">
        <v>6394.85</v>
      </c>
      <c r="L100" s="125" t="n">
        <f aca="false">'Min pension'!K100*100/'RIPTE e IPC'!T894</f>
        <v>3486.49183590743</v>
      </c>
    </row>
    <row r="101" customFormat="false" ht="13.8" hidden="false" customHeight="false" outlineLevel="0" collapsed="false">
      <c r="I101" s="111" t="n">
        <f aca="false">'Min pension'!I97+1</f>
        <v>2017</v>
      </c>
      <c r="J101" s="111" t="n">
        <f aca="false">'Min pension'!J97</f>
        <v>3</v>
      </c>
      <c r="K101" s="111" t="n">
        <v>6394.85</v>
      </c>
      <c r="L101" s="123" t="n">
        <f aca="false">'Min pension'!K101*100/'RIPTE e IPC'!T897</f>
        <v>3339.88512298751</v>
      </c>
    </row>
    <row r="102" customFormat="false" ht="13.8" hidden="false" customHeight="false" outlineLevel="0" collapsed="false">
      <c r="I102" s="113" t="n">
        <f aca="false">'Min pension'!I98+1</f>
        <v>2017</v>
      </c>
      <c r="J102" s="113" t="n">
        <f aca="false">'Min pension'!J98</f>
        <v>4</v>
      </c>
      <c r="K102" s="113" t="n">
        <v>7246.42</v>
      </c>
      <c r="L102" s="125" t="n">
        <f aca="false">'Min pension'!K102*100/'RIPTE e IPC'!T900</f>
        <v>3609.09672150633</v>
      </c>
    </row>
    <row r="103" customFormat="false" ht="13.8" hidden="false" customHeight="false" outlineLevel="0" collapsed="false">
      <c r="I103" s="111" t="n">
        <f aca="false">'Min pension'!I99+1</f>
        <v>2018</v>
      </c>
      <c r="J103" s="111" t="n">
        <f aca="false">'Min pension'!J99</f>
        <v>1</v>
      </c>
      <c r="K103" s="111" t="n">
        <v>7246.42</v>
      </c>
      <c r="L103" s="123" t="n">
        <f aca="false">'Min pension'!K103*100/'RIPTE e IPC'!T903</f>
        <v>3357.50449192098</v>
      </c>
    </row>
    <row r="104" customFormat="false" ht="13.8" hidden="false" customHeight="false" outlineLevel="0" collapsed="false">
      <c r="I104" s="113" t="n">
        <f aca="false">'Min pension'!I100+1</f>
        <v>2018</v>
      </c>
      <c r="J104" s="113" t="n">
        <f aca="false">'Min pension'!J100</f>
        <v>2</v>
      </c>
      <c r="K104" s="113" t="n">
        <v>7660.42</v>
      </c>
      <c r="L104" s="125" t="n">
        <f aca="false">'Min pension'!K104*100/'RIPTE e IPC'!T906</f>
        <v>3307.03891660933</v>
      </c>
    </row>
    <row r="105" customFormat="false" ht="13.8" hidden="false" customHeight="false" outlineLevel="0" collapsed="false">
      <c r="I105" s="111" t="n">
        <f aca="false">'Min pension'!I101+1</f>
        <v>2018</v>
      </c>
      <c r="J105" s="111" t="n">
        <f aca="false">'Min pension'!J101</f>
        <v>3</v>
      </c>
      <c r="K105" s="111" t="n">
        <v>8096.3</v>
      </c>
      <c r="L105" s="123" t="n">
        <f aca="false">'Min pension'!K105*100/'RIPTE e IPC'!T909</f>
        <v>3145.60457405238</v>
      </c>
    </row>
    <row r="106" customFormat="false" ht="13.8" hidden="false" customHeight="false" outlineLevel="0" collapsed="false">
      <c r="I106" s="113" t="n">
        <f aca="false">'Min pension'!I102+1</f>
        <v>2018</v>
      </c>
      <c r="J106" s="113" t="n">
        <f aca="false">'Min pension'!J102</f>
        <v>4</v>
      </c>
      <c r="K106" s="124" t="n">
        <v>8637.13</v>
      </c>
      <c r="L106" s="125" t="n">
        <f aca="false">'Min pension'!K106*100/'RIPTE e IPC'!T912</f>
        <v>2897.39805752903</v>
      </c>
    </row>
    <row r="107" customFormat="false" ht="13.8" hidden="false" customHeight="false" outlineLevel="0" collapsed="false">
      <c r="I107" s="111" t="n">
        <f aca="false">'Min pension'!I103+1</f>
        <v>2019</v>
      </c>
      <c r="J107" s="111" t="n">
        <f aca="false">'Min pension'!J103</f>
        <v>1</v>
      </c>
      <c r="K107" s="123" t="n">
        <v>9309.91</v>
      </c>
      <c r="L107" s="123" t="n">
        <f aca="false">'Min pension'!K107*100/'RIPTE e IPC'!T915</f>
        <v>2851.4737270164</v>
      </c>
    </row>
    <row r="108" customFormat="false" ht="13.8" hidden="false" customHeight="false" outlineLevel="0" collapsed="false">
      <c r="I108" s="113" t="n">
        <f aca="false">'Min pension'!I104+1</f>
        <v>2019</v>
      </c>
      <c r="J108" s="113" t="n">
        <f aca="false">'Min pension'!J104</f>
        <v>2</v>
      </c>
      <c r="K108" s="125" t="n">
        <v>10410.37</v>
      </c>
      <c r="L108" s="125" t="n">
        <f aca="false">'Min pension'!K108*100/'RIPTE e IPC'!T918</f>
        <v>2857.15497162958</v>
      </c>
      <c r="M108" s="126"/>
    </row>
    <row r="109" customFormat="false" ht="13.8" hidden="false" customHeight="false" outlineLevel="0" collapsed="false">
      <c r="I109" s="111" t="n">
        <f aca="false">'Min pension'!I105+1</f>
        <v>2019</v>
      </c>
      <c r="J109" s="111" t="n">
        <f aca="false">'Min pension'!J105</f>
        <v>3</v>
      </c>
      <c r="K109" s="123" t="n">
        <v>11528.44</v>
      </c>
      <c r="L109" s="123" t="n">
        <f aca="false">'Min pension'!K109*100/'RIPTE e IPC'!T921</f>
        <v>2899.40328624861</v>
      </c>
    </row>
    <row r="110" customFormat="false" ht="13.8" hidden="false" customHeight="false" outlineLevel="0" collapsed="false">
      <c r="I110" s="113" t="n">
        <f aca="false">'Min pension'!I106+1</f>
        <v>2019</v>
      </c>
      <c r="J110" s="113" t="n">
        <f aca="false">'Min pension'!J106</f>
        <v>4</v>
      </c>
      <c r="K110" s="125" t="n">
        <f aca="false">K109*(1+PBU!M110)</f>
        <v>12936.6618431012</v>
      </c>
      <c r="L110" s="125" t="n">
        <f aca="false">'Min pension'!K110*100/'RIPTE e IPC'!T924</f>
        <v>2830.01875727356</v>
      </c>
    </row>
    <row r="111" customFormat="false" ht="13.8" hidden="false" customHeight="false" outlineLevel="0" collapsed="false"/>
    <row r="114" customFormat="false" ht="15" hidden="false" customHeight="false" outlineLevel="0" collapsed="false">
      <c r="L114" s="126"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6" colorId="64" zoomScale="85" zoomScaleNormal="85" zoomScalePageLayoutView="100" workbookViewId="0">
      <selection pane="topLeft" activeCell="L110" activeCellId="1" sqref="K922 L110"/>
    </sheetView>
  </sheetViews>
  <sheetFormatPr defaultRowHeight="12.8"/>
  <cols>
    <col collapsed="false" hidden="false" max="10" min="1" style="0" width="8.77551020408163"/>
    <col collapsed="false" hidden="false" max="12" min="11" style="0" width="63.3112244897959"/>
    <col collapsed="false" hidden="false" max="1025" min="13" style="0" width="8.77551020408163"/>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118</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N6" s="127"/>
      <c r="O6" s="127" t="s">
        <v>119</v>
      </c>
      <c r="P6" s="128"/>
      <c r="Q6" s="128"/>
      <c r="R6" s="128"/>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c r="N7" s="129" t="s">
        <v>120</v>
      </c>
      <c r="O7" s="129" t="s">
        <v>121</v>
      </c>
      <c r="P7" s="129" t="s">
        <v>122</v>
      </c>
      <c r="Q7" s="129" t="s">
        <v>123</v>
      </c>
      <c r="R7" s="129" t="s">
        <v>124</v>
      </c>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c r="N8" s="130" t="s">
        <v>125</v>
      </c>
      <c r="O8" s="130" t="s">
        <v>126</v>
      </c>
      <c r="P8" s="130" t="s">
        <v>127</v>
      </c>
      <c r="Q8" s="130" t="n">
        <v>3100</v>
      </c>
      <c r="R8" s="130"/>
      <c r="S8" s="0" t="s">
        <v>128</v>
      </c>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c r="L9" s="123"/>
      <c r="N9" s="131" t="s">
        <v>129</v>
      </c>
      <c r="O9" s="131" t="s">
        <v>130</v>
      </c>
      <c r="P9" s="131" t="s">
        <v>131</v>
      </c>
      <c r="Q9" s="131" t="n">
        <f aca="false">Q8*(1+R9)</f>
        <v>3441</v>
      </c>
      <c r="R9" s="132" t="n">
        <v>0.11</v>
      </c>
      <c r="S9" s="0" t="s">
        <v>132</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c r="L10" s="125"/>
      <c r="N10" s="130" t="s">
        <v>133</v>
      </c>
      <c r="O10" s="130" t="s">
        <v>134</v>
      </c>
      <c r="P10" s="130" t="s">
        <v>135</v>
      </c>
      <c r="Q10" s="130" t="n">
        <f aca="false">Q9*(1+R10)</f>
        <v>3888.33</v>
      </c>
      <c r="R10" s="133" t="n">
        <v>0.13</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c r="L11" s="123"/>
      <c r="N11" s="131" t="s">
        <v>136</v>
      </c>
      <c r="O11" s="131" t="s">
        <v>137</v>
      </c>
      <c r="P11" s="131" t="s">
        <v>138</v>
      </c>
      <c r="Q11" s="131" t="n">
        <f aca="false">Q10*(1+R11)</f>
        <v>4374.37125</v>
      </c>
      <c r="R11" s="132" t="n">
        <v>0.125</v>
      </c>
    </row>
    <row r="12" customFormat="false" ht="13.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14" t="n">
        <f aca="false">$Q$8</f>
        <v>3100</v>
      </c>
      <c r="L12" s="125" t="n">
        <f aca="false">'Max pension'!K12*100/'RIPTE e IPC'!T630</f>
        <v>13251.4619923799</v>
      </c>
      <c r="N12" s="130" t="s">
        <v>139</v>
      </c>
      <c r="O12" s="130" t="s">
        <v>140</v>
      </c>
      <c r="P12" s="130" t="s">
        <v>141</v>
      </c>
      <c r="Q12" s="130" t="n">
        <f aca="false">Q11*(1+R12)</f>
        <v>4702.44909375</v>
      </c>
      <c r="R12" s="133" t="n">
        <v>0.075</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f aca="false">$Q$8</f>
        <v>3100</v>
      </c>
      <c r="L13" s="123" t="n">
        <f aca="false">'Max pension'!K13*100/'RIPTE e IPC'!T633</f>
        <v>13257.2811222466</v>
      </c>
      <c r="N13" s="131" t="s">
        <v>142</v>
      </c>
      <c r="O13" s="131" t="s">
        <v>143</v>
      </c>
      <c r="P13" s="131" t="s">
        <v>141</v>
      </c>
      <c r="Q13" s="131" t="n">
        <f aca="false">Q12*(1+R13)</f>
        <v>5055.13277578125</v>
      </c>
      <c r="R13" s="132" t="n">
        <v>0.075</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f aca="false">$Q$8</f>
        <v>3100</v>
      </c>
      <c r="L14" s="125" t="n">
        <f aca="false">'Max pension'!K14*100/'RIPTE e IPC'!T636</f>
        <v>13220.8706003159</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f aca="false">$Q$8</f>
        <v>3100</v>
      </c>
      <c r="L15" s="123" t="n">
        <f aca="false">'Max pension'!K15*100/'RIPTE e IPC'!T639</f>
        <v>13210.9394061471</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f aca="false">$Q$8</f>
        <v>3100</v>
      </c>
      <c r="L16" s="125" t="n">
        <f aca="false">'Max pension'!K16*100/'RIPTE e IPC'!T642</f>
        <v>13294.2518409931</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f aca="false">$Q$8</f>
        <v>3100</v>
      </c>
      <c r="L17" s="123" t="n">
        <f aca="false">'Max pension'!K17*100/'RIPTE e IPC'!T645</f>
        <v>13232.4657692621</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f aca="false">$Q$8</f>
        <v>3100</v>
      </c>
      <c r="L18" s="125" t="n">
        <f aca="false">'Max pension'!K18*100/'RIPTE e IPC'!T648</f>
        <v>13162.6769975759</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f aca="false">$Q$8</f>
        <v>3100</v>
      </c>
      <c r="L19" s="123" t="n">
        <f aca="false">'Max pension'!K19*100/'RIPTE e IPC'!T651</f>
        <v>13088.6213653542</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f aca="false">$Q$8</f>
        <v>3100</v>
      </c>
      <c r="L20" s="125" t="n">
        <f aca="false">'Max pension'!K20*100/'RIPTE e IPC'!T654</f>
        <v>13208.0398932278</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f aca="false">$Q$8</f>
        <v>3100</v>
      </c>
      <c r="L21" s="123" t="n">
        <f aca="false">'Max pension'!K21*100/'RIPTE e IPC'!T657</f>
        <v>13127.2124031809</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f aca="false">$Q$8</f>
        <v>3100</v>
      </c>
      <c r="L22" s="125" t="n">
        <f aca="false">'Max pension'!K22*100/'RIPTE e IPC'!T660</f>
        <v>13179.5797027593</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f aca="false">$Q$8</f>
        <v>3100</v>
      </c>
      <c r="L23" s="123" t="n">
        <f aca="false">'Max pension'!K23*100/'RIPTE e IPC'!T663</f>
        <v>13029.5430874463</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f aca="false">$Q$8</f>
        <v>3100</v>
      </c>
      <c r="L24" s="125" t="n">
        <f aca="false">'Max pension'!K24*100/'RIPTE e IPC'!T666</f>
        <v>13053.8869831528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f aca="false">$Q$8</f>
        <v>3100</v>
      </c>
      <c r="L25" s="123" t="n">
        <f aca="false">'Max pension'!K25*100/'RIPTE e IPC'!T669</f>
        <v>12985.7970017932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f aca="false">$Q$8</f>
        <v>3100</v>
      </c>
      <c r="L26" s="125" t="n">
        <f aca="false">'Max pension'!K26*100/'RIPTE e IPC'!T672</f>
        <v>13068.5418754735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f aca="false">$Q$8</f>
        <v>3100</v>
      </c>
      <c r="L27" s="123" t="n">
        <f aca="false">'Max pension'!K27*100/'RIPTE e IPC'!T675</f>
        <v>13029.9174560353</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f aca="false">$Q$8</f>
        <v>3100</v>
      </c>
      <c r="L28" s="125" t="n">
        <f aca="false">'Max pension'!K28*100/'RIPTE e IPC'!T678</f>
        <v>13206.3804605761</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f aca="false">$Q$8</f>
        <v>3100</v>
      </c>
      <c r="L29" s="123" t="n">
        <f aca="false">'Max pension'!K29*100/'RIPTE e IPC'!T681</f>
        <v>13232.4905906121</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f aca="false">$Q$8</f>
        <v>3100</v>
      </c>
      <c r="L30" s="125" t="n">
        <f aca="false">'Max pension'!K30*100/'RIPTE e IPC'!T684</f>
        <v>13303.0291899504</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f aca="false">$Q$8</f>
        <v>3100</v>
      </c>
      <c r="L31" s="123" t="n">
        <f aca="false">'Max pension'!K31*100/'RIPTE e IPC'!T687</f>
        <v>13199.1980602804</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f aca="false">$Q$8</f>
        <v>3100</v>
      </c>
      <c r="L32" s="125" t="n">
        <f aca="false">'Max pension'!K32*100/'RIPTE e IPC'!T690</f>
        <v>13336.0806454089</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f aca="false">$Q$8</f>
        <v>3100</v>
      </c>
      <c r="L33" s="123" t="n">
        <f aca="false">'Max pension'!K33*100/'RIPTE e IPC'!T693</f>
        <v>13331.6896803273</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f aca="false">$Q$8</f>
        <v>3100</v>
      </c>
      <c r="L34" s="125" t="n">
        <f aca="false">'Max pension'!K34*100/'RIPTE e IPC'!T696</f>
        <v>13394.1508837962</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f aca="false">$Q$8</f>
        <v>3100</v>
      </c>
      <c r="L35" s="123" t="n">
        <f aca="false">'Max pension'!K35*100/'RIPTE e IPC'!T699</f>
        <v>13428.9551986347</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f aca="false">$Q$8</f>
        <v>3100</v>
      </c>
      <c r="L36" s="125" t="n">
        <f aca="false">'Max pension'!K36*100/'RIPTE e IPC'!T702</f>
        <v>13305.8060346176</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f aca="false">$Q$8</f>
        <v>3100</v>
      </c>
      <c r="L37" s="123" t="n">
        <f aca="false">'Max pension'!K37*100/'RIPTE e IPC'!T705</f>
        <v>13494.7193275296</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f aca="false">$Q$8</f>
        <v>3100</v>
      </c>
      <c r="L38" s="125" t="n">
        <f aca="false">'Max pension'!K38*100/'RIPTE e IPC'!T708</f>
        <v>13609.4208317188</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f aca="false">$Q$8</f>
        <v>3100</v>
      </c>
      <c r="L39" s="123" t="n">
        <f aca="false">'Max pension'!K39*100/'RIPTE e IPC'!T711</f>
        <v>12909.1178574198</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f aca="false">$Q$8</f>
        <v>3100</v>
      </c>
      <c r="L40" s="125" t="n">
        <f aca="false">'Max pension'!K40*100/'RIPTE e IPC'!T714</f>
        <v>10815.4996097239</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f aca="false">$Q$8</f>
        <v>3100</v>
      </c>
      <c r="L41" s="123" t="n">
        <f aca="false">'Max pension'!K41*100/'RIPTE e IPC'!T717</f>
        <v>9883.45581713592</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f aca="false">$Q$8</f>
        <v>3100</v>
      </c>
      <c r="L42" s="125" t="n">
        <f aca="false">'Max pension'!K42*100/'RIPTE e IPC'!T720</f>
        <v>9681.17502424541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f aca="false">$Q$8</f>
        <v>3100</v>
      </c>
      <c r="L43" s="123" t="n">
        <f aca="false">'Max pension'!K43*100/'RIPTE e IPC'!T723</f>
        <v>9483.5787748111</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f aca="false">$Q$8</f>
        <v>3100</v>
      </c>
      <c r="L44" s="125" t="n">
        <f aca="false">'Max pension'!K44*100/'RIPTE e IPC'!T726</f>
        <v>9459.61407250155</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f aca="false">$Q$8</f>
        <v>3100</v>
      </c>
      <c r="L45" s="123" t="n">
        <f aca="false">'Max pension'!K45*100/'RIPTE e IPC'!T729</f>
        <v>9423.57153698774</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f aca="false">$Q$8</f>
        <v>3100</v>
      </c>
      <c r="L46" s="125" t="n">
        <f aca="false">'Max pension'!K46*100/'RIPTE e IPC'!T732</f>
        <v>9341.59837928686</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f aca="false">$Q$8</f>
        <v>3100</v>
      </c>
      <c r="L47" s="123" t="n">
        <f aca="false">'Max pension'!K47*100/'RIPTE e IPC'!T735</f>
        <v>9273.45684607686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f aca="false">$Q$8</f>
        <v>3100</v>
      </c>
      <c r="L48" s="125" t="n">
        <f aca="false">'Max pension'!K48*100/'RIPTE e IPC'!T738</f>
        <v>9074.0390677727</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f aca="false">$Q$8</f>
        <v>3100</v>
      </c>
      <c r="L49" s="123" t="n">
        <f aca="false">'Max pension'!K49*100/'RIPTE e IPC'!T741</f>
        <v>8950.83190833365</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f aca="false">$Q$8</f>
        <v>3100</v>
      </c>
      <c r="L50" s="125" t="n">
        <f aca="false">'Max pension'!K50*100/'RIPTE e IPC'!T744</f>
        <v>8859.5892925771</v>
      </c>
    </row>
    <row r="51" customFormat="false" ht="13.8" hidden="false" customHeight="false" outlineLevel="0" collapsed="false">
      <c r="I51" s="111" t="n">
        <f aca="false">'Min pension'!I47+1</f>
        <v>2005</v>
      </c>
      <c r="J51" s="111" t="n">
        <f aca="false">'Min pension'!J47</f>
        <v>1</v>
      </c>
      <c r="K51" s="111" t="n">
        <f aca="false">$Q$8</f>
        <v>3100</v>
      </c>
      <c r="L51" s="123" t="n">
        <f aca="false">'Max pension'!K51*100/'RIPTE e IPC'!T747</f>
        <v>8576.36918584879</v>
      </c>
    </row>
    <row r="52" customFormat="false" ht="13.8" hidden="false" customHeight="false" outlineLevel="0" collapsed="false">
      <c r="I52" s="113" t="n">
        <f aca="false">'Min pension'!I48+1</f>
        <v>2005</v>
      </c>
      <c r="J52" s="113" t="n">
        <f aca="false">'Min pension'!J48</f>
        <v>2</v>
      </c>
      <c r="K52" s="113" t="n">
        <f aca="false">$Q$8</f>
        <v>3100</v>
      </c>
      <c r="L52" s="125" t="n">
        <f aca="false">'Max pension'!K52*100/'RIPTE e IPC'!T750</f>
        <v>8354.41758556865</v>
      </c>
    </row>
    <row r="53" customFormat="false" ht="13.8" hidden="false" customHeight="false" outlineLevel="0" collapsed="false">
      <c r="I53" s="111" t="n">
        <f aca="false">'Min pension'!I49+1</f>
        <v>2005</v>
      </c>
      <c r="J53" s="111" t="n">
        <f aca="false">'Min pension'!J49</f>
        <v>3</v>
      </c>
      <c r="K53" s="111" t="n">
        <f aca="false">$Q$8</f>
        <v>3100</v>
      </c>
      <c r="L53" s="123" t="n">
        <f aca="false">'Max pension'!K53*100/'RIPTE e IPC'!T753</f>
        <v>8160.64250133695</v>
      </c>
    </row>
    <row r="54" customFormat="false" ht="13.8" hidden="false" customHeight="false" outlineLevel="0" collapsed="false">
      <c r="I54" s="113" t="n">
        <f aca="false">'Min pension'!I50+1</f>
        <v>2005</v>
      </c>
      <c r="J54" s="113" t="n">
        <f aca="false">'Min pension'!J50</f>
        <v>4</v>
      </c>
      <c r="K54" s="113" t="n">
        <f aca="false">$Q$8</f>
        <v>3100</v>
      </c>
      <c r="L54" s="125" t="n">
        <f aca="false">'Max pension'!K54*100/'RIPTE e IPC'!T756</f>
        <v>7908.8675192681</v>
      </c>
    </row>
    <row r="55" customFormat="false" ht="13.8" hidden="false" customHeight="false" outlineLevel="0" collapsed="false">
      <c r="I55" s="111" t="n">
        <f aca="false">'Min pension'!I51+1</f>
        <v>2006</v>
      </c>
      <c r="J55" s="111" t="n">
        <f aca="false">'Min pension'!J51</f>
        <v>1</v>
      </c>
      <c r="K55" s="111" t="n">
        <f aca="false">$Q$8</f>
        <v>3100</v>
      </c>
      <c r="L55" s="123" t="n">
        <f aca="false">'Max pension'!K55*100/'RIPTE e IPC'!T759</f>
        <v>7692.76342331989</v>
      </c>
    </row>
    <row r="56" customFormat="false" ht="13.8" hidden="false" customHeight="false" outlineLevel="0" collapsed="false">
      <c r="I56" s="113" t="n">
        <f aca="false">'Min pension'!I52+1</f>
        <v>2006</v>
      </c>
      <c r="J56" s="113" t="n">
        <f aca="false">'Min pension'!J52</f>
        <v>2</v>
      </c>
      <c r="K56" s="113" t="n">
        <f aca="false">$Q$8</f>
        <v>3100</v>
      </c>
      <c r="L56" s="125" t="n">
        <f aca="false">'Max pension'!K56*100/'RIPTE e IPC'!T762</f>
        <v>7492.86531414062</v>
      </c>
    </row>
    <row r="57" customFormat="false" ht="13.8" hidden="false" customHeight="false" outlineLevel="0" collapsed="false">
      <c r="I57" s="111" t="n">
        <f aca="false">'Min pension'!I53+1</f>
        <v>2006</v>
      </c>
      <c r="J57" s="111" t="n">
        <f aca="false">'Min pension'!J53</f>
        <v>3</v>
      </c>
      <c r="K57" s="111" t="n">
        <f aca="false">Q9</f>
        <v>3441</v>
      </c>
      <c r="L57" s="123" t="n">
        <f aca="false">'Max pension'!K57*100/'RIPTE e IPC'!T765</f>
        <v>8180.2234055781</v>
      </c>
    </row>
    <row r="58" customFormat="false" ht="13.8" hidden="false" customHeight="false" outlineLevel="0" collapsed="false">
      <c r="I58" s="113" t="n">
        <f aca="false">'Min pension'!I54+1</f>
        <v>2006</v>
      </c>
      <c r="J58" s="113" t="n">
        <f aca="false">'Min pension'!J54</f>
        <v>4</v>
      </c>
      <c r="K58" s="113" t="n">
        <f aca="false">K57</f>
        <v>3441</v>
      </c>
      <c r="L58" s="125" t="n">
        <f aca="false">'Max pension'!K58*100/'RIPTE e IPC'!T768</f>
        <v>7982.02187437609</v>
      </c>
    </row>
    <row r="59" customFormat="false" ht="13.8" hidden="false" customHeight="false" outlineLevel="0" collapsed="false">
      <c r="I59" s="111" t="n">
        <f aca="false">'Min pension'!I55+1</f>
        <v>2007</v>
      </c>
      <c r="J59" s="111" t="n">
        <f aca="false">'Min pension'!J55</f>
        <v>1</v>
      </c>
      <c r="K59" s="111" t="n">
        <f aca="false">Q10</f>
        <v>3888.33</v>
      </c>
      <c r="L59" s="123" t="n">
        <f aca="false">'Max pension'!K59*100/'RIPTE e IPC'!T771</f>
        <v>8804.41485226704</v>
      </c>
    </row>
    <row r="60" customFormat="false" ht="13.8" hidden="false" customHeight="false" outlineLevel="0" collapsed="false">
      <c r="I60" s="113" t="n">
        <v>2007</v>
      </c>
      <c r="J60" s="113" t="n">
        <v>2</v>
      </c>
      <c r="K60" s="113" t="n">
        <f aca="false">K59</f>
        <v>3888.33</v>
      </c>
      <c r="L60" s="125" t="n">
        <f aca="false">'Max pension'!K60*100/'RIPTE e IPC'!T774</f>
        <v>8636.85012632226</v>
      </c>
    </row>
    <row r="61" customFormat="false" ht="13.8" hidden="false" customHeight="false" outlineLevel="0" collapsed="false">
      <c r="I61" s="111" t="n">
        <v>2007</v>
      </c>
      <c r="J61" s="111" t="n">
        <v>3</v>
      </c>
      <c r="K61" s="111" t="n">
        <f aca="false">K60</f>
        <v>3888.33</v>
      </c>
      <c r="L61" s="123" t="n">
        <f aca="false">'Max pension'!K61*100/'RIPTE e IPC'!T777</f>
        <v>8506.44389864943</v>
      </c>
    </row>
    <row r="62" customFormat="false" ht="13.8" hidden="false" customHeight="false" outlineLevel="0" collapsed="false">
      <c r="I62" s="113" t="n">
        <v>2007</v>
      </c>
      <c r="J62" s="113" t="n">
        <v>4</v>
      </c>
      <c r="K62" s="134" t="n">
        <f aca="false">Q11</f>
        <v>4374.37125</v>
      </c>
      <c r="L62" s="125" t="n">
        <f aca="false">'Max pension'!K62*100/'RIPTE e IPC'!T780</f>
        <v>9349.50570138551</v>
      </c>
    </row>
    <row r="63" customFormat="false" ht="13.8" hidden="false" customHeight="false" outlineLevel="0" collapsed="false">
      <c r="I63" s="111" t="n">
        <v>2008</v>
      </c>
      <c r="J63" s="111" t="n">
        <v>1</v>
      </c>
      <c r="K63" s="123" t="n">
        <f aca="false">K62</f>
        <v>4374.37125</v>
      </c>
      <c r="L63" s="123" t="n">
        <f aca="false">'Max pension'!K63*100/'RIPTE e IPC'!T783</f>
        <v>9135.49044035939</v>
      </c>
    </row>
    <row r="64" customFormat="false" ht="13.8" hidden="false" customHeight="false" outlineLevel="0" collapsed="false">
      <c r="I64" s="113" t="n">
        <f aca="false">'Min pension'!I60+1</f>
        <v>2008</v>
      </c>
      <c r="J64" s="113" t="n">
        <f aca="false">'Min pension'!J60</f>
        <v>2</v>
      </c>
      <c r="K64" s="124" t="n">
        <f aca="false">Q12</f>
        <v>4702.44909375</v>
      </c>
      <c r="L64" s="125" t="n">
        <f aca="false">'Max pension'!K64*100/'RIPTE e IPC'!T786</f>
        <v>9577.15747210781</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23" t="n">
        <f aca="false">Q13</f>
        <v>5055.13277578125</v>
      </c>
      <c r="L65" s="123" t="n">
        <f aca="false">'Max pension'!K65*100/'RIPTE e IPC'!T789</f>
        <v>10145.123733952</v>
      </c>
    </row>
    <row r="66" customFormat="false" ht="13.8" hidden="false" customHeight="false" outlineLevel="0" collapsed="false">
      <c r="I66" s="113" t="n">
        <f aca="false">'Min pension'!I62+1</f>
        <v>2008</v>
      </c>
      <c r="J66" s="113" t="n">
        <f aca="false">'Min pension'!J62</f>
        <v>4</v>
      </c>
      <c r="K66" s="124" t="n">
        <f aca="false">K65</f>
        <v>5055.13277578125</v>
      </c>
      <c r="L66" s="125" t="n">
        <f aca="false">'Max pension'!K66*100/'RIPTE e IPC'!T792</f>
        <v>10016.5429281134</v>
      </c>
    </row>
    <row r="67" customFormat="false" ht="13.8" hidden="false" customHeight="false" outlineLevel="0" collapsed="false">
      <c r="I67" s="111" t="n">
        <f aca="false">'Min pension'!I63+1</f>
        <v>2009</v>
      </c>
      <c r="J67" s="111" t="n">
        <f aca="false">'Min pension'!J63</f>
        <v>1</v>
      </c>
      <c r="K67" s="123" t="n">
        <f aca="false">K66</f>
        <v>5055.13277578125</v>
      </c>
      <c r="L67" s="123" t="n">
        <f aca="false">'Max pension'!K67*100/'RIPTE e IPC'!T795</f>
        <v>9887.40213016712</v>
      </c>
    </row>
    <row r="68" customFormat="false" ht="13.8" hidden="false" customHeight="false" outlineLevel="0" collapsed="false">
      <c r="I68" s="113" t="n">
        <f aca="false">'Min pension'!I64+1</f>
        <v>2009</v>
      </c>
      <c r="J68" s="113" t="n">
        <f aca="false">'Min pension'!J64</f>
        <v>2</v>
      </c>
      <c r="K68" s="113" t="n">
        <v>5646.07</v>
      </c>
      <c r="L68" s="125" t="n">
        <f aca="false">'Max pension'!K68*100/'RIPTE e IPC'!T798</f>
        <v>10900.6033631899</v>
      </c>
    </row>
    <row r="69" customFormat="false" ht="13.8" hidden="false" customHeight="false" outlineLevel="0" collapsed="false">
      <c r="I69" s="111" t="n">
        <f aca="false">'Min pension'!I65+1</f>
        <v>2009</v>
      </c>
      <c r="J69" s="111" t="n">
        <f aca="false">'Min pension'!J65</f>
        <v>3</v>
      </c>
      <c r="K69" s="111" t="n">
        <v>5646.07</v>
      </c>
      <c r="L69" s="123" t="n">
        <f aca="false">'Max pension'!K69*100/'RIPTE e IPC'!T801</f>
        <v>10698.8897554329</v>
      </c>
    </row>
    <row r="70" customFormat="false" ht="13.8" hidden="false" customHeight="false" outlineLevel="0" collapsed="false">
      <c r="I70" s="113" t="n">
        <f aca="false">'Min pension'!I66+1</f>
        <v>2009</v>
      </c>
      <c r="J70" s="113" t="n">
        <f aca="false">'Min pension'!J66</f>
        <v>4</v>
      </c>
      <c r="K70" s="113" t="n">
        <v>6060.49</v>
      </c>
      <c r="L70" s="125" t="n">
        <f aca="false">'Max pension'!K70*100/'RIPTE e IPC'!T804</f>
        <v>11216.4355008948</v>
      </c>
    </row>
    <row r="71" customFormat="false" ht="13.8" hidden="false" customHeight="false" outlineLevel="0" collapsed="false">
      <c r="I71" s="111" t="n">
        <f aca="false">'Min pension'!I67+1</f>
        <v>2010</v>
      </c>
      <c r="J71" s="111" t="n">
        <f aca="false">'Min pension'!J67</f>
        <v>1</v>
      </c>
      <c r="K71" s="111" t="n">
        <v>6060.49</v>
      </c>
      <c r="L71" s="123" t="n">
        <f aca="false">'Max pension'!K71*100/'RIPTE e IPC'!T807</f>
        <v>10863.0382682392</v>
      </c>
    </row>
    <row r="72" customFormat="false" ht="13.8" hidden="false" customHeight="false" outlineLevel="0" collapsed="false">
      <c r="I72" s="113" t="n">
        <f aca="false">'Min pension'!I68+1</f>
        <v>2010</v>
      </c>
      <c r="J72" s="113" t="n">
        <f aca="false">'Min pension'!J68</f>
        <v>2</v>
      </c>
      <c r="K72" s="113" t="n">
        <v>6558.06</v>
      </c>
      <c r="L72" s="125" t="n">
        <f aca="false">'Max pension'!K72*100/'RIPTE e IPC'!T810</f>
        <v>11441.4765110008</v>
      </c>
    </row>
    <row r="73" customFormat="false" ht="13.8" hidden="false" customHeight="false" outlineLevel="0" collapsed="false">
      <c r="I73" s="111" t="n">
        <f aca="false">'Min pension'!I69+1</f>
        <v>2010</v>
      </c>
      <c r="J73" s="111" t="n">
        <f aca="false">'Min pension'!J69</f>
        <v>3</v>
      </c>
      <c r="K73" s="111" t="n">
        <v>6558.06</v>
      </c>
      <c r="L73" s="123" t="n">
        <f aca="false">'Max pension'!K73*100/'RIPTE e IPC'!T813</f>
        <v>11185.1676184742</v>
      </c>
    </row>
    <row r="74" customFormat="false" ht="13.8" hidden="false" customHeight="false" outlineLevel="0" collapsed="false">
      <c r="I74" s="113" t="n">
        <f aca="false">'Min pension'!I70+1</f>
        <v>2010</v>
      </c>
      <c r="J74" s="113" t="n">
        <f aca="false">'Min pension'!J70</f>
        <v>4</v>
      </c>
      <c r="K74" s="113" t="n">
        <v>7666.37</v>
      </c>
      <c r="L74" s="125" t="n">
        <f aca="false">'Max pension'!K74*100/'RIPTE e IPC'!T816</f>
        <v>12779.5939452656</v>
      </c>
    </row>
    <row r="75" customFormat="false" ht="13.8" hidden="false" customHeight="false" outlineLevel="0" collapsed="false">
      <c r="I75" s="111" t="n">
        <f aca="false">'Min pension'!I71+1</f>
        <v>2011</v>
      </c>
      <c r="J75" s="111" t="n">
        <f aca="false">'Min pension'!J71</f>
        <v>1</v>
      </c>
      <c r="K75" s="111" t="n">
        <v>7666.37</v>
      </c>
      <c r="L75" s="123" t="n">
        <f aca="false">'Max pension'!K75*100/'RIPTE e IPC'!T819</f>
        <v>12489.8648644924</v>
      </c>
    </row>
    <row r="76" customFormat="false" ht="13.8" hidden="false" customHeight="false" outlineLevel="0" collapsed="false">
      <c r="I76" s="113" t="n">
        <f aca="false">'Min pension'!I72+1</f>
        <v>2011</v>
      </c>
      <c r="J76" s="113" t="n">
        <f aca="false">'Min pension'!J72</f>
        <v>2</v>
      </c>
      <c r="K76" s="113" t="n">
        <v>8994.95</v>
      </c>
      <c r="L76" s="125" t="n">
        <f aca="false">'Max pension'!K76*100/'RIPTE e IPC'!T822</f>
        <v>14306.1194902308</v>
      </c>
    </row>
    <row r="77" customFormat="false" ht="13.8" hidden="false" customHeight="false" outlineLevel="0" collapsed="false">
      <c r="I77" s="111" t="n">
        <f aca="false">'Min pension'!I73+1</f>
        <v>2011</v>
      </c>
      <c r="J77" s="111" t="n">
        <f aca="false">'Min pension'!J73</f>
        <v>3</v>
      </c>
      <c r="K77" s="111" t="n">
        <v>8994.95</v>
      </c>
      <c r="L77" s="123" t="n">
        <f aca="false">'Max pension'!K77*100/'RIPTE e IPC'!T825</f>
        <v>13976.170296313</v>
      </c>
    </row>
    <row r="78" customFormat="false" ht="13.8" hidden="false" customHeight="false" outlineLevel="0" collapsed="false">
      <c r="I78" s="113" t="n">
        <f aca="false">'Min pension'!I74+1</f>
        <v>2011</v>
      </c>
      <c r="J78" s="113" t="n">
        <f aca="false">'Min pension'!J74</f>
        <v>4</v>
      </c>
      <c r="K78" s="113" t="n">
        <v>10507.9</v>
      </c>
      <c r="L78" s="125" t="n">
        <f aca="false">'Max pension'!K78*100/'RIPTE e IPC'!T828</f>
        <v>15995.6649238841</v>
      </c>
    </row>
    <row r="79" customFormat="false" ht="13.8" hidden="false" customHeight="false" outlineLevel="0" collapsed="false">
      <c r="I79" s="111" t="n">
        <f aca="false">'Min pension'!I75+1</f>
        <v>2012</v>
      </c>
      <c r="J79" s="111" t="n">
        <f aca="false">'Min pension'!J75</f>
        <v>1</v>
      </c>
      <c r="K79" s="111" t="n">
        <v>10507.9</v>
      </c>
      <c r="L79" s="123" t="n">
        <f aca="false">'Max pension'!K79*100/'RIPTE e IPC'!T831</f>
        <v>15603.659794514</v>
      </c>
    </row>
    <row r="80" customFormat="false" ht="13.8" hidden="false" customHeight="false" outlineLevel="0" collapsed="false">
      <c r="I80" s="113" t="n">
        <f aca="false">'Min pension'!I76+1</f>
        <v>2012</v>
      </c>
      <c r="J80" s="113" t="n">
        <f aca="false">'Min pension'!J76</f>
        <v>2</v>
      </c>
      <c r="K80" s="113" t="n">
        <v>12359.39</v>
      </c>
      <c r="L80" s="125" t="n">
        <f aca="false">'Max pension'!K80*100/'RIPTE e IPC'!T834</f>
        <v>17887.4196470856</v>
      </c>
    </row>
    <row r="81" customFormat="false" ht="13.8" hidden="false" customHeight="false" outlineLevel="0" collapsed="false">
      <c r="I81" s="111" t="n">
        <f aca="false">'Min pension'!I77+1</f>
        <v>2012</v>
      </c>
      <c r="J81" s="111" t="n">
        <f aca="false">'Min pension'!J77</f>
        <v>3</v>
      </c>
      <c r="K81" s="111" t="n">
        <v>12359.39</v>
      </c>
      <c r="L81" s="123" t="n">
        <f aca="false">'Max pension'!K81*100/'RIPTE e IPC'!T837</f>
        <v>17464.1144905414</v>
      </c>
    </row>
    <row r="82" customFormat="false" ht="13.8" hidden="false" customHeight="false" outlineLevel="0" collapsed="false">
      <c r="I82" s="113" t="n">
        <f aca="false">'Min pension'!I78+1</f>
        <v>2012</v>
      </c>
      <c r="J82" s="113" t="n">
        <f aca="false">'Min pension'!J78</f>
        <v>4</v>
      </c>
      <c r="K82" s="113" t="n">
        <v>13770.83</v>
      </c>
      <c r="L82" s="125" t="n">
        <f aca="false">'Max pension'!K82*100/'RIPTE e IPC'!T840</f>
        <v>18949.9219456052</v>
      </c>
    </row>
    <row r="83" customFormat="false" ht="13.8" hidden="false" customHeight="false" outlineLevel="0" collapsed="false">
      <c r="I83" s="111" t="n">
        <f aca="false">'Min pension'!I79+1</f>
        <v>2013</v>
      </c>
      <c r="J83" s="111" t="n">
        <f aca="false">'Min pension'!J79</f>
        <v>1</v>
      </c>
      <c r="K83" s="111" t="n">
        <v>13770.83</v>
      </c>
      <c r="L83" s="123" t="n">
        <f aca="false">'Max pension'!K83*100/'RIPTE e IPC'!T843</f>
        <v>18452.7406645147</v>
      </c>
    </row>
    <row r="84" customFormat="false" ht="13.8" hidden="false" customHeight="false" outlineLevel="0" collapsed="false">
      <c r="I84" s="113" t="n">
        <f aca="false">'Min pension'!I80+1</f>
        <v>2013</v>
      </c>
      <c r="J84" s="113" t="n">
        <f aca="false">'Min pension'!J80</f>
        <v>2</v>
      </c>
      <c r="K84" s="113" t="n">
        <v>15861.24</v>
      </c>
      <c r="L84" s="125" t="n">
        <f aca="false">'Max pension'!K84*100/'RIPTE e IPC'!T846</f>
        <v>20804.6661819534</v>
      </c>
    </row>
    <row r="85" customFormat="false" ht="13.8" hidden="false" customHeight="false" outlineLevel="0" collapsed="false">
      <c r="I85" s="111" t="n">
        <f aca="false">'Min pension'!I81+1</f>
        <v>2013</v>
      </c>
      <c r="J85" s="111" t="n">
        <f aca="false">'Min pension'!J81</f>
        <v>3</v>
      </c>
      <c r="K85" s="111" t="n">
        <v>15861.24</v>
      </c>
      <c r="L85" s="123" t="n">
        <f aca="false">'Max pension'!K85*100/'RIPTE e IPC'!T849</f>
        <v>20273.610295514</v>
      </c>
    </row>
    <row r="86" customFormat="false" ht="13.8" hidden="false" customHeight="false" outlineLevel="0" collapsed="false">
      <c r="I86" s="113" t="n">
        <f aca="false">'Min pension'!I82+1</f>
        <v>2013</v>
      </c>
      <c r="J86" s="113" t="n">
        <f aca="false">'Min pension'!J82</f>
        <v>4</v>
      </c>
      <c r="K86" s="113" t="n">
        <v>18146.84</v>
      </c>
      <c r="L86" s="125" t="n">
        <f aca="false">'Max pension'!K86*100/'RIPTE e IPC'!T852</f>
        <v>22591.5744063528</v>
      </c>
    </row>
    <row r="87" customFormat="false" ht="13.8" hidden="false" customHeight="false" outlineLevel="0" collapsed="false">
      <c r="I87" s="111" t="n">
        <f aca="false">'Min pension'!I83+1</f>
        <v>2014</v>
      </c>
      <c r="J87" s="111" t="n">
        <f aca="false">'Min pension'!J83</f>
        <v>1</v>
      </c>
      <c r="K87" s="111" t="n">
        <v>18146.84</v>
      </c>
      <c r="L87" s="123" t="n">
        <f aca="false">'Max pension'!K87*100/'RIPTE e IPC'!T855</f>
        <v>20771.5277587658</v>
      </c>
    </row>
    <row r="88" customFormat="false" ht="13.8" hidden="false" customHeight="false" outlineLevel="0" collapsed="false">
      <c r="I88" s="113" t="n">
        <f aca="false">'Min pension'!I84+1</f>
        <v>2014</v>
      </c>
      <c r="J88" s="113" t="n">
        <f aca="false">'Min pension'!J84</f>
        <v>2</v>
      </c>
      <c r="K88" s="113" t="n">
        <v>20199.25</v>
      </c>
      <c r="L88" s="125" t="n">
        <f aca="false">'Max pension'!K88*100/'RIPTE e IPC'!T858</f>
        <v>21827.0562668447</v>
      </c>
    </row>
    <row r="89" customFormat="false" ht="13.8" hidden="false" customHeight="false" outlineLevel="0" collapsed="false">
      <c r="I89" s="111" t="n">
        <f aca="false">'Min pension'!I85+1</f>
        <v>2014</v>
      </c>
      <c r="J89" s="111" t="n">
        <f aca="false">'Min pension'!J85</f>
        <v>3</v>
      </c>
      <c r="K89" s="111" t="n">
        <v>20199.25</v>
      </c>
      <c r="L89" s="123" t="n">
        <f aca="false">'Max pension'!K89*100/'RIPTE e IPC'!T861</f>
        <v>20964.7528093891</v>
      </c>
    </row>
    <row r="90" customFormat="false" ht="13.8" hidden="false" customHeight="false" outlineLevel="0" collapsed="false">
      <c r="I90" s="113" t="n">
        <f aca="false">'Min pension'!I86+1</f>
        <v>2014</v>
      </c>
      <c r="J90" s="113" t="n">
        <f aca="false">'Min pension'!J86</f>
        <v>4</v>
      </c>
      <c r="K90" s="113" t="n">
        <v>23675.54</v>
      </c>
      <c r="L90" s="125" t="n">
        <f aca="false">'Max pension'!K90*100/'RIPTE e IPC'!T864</f>
        <v>23675.54</v>
      </c>
    </row>
    <row r="91" customFormat="false" ht="13.8" hidden="false" customHeight="false" outlineLevel="0" collapsed="false">
      <c r="I91" s="111" t="n">
        <f aca="false">'Min pension'!I87+1</f>
        <v>2015</v>
      </c>
      <c r="J91" s="111" t="n">
        <f aca="false">'Min pension'!J87</f>
        <v>1</v>
      </c>
      <c r="K91" s="111" t="n">
        <v>23675.54</v>
      </c>
      <c r="L91" s="123" t="n">
        <f aca="false">'Max pension'!K91*100/'RIPTE e IPC'!T867</f>
        <v>22965.6624937354</v>
      </c>
    </row>
    <row r="92" customFormat="false" ht="13.8" hidden="false" customHeight="false" outlineLevel="0" collapsed="false">
      <c r="I92" s="113" t="n">
        <f aca="false">'Min pension'!I88+1</f>
        <v>2015</v>
      </c>
      <c r="J92" s="113" t="n">
        <f aca="false">'Min pension'!J88</f>
        <v>2</v>
      </c>
      <c r="K92" s="113" t="n">
        <v>27998.69</v>
      </c>
      <c r="L92" s="125" t="n">
        <f aca="false">'Max pension'!K92*100/'RIPTE e IPC'!T870</f>
        <v>26232.1226790185</v>
      </c>
    </row>
    <row r="93" customFormat="false" ht="13.8" hidden="false" customHeight="false" outlineLevel="0" collapsed="false">
      <c r="I93" s="111" t="n">
        <f aca="false">'Min pension'!I89+1</f>
        <v>2015</v>
      </c>
      <c r="J93" s="111" t="n">
        <f aca="false">'Min pension'!J89</f>
        <v>3</v>
      </c>
      <c r="K93" s="111" t="n">
        <v>27998.69</v>
      </c>
      <c r="L93" s="123" t="n">
        <f aca="false">'Max pension'!K93*100/'RIPTE e IPC'!T873</f>
        <v>25341.7152253487</v>
      </c>
    </row>
    <row r="94" customFormat="false" ht="13.8" hidden="false" customHeight="false" outlineLevel="0" collapsed="false">
      <c r="I94" s="113" t="n">
        <f aca="false">'Min pension'!I90+1</f>
        <v>2015</v>
      </c>
      <c r="J94" s="113" t="n">
        <f aca="false">'Min pension'!J90</f>
        <v>4</v>
      </c>
      <c r="K94" s="113" t="n">
        <v>31495.73</v>
      </c>
      <c r="L94" s="125" t="n">
        <f aca="false">'Max pension'!K94*100/'RIPTE e IPC'!T876</f>
        <v>27210.1626896374</v>
      </c>
    </row>
    <row r="95" customFormat="false" ht="13.8" hidden="false" customHeight="false" outlineLevel="0" collapsed="false">
      <c r="I95" s="111" t="n">
        <f aca="false">'Min pension'!I91+1</f>
        <v>2016</v>
      </c>
      <c r="J95" s="111" t="n">
        <f aca="false">'Min pension'!J91</f>
        <v>1</v>
      </c>
      <c r="K95" s="111" t="n">
        <v>31495.73</v>
      </c>
      <c r="L95" s="123" t="n">
        <f aca="false">'Max pension'!K95*100/'RIPTE e IPC'!T879</f>
        <v>24021.9859376708</v>
      </c>
    </row>
    <row r="96" customFormat="false" ht="13.8" hidden="false" customHeight="false" outlineLevel="0" collapsed="false">
      <c r="I96" s="113" t="n">
        <f aca="false">'Min pension'!I92+1</f>
        <v>2016</v>
      </c>
      <c r="J96" s="113" t="n">
        <f aca="false">'Min pension'!J92</f>
        <v>2</v>
      </c>
      <c r="K96" s="113" t="n">
        <v>36330.32</v>
      </c>
      <c r="L96" s="125" t="n">
        <f aca="false">'Max pension'!K96*100/'RIPTE e IPC'!T882</f>
        <v>24568.1729396562</v>
      </c>
    </row>
    <row r="97" customFormat="false" ht="13.8" hidden="false" customHeight="false" outlineLevel="0" collapsed="false">
      <c r="I97" s="111" t="n">
        <f aca="false">'Min pension'!I93+1</f>
        <v>2016</v>
      </c>
      <c r="J97" s="111" t="n">
        <f aca="false">'Min pension'!J93</f>
        <v>3</v>
      </c>
      <c r="K97" s="111" t="n">
        <v>36330.32</v>
      </c>
      <c r="L97" s="123" t="n">
        <f aca="false">'Max pension'!K97*100/'RIPTE e IPC'!T885</f>
        <v>23309.8931280716</v>
      </c>
    </row>
    <row r="98" customFormat="false" ht="13.8" hidden="false" customHeight="false" outlineLevel="0" collapsed="false">
      <c r="I98" s="113" t="n">
        <f aca="false">'Min pension'!I94+1</f>
        <v>2016</v>
      </c>
      <c r="J98" s="113" t="n">
        <f aca="false">'Min pension'!J94</f>
        <v>4</v>
      </c>
      <c r="K98" s="113" t="n">
        <v>41474.69</v>
      </c>
      <c r="L98" s="125" t="n">
        <f aca="false">'Max pension'!K98*100/'RIPTE e IPC'!T888</f>
        <v>25292.5195992457</v>
      </c>
    </row>
    <row r="99" customFormat="false" ht="13.8" hidden="false" customHeight="false" outlineLevel="0" collapsed="false">
      <c r="I99" s="111" t="n">
        <f aca="false">'Min pension'!I95+1</f>
        <v>2017</v>
      </c>
      <c r="J99" s="111" t="n">
        <f aca="false">'Min pension'!J95</f>
        <v>1</v>
      </c>
      <c r="K99" s="111" t="n">
        <v>41474.69</v>
      </c>
      <c r="L99" s="123" t="n">
        <f aca="false">'Max pension'!K99*100/'RIPTE e IPC'!T891</f>
        <v>24104.7316195434</v>
      </c>
    </row>
    <row r="100" customFormat="false" ht="13.8" hidden="false" customHeight="false" outlineLevel="0" collapsed="false">
      <c r="I100" s="113" t="n">
        <f aca="false">'Min pension'!I96+1</f>
        <v>2017</v>
      </c>
      <c r="J100" s="113" t="n">
        <f aca="false">'Min pension'!J96</f>
        <v>2</v>
      </c>
      <c r="K100" s="113" t="n">
        <v>46849.81</v>
      </c>
      <c r="L100" s="125" t="n">
        <f aca="false">'Max pension'!K100*100/'RIPTE e IPC'!T894</f>
        <v>25542.6601216314</v>
      </c>
    </row>
    <row r="101" customFormat="false" ht="13.8" hidden="false" customHeight="false" outlineLevel="0" collapsed="false">
      <c r="I101" s="111" t="n">
        <f aca="false">'Min pension'!I97+1</f>
        <v>2017</v>
      </c>
      <c r="J101" s="111" t="n">
        <f aca="false">'Min pension'!J97</f>
        <v>3</v>
      </c>
      <c r="K101" s="111" t="n">
        <v>46849.81</v>
      </c>
      <c r="L101" s="123" t="n">
        <f aca="false">'Max pension'!K101*100/'RIPTE e IPC'!T897</f>
        <v>24468.5932326468</v>
      </c>
    </row>
    <row r="102" customFormat="false" ht="13.8" hidden="false" customHeight="false" outlineLevel="0" collapsed="false">
      <c r="I102" s="113" t="n">
        <f aca="false">'Min pension'!I98+1</f>
        <v>2017</v>
      </c>
      <c r="J102" s="113" t="n">
        <f aca="false">'Min pension'!J98</f>
        <v>4</v>
      </c>
      <c r="K102" s="113" t="n">
        <v>53090.2</v>
      </c>
      <c r="L102" s="125" t="n">
        <f aca="false">'Max pension'!K102*100/'RIPTE e IPC'!T900</f>
        <v>26441.7004209134</v>
      </c>
    </row>
    <row r="103" customFormat="false" ht="13.8" hidden="false" customHeight="false" outlineLevel="0" collapsed="false">
      <c r="I103" s="111" t="n">
        <f aca="false">'Min pension'!I99+1</f>
        <v>2018</v>
      </c>
      <c r="J103" s="111" t="n">
        <f aca="false">'Min pension'!J99</f>
        <v>1</v>
      </c>
      <c r="K103" s="111" t="n">
        <v>53090.2</v>
      </c>
      <c r="L103" s="123" t="n">
        <f aca="false">'Max pension'!K103*100/'RIPTE e IPC'!T903</f>
        <v>24598.4341201563</v>
      </c>
    </row>
    <row r="104" customFormat="false" ht="13.8" hidden="false" customHeight="false" outlineLevel="0" collapsed="false">
      <c r="I104" s="113" t="n">
        <f aca="false">'Min pension'!I100+1</f>
        <v>2018</v>
      </c>
      <c r="J104" s="113" t="n">
        <f aca="false">'Min pension'!J100</f>
        <v>2</v>
      </c>
      <c r="K104" s="113" t="n">
        <v>56121.65</v>
      </c>
      <c r="L104" s="125" t="n">
        <f aca="false">'Max pension'!K104*100/'RIPTE e IPC'!T906</f>
        <v>24227.9771362834</v>
      </c>
    </row>
    <row r="105" customFormat="false" ht="13.8" hidden="false" customHeight="false" outlineLevel="0" collapsed="false">
      <c r="I105" s="111" t="n">
        <f aca="false">'Min pension'!I101+1</f>
        <v>2018</v>
      </c>
      <c r="J105" s="111" t="n">
        <f aca="false">'Min pension'!J101</f>
        <v>3</v>
      </c>
      <c r="K105" s="111" t="n">
        <v>59314.97</v>
      </c>
      <c r="L105" s="123" t="n">
        <f aca="false">'Max pension'!K105*100/'RIPTE e IPC'!T909</f>
        <v>23045.2726482195</v>
      </c>
    </row>
    <row r="106" customFormat="false" ht="13.8" hidden="false" customHeight="false" outlineLevel="0" collapsed="false">
      <c r="I106" s="113" t="n">
        <f aca="false">'Min pension'!I102+1</f>
        <v>2018</v>
      </c>
      <c r="J106" s="113" t="n">
        <f aca="false">'Min pension'!J102</f>
        <v>4</v>
      </c>
      <c r="K106" s="124" t="n">
        <v>63278.9450222787</v>
      </c>
      <c r="L106" s="125" t="n">
        <f aca="false">'Max pension'!K106*100/'RIPTE e IPC'!T912</f>
        <v>21227.4554614828</v>
      </c>
    </row>
    <row r="107" customFormat="false" ht="13.8" hidden="false" customHeight="false" outlineLevel="0" collapsed="false">
      <c r="I107" s="111" t="n">
        <f aca="false">'Min pension'!I103+1</f>
        <v>2019</v>
      </c>
      <c r="J107" s="111" t="n">
        <f aca="false">'Min pension'!J103</f>
        <v>1</v>
      </c>
      <c r="K107" s="123" t="n">
        <v>68200.18</v>
      </c>
      <c r="L107" s="123" t="n">
        <f aca="false">'Max pension'!K107*100/'RIPTE e IPC'!T915</f>
        <v>20888.6038047403</v>
      </c>
    </row>
    <row r="108" customFormat="false" ht="13.8" hidden="false" customHeight="false" outlineLevel="0" collapsed="false">
      <c r="I108" s="113" t="n">
        <f aca="false">'Min pension'!I104+1</f>
        <v>2019</v>
      </c>
      <c r="J108" s="113" t="n">
        <f aca="false">'Min pension'!J104</f>
        <v>2</v>
      </c>
      <c r="K108" s="125" t="n">
        <v>76268.26</v>
      </c>
      <c r="L108" s="125" t="n">
        <f aca="false">'Max pension'!K108*100/'RIPTE e IPC'!T918</f>
        <v>20932.0358677489</v>
      </c>
      <c r="M108" s="126"/>
    </row>
    <row r="109" customFormat="false" ht="13.8" hidden="false" customHeight="false" outlineLevel="0" collapsed="false">
      <c r="I109" s="111" t="n">
        <f aca="false">'Min pension'!I105+1</f>
        <v>2019</v>
      </c>
      <c r="J109" s="111" t="n">
        <f aca="false">'Min pension'!J105</f>
        <v>3</v>
      </c>
      <c r="K109" s="123" t="n">
        <v>84459.47</v>
      </c>
      <c r="L109" s="123" t="n">
        <f aca="false">'Max pension'!K109*100/'RIPTE e IPC'!T921</f>
        <v>21241.5612930124</v>
      </c>
    </row>
    <row r="110" customFormat="false" ht="13.8" hidden="false" customHeight="false" outlineLevel="0" collapsed="false">
      <c r="I110" s="113" t="n">
        <f aca="false">'Min pension'!I106+1</f>
        <v>2019</v>
      </c>
      <c r="J110" s="113" t="n">
        <f aca="false">'Min pension'!J106</f>
        <v>4</v>
      </c>
      <c r="K110" s="125" t="n">
        <f aca="false">K109*(1+PBU!M110)</f>
        <v>94776.3620088709</v>
      </c>
      <c r="L110" s="125" t="n">
        <f aca="false">'Max pension'!K110*100/'RIPTE e IPC'!T924</f>
        <v>20733.2374830752</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1600</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2019-10-18T14:02:44Z</dcterms:modified>
  <cp:revision>115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