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gutierreza/OneDrive - NIWA/NIWA/Cruises/TAN1702/RESULTS TAN1702/HPLC/PAPER HPLC/Paper Figure-Tables/Tables/V2 - May2022/"/>
    </mc:Choice>
  </mc:AlternateContent>
  <xr:revisionPtr revIDLastSave="0" documentId="13_ncr:1_{2E1B66B4-96FD-B944-BAA6-19E1537642E1}" xr6:coauthVersionLast="47" xr6:coauthVersionMax="47" xr10:uidLastSave="{00000000-0000-0000-0000-000000000000}"/>
  <bookViews>
    <workbookView xWindow="5680" yWindow="-17540" windowWidth="28060" windowHeight="17540" xr2:uid="{00000000-000D-0000-FFFF-FFFF00000000}"/>
  </bookViews>
  <sheets>
    <sheet name="ApparentRatesPhi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L34" i="1" s="1"/>
  <c r="AJ114" i="1"/>
  <c r="AJ113" i="1"/>
  <c r="AJ112" i="1"/>
  <c r="AG114" i="1"/>
  <c r="AG113" i="1"/>
  <c r="AG112" i="1"/>
  <c r="AD114" i="1"/>
  <c r="AD113" i="1"/>
  <c r="AD112" i="1"/>
  <c r="AA114" i="1"/>
  <c r="AA113" i="1"/>
  <c r="AA112" i="1"/>
  <c r="X114" i="1"/>
  <c r="X113" i="1"/>
  <c r="X112" i="1"/>
  <c r="U114" i="1"/>
  <c r="U113" i="1"/>
  <c r="U112" i="1"/>
  <c r="R114" i="1"/>
  <c r="R113" i="1"/>
  <c r="R112" i="1"/>
  <c r="O112" i="1"/>
  <c r="O114" i="1"/>
  <c r="O113" i="1"/>
  <c r="O104" i="1"/>
  <c r="AJ111" i="1" l="1"/>
  <c r="AJ110" i="1"/>
  <c r="AJ109" i="1"/>
  <c r="AJ108" i="1"/>
  <c r="AJ107" i="1"/>
  <c r="AJ106" i="1"/>
  <c r="AJ105" i="1"/>
  <c r="AJ104" i="1"/>
  <c r="AG111" i="1"/>
  <c r="AG110" i="1"/>
  <c r="AG109" i="1"/>
  <c r="AG108" i="1"/>
  <c r="AG107" i="1"/>
  <c r="AG106" i="1"/>
  <c r="AG105" i="1"/>
  <c r="AG104" i="1"/>
  <c r="AD111" i="1"/>
  <c r="AD110" i="1"/>
  <c r="AD109" i="1"/>
  <c r="AD108" i="1"/>
  <c r="AD107" i="1"/>
  <c r="AD106" i="1"/>
  <c r="AD105" i="1"/>
  <c r="AD104" i="1"/>
  <c r="AA111" i="1"/>
  <c r="AA110" i="1"/>
  <c r="AA109" i="1"/>
  <c r="AA108" i="1"/>
  <c r="AA107" i="1"/>
  <c r="AA106" i="1"/>
  <c r="AA105" i="1"/>
  <c r="AA104" i="1"/>
  <c r="X111" i="1"/>
  <c r="X110" i="1"/>
  <c r="X109" i="1"/>
  <c r="X108" i="1"/>
  <c r="X107" i="1"/>
  <c r="X106" i="1"/>
  <c r="X105" i="1"/>
  <c r="X104" i="1"/>
  <c r="U111" i="1"/>
  <c r="U110" i="1"/>
  <c r="U109" i="1"/>
  <c r="U108" i="1"/>
  <c r="U107" i="1"/>
  <c r="U106" i="1"/>
  <c r="U105" i="1"/>
  <c r="U104" i="1"/>
  <c r="R111" i="1"/>
  <c r="R110" i="1"/>
  <c r="R109" i="1"/>
  <c r="R108" i="1"/>
  <c r="R107" i="1"/>
  <c r="R106" i="1"/>
  <c r="R105" i="1"/>
  <c r="R104" i="1"/>
  <c r="O111" i="1"/>
  <c r="F58" i="1"/>
  <c r="H58" i="1"/>
  <c r="J58" i="1"/>
  <c r="N58" i="1" s="1"/>
  <c r="J8" i="1"/>
  <c r="Q58" i="1" l="1"/>
  <c r="F98" i="1"/>
  <c r="H98" i="1"/>
  <c r="F38" i="1"/>
  <c r="F20" i="1"/>
  <c r="H6" i="1"/>
  <c r="F6" i="1"/>
  <c r="Z49" i="1" l="1"/>
  <c r="N49" i="1" l="1"/>
  <c r="W49" i="1"/>
  <c r="AF49" i="1"/>
  <c r="AI49" i="1"/>
  <c r="T49" i="1"/>
  <c r="Q49" i="1"/>
  <c r="AC49" i="1"/>
  <c r="H63" i="1" l="1"/>
  <c r="F66" i="1"/>
  <c r="I35" i="1" l="1"/>
  <c r="H7" i="1" l="1"/>
  <c r="J114" i="1" l="1"/>
  <c r="J113" i="1"/>
  <c r="J112" i="1"/>
  <c r="J111" i="1"/>
  <c r="J110" i="1"/>
  <c r="J109" i="1"/>
  <c r="J108" i="1"/>
  <c r="J107" i="1"/>
  <c r="J106" i="1"/>
  <c r="J105" i="1"/>
  <c r="J104" i="1"/>
  <c r="J94" i="1"/>
  <c r="J50" i="1"/>
  <c r="J48" i="1"/>
  <c r="H114" i="1"/>
  <c r="H113" i="1"/>
  <c r="H112" i="1"/>
  <c r="H111" i="1"/>
  <c r="H110" i="1"/>
  <c r="H109" i="1"/>
  <c r="H108" i="1"/>
  <c r="H107" i="1"/>
  <c r="H106" i="1"/>
  <c r="H105" i="1"/>
  <c r="H104" i="1"/>
  <c r="J100" i="1"/>
  <c r="J99" i="1"/>
  <c r="J98" i="1"/>
  <c r="J97" i="1"/>
  <c r="J96" i="1"/>
  <c r="J95" i="1"/>
  <c r="J93" i="1"/>
  <c r="J92" i="1"/>
  <c r="J91" i="1"/>
  <c r="J90" i="1"/>
  <c r="N90" i="1" s="1"/>
  <c r="J86" i="1"/>
  <c r="J85" i="1"/>
  <c r="J84" i="1"/>
  <c r="J83" i="1"/>
  <c r="J82" i="1"/>
  <c r="J81" i="1"/>
  <c r="J80" i="1"/>
  <c r="J79" i="1"/>
  <c r="J78" i="1"/>
  <c r="J77" i="1"/>
  <c r="J76" i="1"/>
  <c r="J72" i="1"/>
  <c r="J71" i="1"/>
  <c r="J70" i="1"/>
  <c r="J69" i="1"/>
  <c r="J68" i="1"/>
  <c r="J67" i="1"/>
  <c r="J66" i="1"/>
  <c r="J65" i="1"/>
  <c r="J64" i="1"/>
  <c r="J63" i="1"/>
  <c r="J62" i="1"/>
  <c r="J57" i="1"/>
  <c r="N57" i="1" s="1"/>
  <c r="J56" i="1"/>
  <c r="J55" i="1"/>
  <c r="J54" i="1"/>
  <c r="J53" i="1"/>
  <c r="J52" i="1"/>
  <c r="J51" i="1"/>
  <c r="J44" i="1"/>
  <c r="J43" i="1"/>
  <c r="J41" i="1"/>
  <c r="J40" i="1"/>
  <c r="J39" i="1"/>
  <c r="J38" i="1"/>
  <c r="J37" i="1"/>
  <c r="J36" i="1"/>
  <c r="J35" i="1"/>
  <c r="J34" i="1"/>
  <c r="J30" i="1"/>
  <c r="J29" i="1"/>
  <c r="J28" i="1"/>
  <c r="J27" i="1"/>
  <c r="J26" i="1"/>
  <c r="J25" i="1"/>
  <c r="J24" i="1"/>
  <c r="J23" i="1"/>
  <c r="J22" i="1"/>
  <c r="J21" i="1"/>
  <c r="J20" i="1"/>
  <c r="J16" i="1"/>
  <c r="J15" i="1"/>
  <c r="J14" i="1"/>
  <c r="J13" i="1"/>
  <c r="J12" i="1"/>
  <c r="J11" i="1"/>
  <c r="J10" i="1"/>
  <c r="J9" i="1"/>
  <c r="AC8" i="1"/>
  <c r="J7" i="1"/>
  <c r="J6" i="1"/>
  <c r="K90" i="1" l="1"/>
  <c r="L20" i="1"/>
  <c r="L21" i="1" s="1"/>
  <c r="L22" i="1" s="1"/>
  <c r="L23" i="1" s="1"/>
  <c r="L24" i="1" s="1"/>
  <c r="L25" i="1" s="1"/>
  <c r="L26" i="1" s="1"/>
  <c r="L27" i="1" s="1"/>
  <c r="L28" i="1" s="1"/>
  <c r="AA28" i="1" s="1"/>
  <c r="K48" i="1"/>
  <c r="O48" i="1" s="1"/>
  <c r="K104" i="1"/>
  <c r="K34" i="1"/>
  <c r="R34" i="1" s="1"/>
  <c r="L76" i="1"/>
  <c r="L77" i="1" s="1"/>
  <c r="L78" i="1" s="1"/>
  <c r="L79" i="1" s="1"/>
  <c r="L80" i="1" s="1"/>
  <c r="L81" i="1" s="1"/>
  <c r="L82" i="1" s="1"/>
  <c r="L83" i="1" s="1"/>
  <c r="L84" i="1" s="1"/>
  <c r="AA84" i="1" s="1"/>
  <c r="K62" i="1"/>
  <c r="AJ62" i="1" s="1"/>
  <c r="L90" i="1"/>
  <c r="L91" i="1" s="1"/>
  <c r="L92" i="1" s="1"/>
  <c r="L93" i="1" s="1"/>
  <c r="L94" i="1" s="1"/>
  <c r="L95" i="1" s="1"/>
  <c r="L96" i="1" s="1"/>
  <c r="L97" i="1" s="1"/>
  <c r="L98" i="1" s="1"/>
  <c r="O100" i="1" s="1"/>
  <c r="AA34" i="1"/>
  <c r="X34" i="1"/>
  <c r="L104" i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O86" i="1"/>
  <c r="K91" i="1"/>
  <c r="AG90" i="1"/>
  <c r="X90" i="1"/>
  <c r="O90" i="1"/>
  <c r="AD90" i="1"/>
  <c r="U90" i="1"/>
  <c r="AJ90" i="1"/>
  <c r="AA90" i="1"/>
  <c r="R90" i="1"/>
  <c r="L62" i="1"/>
  <c r="L63" i="1" s="1"/>
  <c r="L64" i="1" s="1"/>
  <c r="L65" i="1" s="1"/>
  <c r="L66" i="1" s="1"/>
  <c r="L67" i="1" s="1"/>
  <c r="L68" i="1" s="1"/>
  <c r="L69" i="1" s="1"/>
  <c r="L70" i="1" s="1"/>
  <c r="K76" i="1"/>
  <c r="K49" i="1"/>
  <c r="AG48" i="1"/>
  <c r="R48" i="1"/>
  <c r="X48" i="1"/>
  <c r="AD48" i="1"/>
  <c r="U48" i="1"/>
  <c r="L35" i="1"/>
  <c r="L36" i="1" s="1"/>
  <c r="L37" i="1" s="1"/>
  <c r="L38" i="1" s="1"/>
  <c r="L39" i="1" s="1"/>
  <c r="L40" i="1" s="1"/>
  <c r="L41" i="1" s="1"/>
  <c r="L42" i="1" s="1"/>
  <c r="L43" i="1" s="1"/>
  <c r="L44" i="1" s="1"/>
  <c r="L48" i="1"/>
  <c r="L49" i="1" s="1"/>
  <c r="L50" i="1" s="1"/>
  <c r="L51" i="1" s="1"/>
  <c r="L52" i="1" s="1"/>
  <c r="L53" i="1" s="1"/>
  <c r="L54" i="1" s="1"/>
  <c r="L55" i="1" s="1"/>
  <c r="L56" i="1" s="1"/>
  <c r="K6" i="1"/>
  <c r="L6" i="1"/>
  <c r="L7" i="1" s="1"/>
  <c r="L8" i="1" s="1"/>
  <c r="L9" i="1" s="1"/>
  <c r="L10" i="1" s="1"/>
  <c r="L11" i="1" s="1"/>
  <c r="L12" i="1" s="1"/>
  <c r="L13" i="1" s="1"/>
  <c r="L14" i="1" s="1"/>
  <c r="K20" i="1"/>
  <c r="AC106" i="1"/>
  <c r="N106" i="1"/>
  <c r="AI106" i="1"/>
  <c r="AF106" i="1"/>
  <c r="Z106" i="1"/>
  <c r="Q106" i="1"/>
  <c r="W106" i="1"/>
  <c r="T106" i="1"/>
  <c r="N114" i="1"/>
  <c r="AI114" i="1"/>
  <c r="AC114" i="1"/>
  <c r="AF114" i="1"/>
  <c r="Z114" i="1"/>
  <c r="Q114" i="1"/>
  <c r="W114" i="1"/>
  <c r="T114" i="1"/>
  <c r="Q104" i="1"/>
  <c r="AC104" i="1"/>
  <c r="W104" i="1"/>
  <c r="T104" i="1"/>
  <c r="N104" i="1"/>
  <c r="AI104" i="1"/>
  <c r="AF104" i="1"/>
  <c r="Z104" i="1"/>
  <c r="Q112" i="1"/>
  <c r="W112" i="1"/>
  <c r="T112" i="1"/>
  <c r="AC112" i="1"/>
  <c r="Z112" i="1"/>
  <c r="N112" i="1"/>
  <c r="AI112" i="1"/>
  <c r="AF112" i="1"/>
  <c r="AF107" i="1"/>
  <c r="Z107" i="1"/>
  <c r="AC107" i="1"/>
  <c r="Q107" i="1"/>
  <c r="N107" i="1"/>
  <c r="W107" i="1"/>
  <c r="T107" i="1"/>
  <c r="AI107" i="1"/>
  <c r="W105" i="1"/>
  <c r="T105" i="1"/>
  <c r="N105" i="1"/>
  <c r="AI105" i="1"/>
  <c r="AC105" i="1"/>
  <c r="AF105" i="1"/>
  <c r="Z105" i="1"/>
  <c r="Q105" i="1"/>
  <c r="AC108" i="1"/>
  <c r="Q108" i="1"/>
  <c r="W108" i="1"/>
  <c r="T108" i="1"/>
  <c r="N108" i="1"/>
  <c r="AI108" i="1"/>
  <c r="Z108" i="1"/>
  <c r="AF108" i="1"/>
  <c r="W113" i="1"/>
  <c r="T113" i="1"/>
  <c r="N113" i="1"/>
  <c r="AI113" i="1"/>
  <c r="AC113" i="1"/>
  <c r="Q113" i="1"/>
  <c r="AF113" i="1"/>
  <c r="Z113" i="1"/>
  <c r="W109" i="1"/>
  <c r="T109" i="1"/>
  <c r="N109" i="1"/>
  <c r="AI109" i="1"/>
  <c r="AC109" i="1"/>
  <c r="AF109" i="1"/>
  <c r="Z109" i="1"/>
  <c r="Q109" i="1"/>
  <c r="N110" i="1"/>
  <c r="AI110" i="1"/>
  <c r="AF110" i="1"/>
  <c r="Z110" i="1"/>
  <c r="Q110" i="1"/>
  <c r="W110" i="1"/>
  <c r="T110" i="1"/>
  <c r="AC110" i="1"/>
  <c r="AF111" i="1"/>
  <c r="Z111" i="1"/>
  <c r="Q111" i="1"/>
  <c r="N111" i="1"/>
  <c r="W111" i="1"/>
  <c r="T111" i="1"/>
  <c r="AC111" i="1"/>
  <c r="AI111" i="1"/>
  <c r="Q92" i="1"/>
  <c r="AF92" i="1"/>
  <c r="W92" i="1"/>
  <c r="T92" i="1"/>
  <c r="N92" i="1"/>
  <c r="AI92" i="1"/>
  <c r="AC92" i="1"/>
  <c r="Z92" i="1"/>
  <c r="N94" i="1"/>
  <c r="AI94" i="1"/>
  <c r="AF94" i="1"/>
  <c r="Z94" i="1"/>
  <c r="AC94" i="1"/>
  <c r="T94" i="1"/>
  <c r="Q94" i="1"/>
  <c r="W94" i="1"/>
  <c r="W93" i="1"/>
  <c r="T93" i="1"/>
  <c r="Q93" i="1"/>
  <c r="N93" i="1"/>
  <c r="AI93" i="1"/>
  <c r="AC93" i="1"/>
  <c r="AF93" i="1"/>
  <c r="Z93" i="1"/>
  <c r="AF95" i="1"/>
  <c r="Z95" i="1"/>
  <c r="AC95" i="1"/>
  <c r="Q95" i="1"/>
  <c r="AI95" i="1"/>
  <c r="W95" i="1"/>
  <c r="T95" i="1"/>
  <c r="N95" i="1"/>
  <c r="Q96" i="1"/>
  <c r="AC96" i="1"/>
  <c r="W96" i="1"/>
  <c r="T96" i="1"/>
  <c r="AF96" i="1"/>
  <c r="Z96" i="1"/>
  <c r="N96" i="1"/>
  <c r="AI96" i="1"/>
  <c r="AC97" i="1"/>
  <c r="W97" i="1"/>
  <c r="T97" i="1"/>
  <c r="N97" i="1"/>
  <c r="AI97" i="1"/>
  <c r="Q97" i="1"/>
  <c r="AF97" i="1"/>
  <c r="Z97" i="1"/>
  <c r="Q100" i="1"/>
  <c r="Z100" i="1"/>
  <c r="W100" i="1"/>
  <c r="T100" i="1"/>
  <c r="N100" i="1"/>
  <c r="AI100" i="1"/>
  <c r="AC100" i="1"/>
  <c r="AF100" i="1"/>
  <c r="N98" i="1"/>
  <c r="AI98" i="1"/>
  <c r="T98" i="1"/>
  <c r="AC98" i="1"/>
  <c r="W98" i="1"/>
  <c r="AF98" i="1"/>
  <c r="Z98" i="1"/>
  <c r="Q98" i="1"/>
  <c r="AF91" i="1"/>
  <c r="Z91" i="1"/>
  <c r="N91" i="1"/>
  <c r="AI91" i="1"/>
  <c r="Q91" i="1"/>
  <c r="AC91" i="1"/>
  <c r="W91" i="1"/>
  <c r="T91" i="1"/>
  <c r="AI90" i="1"/>
  <c r="AF90" i="1"/>
  <c r="Z90" i="1"/>
  <c r="W90" i="1"/>
  <c r="AC90" i="1"/>
  <c r="Q90" i="1"/>
  <c r="T90" i="1"/>
  <c r="AF99" i="1"/>
  <c r="Z99" i="1"/>
  <c r="AC99" i="1"/>
  <c r="N99" i="1"/>
  <c r="Q99" i="1"/>
  <c r="W99" i="1"/>
  <c r="T99" i="1"/>
  <c r="AI99" i="1"/>
  <c r="AC82" i="1"/>
  <c r="W82" i="1"/>
  <c r="T82" i="1"/>
  <c r="N82" i="1"/>
  <c r="AI82" i="1"/>
  <c r="AF82" i="1"/>
  <c r="Z82" i="1"/>
  <c r="Q82" i="1"/>
  <c r="N83" i="1"/>
  <c r="AI83" i="1"/>
  <c r="T83" i="1"/>
  <c r="AF83" i="1"/>
  <c r="Z83" i="1"/>
  <c r="AC83" i="1"/>
  <c r="Q83" i="1"/>
  <c r="W83" i="1"/>
  <c r="AF76" i="1"/>
  <c r="Z76" i="1"/>
  <c r="AC76" i="1"/>
  <c r="Q76" i="1"/>
  <c r="AI76" i="1"/>
  <c r="N76" i="1"/>
  <c r="W76" i="1"/>
  <c r="T76" i="1"/>
  <c r="AF84" i="1"/>
  <c r="Z84" i="1"/>
  <c r="AC84" i="1"/>
  <c r="Q84" i="1"/>
  <c r="N84" i="1"/>
  <c r="AI84" i="1"/>
  <c r="W84" i="1"/>
  <c r="T84" i="1"/>
  <c r="AC77" i="1"/>
  <c r="Q77" i="1"/>
  <c r="AF77" i="1"/>
  <c r="Z77" i="1"/>
  <c r="W77" i="1"/>
  <c r="T77" i="1"/>
  <c r="N77" i="1"/>
  <c r="AI77" i="1"/>
  <c r="Q85" i="1"/>
  <c r="W85" i="1"/>
  <c r="T85" i="1"/>
  <c r="Z85" i="1"/>
  <c r="N85" i="1"/>
  <c r="AI85" i="1"/>
  <c r="AC85" i="1"/>
  <c r="AF85" i="1"/>
  <c r="AF80" i="1"/>
  <c r="Z80" i="1"/>
  <c r="N80" i="1"/>
  <c r="Q80" i="1"/>
  <c r="AC80" i="1"/>
  <c r="W80" i="1"/>
  <c r="T80" i="1"/>
  <c r="AI80" i="1"/>
  <c r="Q81" i="1"/>
  <c r="AC81" i="1"/>
  <c r="W81" i="1"/>
  <c r="T81" i="1"/>
  <c r="AF81" i="1"/>
  <c r="Z81" i="1"/>
  <c r="N81" i="1"/>
  <c r="AI81" i="1"/>
  <c r="W78" i="1"/>
  <c r="T78" i="1"/>
  <c r="AC78" i="1"/>
  <c r="Q78" i="1"/>
  <c r="N78" i="1"/>
  <c r="AI78" i="1"/>
  <c r="AF78" i="1"/>
  <c r="Z78" i="1"/>
  <c r="Q86" i="1"/>
  <c r="W86" i="1"/>
  <c r="T86" i="1"/>
  <c r="N86" i="1"/>
  <c r="AI86" i="1"/>
  <c r="AC86" i="1"/>
  <c r="AF86" i="1"/>
  <c r="Z86" i="1"/>
  <c r="W79" i="1"/>
  <c r="N79" i="1"/>
  <c r="AI79" i="1"/>
  <c r="AC79" i="1"/>
  <c r="AF79" i="1"/>
  <c r="Z79" i="1"/>
  <c r="T79" i="1"/>
  <c r="Q79" i="1"/>
  <c r="W69" i="1"/>
  <c r="AF69" i="1"/>
  <c r="T69" i="1"/>
  <c r="Z69" i="1"/>
  <c r="AC69" i="1"/>
  <c r="N69" i="1"/>
  <c r="AI69" i="1"/>
  <c r="Q69" i="1"/>
  <c r="N71" i="1"/>
  <c r="AI71" i="1"/>
  <c r="Q71" i="1"/>
  <c r="AC71" i="1"/>
  <c r="W71" i="1"/>
  <c r="AF71" i="1"/>
  <c r="T71" i="1"/>
  <c r="Z71" i="1"/>
  <c r="N62" i="1"/>
  <c r="AI62" i="1"/>
  <c r="Q62" i="1"/>
  <c r="AC62" i="1"/>
  <c r="W62" i="1"/>
  <c r="AF62" i="1"/>
  <c r="T62" i="1"/>
  <c r="Z62" i="1"/>
  <c r="T70" i="1"/>
  <c r="N70" i="1"/>
  <c r="AI70" i="1"/>
  <c r="Q70" i="1"/>
  <c r="AC70" i="1"/>
  <c r="W70" i="1"/>
  <c r="AF70" i="1"/>
  <c r="Z70" i="1"/>
  <c r="AC72" i="1"/>
  <c r="AI72" i="1"/>
  <c r="W72" i="1"/>
  <c r="AF72" i="1"/>
  <c r="T72" i="1"/>
  <c r="Z72" i="1"/>
  <c r="N72" i="1"/>
  <c r="Q72" i="1"/>
  <c r="Q63" i="1"/>
  <c r="W63" i="1"/>
  <c r="AF63" i="1"/>
  <c r="T63" i="1"/>
  <c r="Z63" i="1"/>
  <c r="AI63" i="1"/>
  <c r="N63" i="1"/>
  <c r="AC63" i="1"/>
  <c r="N67" i="1"/>
  <c r="AI67" i="1"/>
  <c r="Q67" i="1"/>
  <c r="W67" i="1"/>
  <c r="AF67" i="1"/>
  <c r="T67" i="1"/>
  <c r="Z67" i="1"/>
  <c r="AC67" i="1"/>
  <c r="W64" i="1"/>
  <c r="AF64" i="1"/>
  <c r="T64" i="1"/>
  <c r="Z64" i="1"/>
  <c r="N64" i="1"/>
  <c r="AI64" i="1"/>
  <c r="Q64" i="1"/>
  <c r="AC64" i="1"/>
  <c r="Z65" i="1"/>
  <c r="W65" i="1"/>
  <c r="T65" i="1"/>
  <c r="N65" i="1"/>
  <c r="AI65" i="1"/>
  <c r="Q65" i="1"/>
  <c r="AF65" i="1"/>
  <c r="AC65" i="1"/>
  <c r="N68" i="1"/>
  <c r="W68" i="1"/>
  <c r="AF68" i="1"/>
  <c r="T68" i="1"/>
  <c r="Z68" i="1"/>
  <c r="Q68" i="1"/>
  <c r="AC68" i="1"/>
  <c r="AI68" i="1"/>
  <c r="W48" i="1"/>
  <c r="AC48" i="1"/>
  <c r="Q48" i="1"/>
  <c r="AF48" i="1"/>
  <c r="AI48" i="1"/>
  <c r="N48" i="1"/>
  <c r="Z48" i="1"/>
  <c r="T48" i="1"/>
  <c r="AC58" i="1"/>
  <c r="W58" i="1"/>
  <c r="T58" i="1"/>
  <c r="AF58" i="1"/>
  <c r="Z58" i="1"/>
  <c r="AI58" i="1"/>
  <c r="Q50" i="1"/>
  <c r="W50" i="1"/>
  <c r="T50" i="1"/>
  <c r="Z50" i="1"/>
  <c r="AF50" i="1"/>
  <c r="N50" i="1"/>
  <c r="AI50" i="1"/>
  <c r="AC50" i="1"/>
  <c r="AC51" i="1"/>
  <c r="W51" i="1"/>
  <c r="T51" i="1"/>
  <c r="N51" i="1"/>
  <c r="AI51" i="1"/>
  <c r="AF51" i="1"/>
  <c r="Z51" i="1"/>
  <c r="Q51" i="1"/>
  <c r="N52" i="1"/>
  <c r="AI52" i="1"/>
  <c r="AC52" i="1"/>
  <c r="AF52" i="1"/>
  <c r="Z52" i="1"/>
  <c r="Q52" i="1"/>
  <c r="T52" i="1"/>
  <c r="W52" i="1"/>
  <c r="AC53" i="1"/>
  <c r="AF53" i="1"/>
  <c r="Z53" i="1"/>
  <c r="Q53" i="1"/>
  <c r="AI53" i="1"/>
  <c r="W53" i="1"/>
  <c r="T53" i="1"/>
  <c r="N53" i="1"/>
  <c r="Q54" i="1"/>
  <c r="W54" i="1"/>
  <c r="T54" i="1"/>
  <c r="AC54" i="1"/>
  <c r="N54" i="1"/>
  <c r="AI54" i="1"/>
  <c r="Z54" i="1"/>
  <c r="AF54" i="1"/>
  <c r="W55" i="1"/>
  <c r="T55" i="1"/>
  <c r="N55" i="1"/>
  <c r="AI55" i="1"/>
  <c r="Q55" i="1"/>
  <c r="AC55" i="1"/>
  <c r="AF55" i="1"/>
  <c r="Z55" i="1"/>
  <c r="N56" i="1"/>
  <c r="AI56" i="1"/>
  <c r="AF56" i="1"/>
  <c r="Z56" i="1"/>
  <c r="W56" i="1"/>
  <c r="T56" i="1"/>
  <c r="Q56" i="1"/>
  <c r="AC56" i="1"/>
  <c r="AF57" i="1"/>
  <c r="Z57" i="1"/>
  <c r="Q57" i="1"/>
  <c r="W57" i="1"/>
  <c r="T57" i="1"/>
  <c r="AI57" i="1"/>
  <c r="AC57" i="1"/>
  <c r="W38" i="1"/>
  <c r="T38" i="1"/>
  <c r="N38" i="1"/>
  <c r="Z38" i="1"/>
  <c r="AC38" i="1"/>
  <c r="Q38" i="1"/>
  <c r="AF38" i="1"/>
  <c r="AI38" i="1"/>
  <c r="Q44" i="1"/>
  <c r="AI44" i="1"/>
  <c r="T44" i="1"/>
  <c r="AC44" i="1"/>
  <c r="AF44" i="1"/>
  <c r="Z44" i="1"/>
  <c r="W44" i="1"/>
  <c r="N44" i="1"/>
  <c r="AI37" i="1"/>
  <c r="Q37" i="1"/>
  <c r="AF37" i="1"/>
  <c r="N37" i="1"/>
  <c r="Z37" i="1"/>
  <c r="W37" i="1"/>
  <c r="T37" i="1"/>
  <c r="AC37" i="1"/>
  <c r="Q39" i="1"/>
  <c r="W39" i="1"/>
  <c r="T39" i="1"/>
  <c r="AF39" i="1"/>
  <c r="Z39" i="1"/>
  <c r="AI39" i="1"/>
  <c r="AC39" i="1"/>
  <c r="N39" i="1"/>
  <c r="AF36" i="1"/>
  <c r="AC36" i="1"/>
  <c r="Z36" i="1"/>
  <c r="T36" i="1"/>
  <c r="N36" i="1"/>
  <c r="AI36" i="1"/>
  <c r="W36" i="1"/>
  <c r="Q36" i="1"/>
  <c r="AF40" i="1"/>
  <c r="W40" i="1"/>
  <c r="Q40" i="1"/>
  <c r="N40" i="1"/>
  <c r="Z40" i="1"/>
  <c r="AI40" i="1"/>
  <c r="T40" i="1"/>
  <c r="AC40" i="1"/>
  <c r="AI41" i="1"/>
  <c r="AC41" i="1"/>
  <c r="N41" i="1"/>
  <c r="Z41" i="1"/>
  <c r="W41" i="1"/>
  <c r="T41" i="1"/>
  <c r="Q41" i="1"/>
  <c r="AF41" i="1"/>
  <c r="AC34" i="1"/>
  <c r="Q34" i="1"/>
  <c r="W34" i="1"/>
  <c r="AI34" i="1"/>
  <c r="AF34" i="1"/>
  <c r="Z34" i="1"/>
  <c r="N34" i="1"/>
  <c r="T34" i="1"/>
  <c r="N25" i="1"/>
  <c r="T25" i="1"/>
  <c r="AF25" i="1"/>
  <c r="W25" i="1"/>
  <c r="Z25" i="1"/>
  <c r="AI25" i="1"/>
  <c r="Q25" i="1"/>
  <c r="AC25" i="1"/>
  <c r="AI27" i="1"/>
  <c r="W27" i="1"/>
  <c r="AF27" i="1"/>
  <c r="N27" i="1"/>
  <c r="Q27" i="1"/>
  <c r="T27" i="1"/>
  <c r="Z27" i="1"/>
  <c r="AC27" i="1"/>
  <c r="T26" i="1"/>
  <c r="W26" i="1"/>
  <c r="Z26" i="1"/>
  <c r="AC26" i="1"/>
  <c r="AI26" i="1"/>
  <c r="AF26" i="1"/>
  <c r="N26" i="1"/>
  <c r="Q26" i="1"/>
  <c r="N28" i="1"/>
  <c r="Q28" i="1"/>
  <c r="AI28" i="1"/>
  <c r="AF28" i="1"/>
  <c r="W28" i="1"/>
  <c r="Z28" i="1"/>
  <c r="T28" i="1"/>
  <c r="AC28" i="1"/>
  <c r="AF29" i="1"/>
  <c r="N29" i="1"/>
  <c r="T29" i="1"/>
  <c r="W29" i="1"/>
  <c r="Z29" i="1"/>
  <c r="AC29" i="1"/>
  <c r="AI29" i="1"/>
  <c r="Q29" i="1"/>
  <c r="AF21" i="1"/>
  <c r="T21" i="1"/>
  <c r="W21" i="1"/>
  <c r="Z21" i="1"/>
  <c r="N21" i="1"/>
  <c r="Q21" i="1"/>
  <c r="AI21" i="1"/>
  <c r="AC21" i="1"/>
  <c r="N20" i="1"/>
  <c r="Q20" i="1"/>
  <c r="AC20" i="1"/>
  <c r="Z20" i="1"/>
  <c r="AI20" i="1"/>
  <c r="AF20" i="1"/>
  <c r="T20" i="1"/>
  <c r="W20" i="1"/>
  <c r="AI23" i="1"/>
  <c r="T23" i="1"/>
  <c r="AF23" i="1"/>
  <c r="N23" i="1"/>
  <c r="Q23" i="1"/>
  <c r="AC23" i="1"/>
  <c r="W23" i="1"/>
  <c r="Z23" i="1"/>
  <c r="T22" i="1"/>
  <c r="W22" i="1"/>
  <c r="Z22" i="1"/>
  <c r="AI22" i="1"/>
  <c r="AF22" i="1"/>
  <c r="AC22" i="1"/>
  <c r="N22" i="1"/>
  <c r="Q22" i="1"/>
  <c r="N24" i="1"/>
  <c r="Q24" i="1"/>
  <c r="W24" i="1"/>
  <c r="AC24" i="1"/>
  <c r="Z24" i="1"/>
  <c r="T24" i="1"/>
  <c r="AI24" i="1"/>
  <c r="AF24" i="1"/>
  <c r="AC7" i="1"/>
  <c r="Z7" i="1"/>
  <c r="W7" i="1"/>
  <c r="Q7" i="1"/>
  <c r="N7" i="1"/>
  <c r="AI7" i="1"/>
  <c r="AC15" i="1"/>
  <c r="Z15" i="1"/>
  <c r="N15" i="1"/>
  <c r="Q15" i="1"/>
  <c r="T15" i="1"/>
  <c r="AF15" i="1"/>
  <c r="AI15" i="1"/>
  <c r="W15" i="1"/>
  <c r="AC16" i="1"/>
  <c r="T16" i="1"/>
  <c r="AF16" i="1"/>
  <c r="AI16" i="1"/>
  <c r="N16" i="1"/>
  <c r="W16" i="1"/>
  <c r="Q16" i="1"/>
  <c r="Z16" i="1"/>
  <c r="AC14" i="1"/>
  <c r="T14" i="1"/>
  <c r="N14" i="1"/>
  <c r="Q14" i="1"/>
  <c r="AI14" i="1"/>
  <c r="Z14" i="1"/>
  <c r="AF14" i="1"/>
  <c r="W14" i="1"/>
  <c r="AC9" i="1"/>
  <c r="AI9" i="1"/>
  <c r="N9" i="1"/>
  <c r="W9" i="1"/>
  <c r="Q9" i="1"/>
  <c r="Z9" i="1"/>
  <c r="T9" i="1"/>
  <c r="Q8" i="1"/>
  <c r="T8" i="1"/>
  <c r="AF8" i="1"/>
  <c r="AI8" i="1"/>
  <c r="Z8" i="1"/>
  <c r="N8" i="1"/>
  <c r="W8" i="1"/>
  <c r="AC10" i="1"/>
  <c r="W10" i="1"/>
  <c r="Q10" i="1"/>
  <c r="Z10" i="1"/>
  <c r="T10" i="1"/>
  <c r="AI10" i="1"/>
  <c r="N10" i="1"/>
  <c r="AC11" i="1"/>
  <c r="Z11" i="1"/>
  <c r="Q11" i="1"/>
  <c r="T11" i="1"/>
  <c r="AI11" i="1"/>
  <c r="N11" i="1"/>
  <c r="W11" i="1"/>
  <c r="AC12" i="1"/>
  <c r="T12" i="1"/>
  <c r="AF12" i="1"/>
  <c r="AI12" i="1"/>
  <c r="N12" i="1"/>
  <c r="W12" i="1"/>
  <c r="Q12" i="1"/>
  <c r="Z12" i="1"/>
  <c r="AC13" i="1"/>
  <c r="AF13" i="1"/>
  <c r="AI13" i="1"/>
  <c r="N13" i="1"/>
  <c r="W13" i="1"/>
  <c r="Q13" i="1"/>
  <c r="T13" i="1"/>
  <c r="Z13" i="1"/>
  <c r="AG67" i="1" l="1"/>
  <c r="L29" i="1"/>
  <c r="AJ86" i="1"/>
  <c r="X85" i="1"/>
  <c r="AG84" i="1"/>
  <c r="AA85" i="1"/>
  <c r="AA48" i="1"/>
  <c r="AJ48" i="1"/>
  <c r="AJ28" i="1"/>
  <c r="AA63" i="1"/>
  <c r="R84" i="1"/>
  <c r="AD63" i="1"/>
  <c r="AG86" i="1"/>
  <c r="AJ68" i="1"/>
  <c r="AD84" i="1"/>
  <c r="R86" i="1"/>
  <c r="R67" i="1"/>
  <c r="U64" i="1"/>
  <c r="O84" i="1"/>
  <c r="U34" i="1"/>
  <c r="AG68" i="1"/>
  <c r="O67" i="1"/>
  <c r="R68" i="1"/>
  <c r="R100" i="1"/>
  <c r="AJ65" i="1"/>
  <c r="AG62" i="1"/>
  <c r="U65" i="1"/>
  <c r="X99" i="1"/>
  <c r="AA64" i="1"/>
  <c r="AJ69" i="1"/>
  <c r="X63" i="1"/>
  <c r="X64" i="1"/>
  <c r="AD62" i="1"/>
  <c r="O68" i="1"/>
  <c r="AD68" i="1"/>
  <c r="AA62" i="1"/>
  <c r="AG69" i="1"/>
  <c r="R65" i="1"/>
  <c r="AD69" i="1"/>
  <c r="AJ67" i="1"/>
  <c r="O69" i="1"/>
  <c r="R28" i="1"/>
  <c r="AA99" i="1"/>
  <c r="AD28" i="1"/>
  <c r="AJ98" i="1"/>
  <c r="U28" i="1"/>
  <c r="U98" i="1"/>
  <c r="AG28" i="1"/>
  <c r="AD99" i="1"/>
  <c r="X28" i="1"/>
  <c r="AD100" i="1"/>
  <c r="O28" i="1"/>
  <c r="U86" i="1"/>
  <c r="AJ84" i="1"/>
  <c r="AG98" i="1"/>
  <c r="K63" i="1"/>
  <c r="K64" i="1" s="1"/>
  <c r="K65" i="1" s="1"/>
  <c r="K66" i="1" s="1"/>
  <c r="K67" i="1" s="1"/>
  <c r="K68" i="1" s="1"/>
  <c r="K69" i="1" s="1"/>
  <c r="K70" i="1" s="1"/>
  <c r="K71" i="1" s="1"/>
  <c r="K72" i="1" s="1"/>
  <c r="R64" i="1"/>
  <c r="X62" i="1"/>
  <c r="AD34" i="1"/>
  <c r="K105" i="1"/>
  <c r="U84" i="1"/>
  <c r="AD85" i="1"/>
  <c r="X86" i="1"/>
  <c r="L85" i="1"/>
  <c r="L86" i="1" s="1"/>
  <c r="U99" i="1"/>
  <c r="L99" i="1"/>
  <c r="L100" i="1" s="1"/>
  <c r="AJ64" i="1"/>
  <c r="O64" i="1"/>
  <c r="O65" i="1"/>
  <c r="U62" i="1"/>
  <c r="U63" i="1"/>
  <c r="AA69" i="1"/>
  <c r="AG65" i="1"/>
  <c r="AG34" i="1"/>
  <c r="AA86" i="1"/>
  <c r="O85" i="1"/>
  <c r="AG85" i="1"/>
  <c r="R98" i="1"/>
  <c r="AJ100" i="1"/>
  <c r="O62" i="1"/>
  <c r="O63" i="1"/>
  <c r="R62" i="1"/>
  <c r="R63" i="1"/>
  <c r="X69" i="1"/>
  <c r="AA68" i="1"/>
  <c r="AD67" i="1"/>
  <c r="AJ63" i="1"/>
  <c r="AJ34" i="1"/>
  <c r="AJ85" i="1"/>
  <c r="X84" i="1"/>
  <c r="R85" i="1"/>
  <c r="X100" i="1"/>
  <c r="O98" i="1"/>
  <c r="R69" i="1"/>
  <c r="U68" i="1"/>
  <c r="U69" i="1"/>
  <c r="X68" i="1"/>
  <c r="AA67" i="1"/>
  <c r="AD65" i="1"/>
  <c r="AG64" i="1"/>
  <c r="O34" i="1"/>
  <c r="K35" i="1"/>
  <c r="K36" i="1" s="1"/>
  <c r="X36" i="1" s="1"/>
  <c r="U85" i="1"/>
  <c r="AD86" i="1"/>
  <c r="AA98" i="1"/>
  <c r="U100" i="1"/>
  <c r="U67" i="1"/>
  <c r="X65" i="1"/>
  <c r="X67" i="1"/>
  <c r="AA65" i="1"/>
  <c r="AD64" i="1"/>
  <c r="AG63" i="1"/>
  <c r="AG99" i="1"/>
  <c r="AA100" i="1"/>
  <c r="O99" i="1"/>
  <c r="R99" i="1"/>
  <c r="AJ99" i="1"/>
  <c r="X98" i="1"/>
  <c r="AG100" i="1"/>
  <c r="AD98" i="1"/>
  <c r="K77" i="1"/>
  <c r="AJ76" i="1"/>
  <c r="AA76" i="1"/>
  <c r="R76" i="1"/>
  <c r="AG76" i="1"/>
  <c r="X76" i="1"/>
  <c r="O76" i="1"/>
  <c r="AD76" i="1"/>
  <c r="U76" i="1"/>
  <c r="AA20" i="1"/>
  <c r="AJ20" i="1"/>
  <c r="X20" i="1"/>
  <c r="AG20" i="1"/>
  <c r="U20" i="1"/>
  <c r="AD20" i="1"/>
  <c r="R20" i="1"/>
  <c r="L71" i="1"/>
  <c r="L72" i="1" s="1"/>
  <c r="AJ72" i="1"/>
  <c r="AA70" i="1"/>
  <c r="X72" i="1"/>
  <c r="O70" i="1"/>
  <c r="AJ71" i="1"/>
  <c r="X71" i="1"/>
  <c r="AJ70" i="1"/>
  <c r="AG72" i="1"/>
  <c r="X70" i="1"/>
  <c r="U72" i="1"/>
  <c r="AG71" i="1"/>
  <c r="U71" i="1"/>
  <c r="AG70" i="1"/>
  <c r="AD72" i="1"/>
  <c r="U70" i="1"/>
  <c r="R72" i="1"/>
  <c r="AD71" i="1"/>
  <c r="R71" i="1"/>
  <c r="AD70" i="1"/>
  <c r="AA72" i="1"/>
  <c r="R70" i="1"/>
  <c r="O72" i="1"/>
  <c r="AA71" i="1"/>
  <c r="O71" i="1"/>
  <c r="K92" i="1"/>
  <c r="X91" i="1"/>
  <c r="O91" i="1"/>
  <c r="AD91" i="1"/>
  <c r="U91" i="1"/>
  <c r="AJ91" i="1"/>
  <c r="AA91" i="1"/>
  <c r="R91" i="1"/>
  <c r="AG91" i="1"/>
  <c r="AJ44" i="1"/>
  <c r="AG44" i="1"/>
  <c r="AD44" i="1"/>
  <c r="AA44" i="1"/>
  <c r="X44" i="1"/>
  <c r="U44" i="1"/>
  <c r="R44" i="1"/>
  <c r="O44" i="1"/>
  <c r="L30" i="1"/>
  <c r="AJ29" i="1"/>
  <c r="X29" i="1"/>
  <c r="AG29" i="1"/>
  <c r="U29" i="1"/>
  <c r="AD29" i="1"/>
  <c r="R29" i="1"/>
  <c r="AA29" i="1"/>
  <c r="O29" i="1"/>
  <c r="K106" i="1"/>
  <c r="O105" i="1"/>
  <c r="K21" i="1"/>
  <c r="O20" i="1"/>
  <c r="L15" i="1"/>
  <c r="U14" i="1"/>
  <c r="R14" i="1"/>
  <c r="AJ14" i="1"/>
  <c r="AD14" i="1"/>
  <c r="O14" i="1"/>
  <c r="AG14" i="1"/>
  <c r="AA14" i="1"/>
  <c r="X14" i="1"/>
  <c r="K7" i="1"/>
  <c r="R7" i="1"/>
  <c r="AJ7" i="1"/>
  <c r="AD7" i="1"/>
  <c r="O7" i="1"/>
  <c r="AA7" i="1"/>
  <c r="X7" i="1"/>
  <c r="R56" i="1"/>
  <c r="AG56" i="1"/>
  <c r="X56" i="1"/>
  <c r="AD56" i="1"/>
  <c r="O56" i="1"/>
  <c r="AJ56" i="1"/>
  <c r="AA56" i="1"/>
  <c r="U56" i="1"/>
  <c r="L57" i="1"/>
  <c r="K50" i="1"/>
  <c r="AG49" i="1"/>
  <c r="X49" i="1"/>
  <c r="R49" i="1"/>
  <c r="AD49" i="1"/>
  <c r="O49" i="1"/>
  <c r="AJ49" i="1"/>
  <c r="AA49" i="1"/>
  <c r="U49" i="1"/>
  <c r="H100" i="1"/>
  <c r="H99" i="1"/>
  <c r="H97" i="1"/>
  <c r="H96" i="1"/>
  <c r="H95" i="1"/>
  <c r="H94" i="1"/>
  <c r="H93" i="1"/>
  <c r="H92" i="1"/>
  <c r="H91" i="1"/>
  <c r="F100" i="1"/>
  <c r="F99" i="1"/>
  <c r="F97" i="1"/>
  <c r="F96" i="1"/>
  <c r="F95" i="1"/>
  <c r="F94" i="1"/>
  <c r="F93" i="1"/>
  <c r="F92" i="1"/>
  <c r="F91" i="1"/>
  <c r="H90" i="1"/>
  <c r="F90" i="1"/>
  <c r="H86" i="1"/>
  <c r="H85" i="1"/>
  <c r="H84" i="1"/>
  <c r="H83" i="1"/>
  <c r="H82" i="1"/>
  <c r="H81" i="1"/>
  <c r="H80" i="1"/>
  <c r="H79" i="1"/>
  <c r="H78" i="1"/>
  <c r="H77" i="1"/>
  <c r="F86" i="1"/>
  <c r="F85" i="1"/>
  <c r="F84" i="1"/>
  <c r="F83" i="1"/>
  <c r="F82" i="1"/>
  <c r="F81" i="1"/>
  <c r="F80" i="1"/>
  <c r="F79" i="1"/>
  <c r="F78" i="1"/>
  <c r="F77" i="1"/>
  <c r="H76" i="1"/>
  <c r="F76" i="1"/>
  <c r="H72" i="1"/>
  <c r="H71" i="1"/>
  <c r="H70" i="1"/>
  <c r="H69" i="1"/>
  <c r="H68" i="1"/>
  <c r="H67" i="1"/>
  <c r="H66" i="1"/>
  <c r="H65" i="1"/>
  <c r="H64" i="1"/>
  <c r="F72" i="1"/>
  <c r="F71" i="1"/>
  <c r="F70" i="1"/>
  <c r="F69" i="1"/>
  <c r="F68" i="1"/>
  <c r="F67" i="1"/>
  <c r="F65" i="1"/>
  <c r="F64" i="1"/>
  <c r="F63" i="1"/>
  <c r="H62" i="1"/>
  <c r="F62" i="1"/>
  <c r="H57" i="1"/>
  <c r="H56" i="1"/>
  <c r="H55" i="1"/>
  <c r="H54" i="1"/>
  <c r="H53" i="1"/>
  <c r="H52" i="1"/>
  <c r="H51" i="1"/>
  <c r="H50" i="1"/>
  <c r="H49" i="1"/>
  <c r="F57" i="1"/>
  <c r="F56" i="1"/>
  <c r="F55" i="1"/>
  <c r="F54" i="1"/>
  <c r="F53" i="1"/>
  <c r="F52" i="1"/>
  <c r="F51" i="1"/>
  <c r="F50" i="1"/>
  <c r="F49" i="1"/>
  <c r="H48" i="1"/>
  <c r="F48" i="1"/>
  <c r="H44" i="1"/>
  <c r="H43" i="1"/>
  <c r="H42" i="1"/>
  <c r="H41" i="1"/>
  <c r="H40" i="1"/>
  <c r="H39" i="1"/>
  <c r="H38" i="1"/>
  <c r="H37" i="1"/>
  <c r="H36" i="1"/>
  <c r="H35" i="1"/>
  <c r="F44" i="1"/>
  <c r="F43" i="1"/>
  <c r="F42" i="1"/>
  <c r="F41" i="1"/>
  <c r="F40" i="1"/>
  <c r="F39" i="1"/>
  <c r="F37" i="1"/>
  <c r="F36" i="1"/>
  <c r="F35" i="1"/>
  <c r="H34" i="1"/>
  <c r="F34" i="1"/>
  <c r="H30" i="1"/>
  <c r="H29" i="1"/>
  <c r="H28" i="1"/>
  <c r="H27" i="1"/>
  <c r="H26" i="1"/>
  <c r="H25" i="1"/>
  <c r="H24" i="1"/>
  <c r="H23" i="1"/>
  <c r="H22" i="1"/>
  <c r="H21" i="1"/>
  <c r="F30" i="1"/>
  <c r="F29" i="1"/>
  <c r="F28" i="1"/>
  <c r="F27" i="1"/>
  <c r="F26" i="1"/>
  <c r="F25" i="1"/>
  <c r="F24" i="1"/>
  <c r="F23" i="1"/>
  <c r="F22" i="1"/>
  <c r="F21" i="1"/>
  <c r="H20" i="1"/>
  <c r="AA36" i="1" l="1"/>
  <c r="AD36" i="1"/>
  <c r="AG36" i="1"/>
  <c r="AJ36" i="1"/>
  <c r="O36" i="1"/>
  <c r="K37" i="1"/>
  <c r="K38" i="1" s="1"/>
  <c r="R36" i="1"/>
  <c r="U36" i="1"/>
  <c r="K93" i="1"/>
  <c r="O92" i="1"/>
  <c r="AD92" i="1"/>
  <c r="U92" i="1"/>
  <c r="AJ92" i="1"/>
  <c r="AA92" i="1"/>
  <c r="R92" i="1"/>
  <c r="AG92" i="1"/>
  <c r="X92" i="1"/>
  <c r="AJ21" i="1"/>
  <c r="X21" i="1"/>
  <c r="AG21" i="1"/>
  <c r="U21" i="1"/>
  <c r="AD21" i="1"/>
  <c r="R21" i="1"/>
  <c r="AA21" i="1"/>
  <c r="K107" i="1"/>
  <c r="O106" i="1"/>
  <c r="AA37" i="1"/>
  <c r="X37" i="1"/>
  <c r="U37" i="1"/>
  <c r="K78" i="1"/>
  <c r="AA77" i="1"/>
  <c r="R77" i="1"/>
  <c r="AG77" i="1"/>
  <c r="X77" i="1"/>
  <c r="O77" i="1"/>
  <c r="AD77" i="1"/>
  <c r="U77" i="1"/>
  <c r="AJ77" i="1"/>
  <c r="K51" i="1"/>
  <c r="X50" i="1"/>
  <c r="R50" i="1"/>
  <c r="AD50" i="1"/>
  <c r="O50" i="1"/>
  <c r="AJ50" i="1"/>
  <c r="AA50" i="1"/>
  <c r="U50" i="1"/>
  <c r="AG50" i="1"/>
  <c r="K8" i="1"/>
  <c r="AG8" i="1"/>
  <c r="R8" i="1"/>
  <c r="AJ8" i="1"/>
  <c r="AD8" i="1"/>
  <c r="O8" i="1"/>
  <c r="AA8" i="1"/>
  <c r="X8" i="1"/>
  <c r="U8" i="1"/>
  <c r="L58" i="1"/>
  <c r="AG57" i="1"/>
  <c r="X57" i="1"/>
  <c r="AD57" i="1"/>
  <c r="R57" i="1"/>
  <c r="O57" i="1"/>
  <c r="AJ57" i="1"/>
  <c r="AA57" i="1"/>
  <c r="U57" i="1"/>
  <c r="L16" i="1"/>
  <c r="U15" i="1"/>
  <c r="R15" i="1"/>
  <c r="AJ15" i="1"/>
  <c r="AD15" i="1"/>
  <c r="O15" i="1"/>
  <c r="AG15" i="1"/>
  <c r="AA15" i="1"/>
  <c r="X15" i="1"/>
  <c r="K22" i="1"/>
  <c r="O21" i="1"/>
  <c r="AG37" i="1" l="1"/>
  <c r="AD37" i="1"/>
  <c r="AJ37" i="1"/>
  <c r="R37" i="1"/>
  <c r="O37" i="1"/>
  <c r="K79" i="1"/>
  <c r="R78" i="1"/>
  <c r="AG78" i="1"/>
  <c r="X78" i="1"/>
  <c r="O78" i="1"/>
  <c r="AD78" i="1"/>
  <c r="U78" i="1"/>
  <c r="AJ78" i="1"/>
  <c r="AA78" i="1"/>
  <c r="K39" i="1"/>
  <c r="AJ38" i="1"/>
  <c r="AG38" i="1"/>
  <c r="AD38" i="1"/>
  <c r="AA38" i="1"/>
  <c r="X38" i="1"/>
  <c r="U38" i="1"/>
  <c r="R38" i="1"/>
  <c r="O38" i="1"/>
  <c r="K94" i="1"/>
  <c r="AD93" i="1"/>
  <c r="U93" i="1"/>
  <c r="AJ93" i="1"/>
  <c r="AA93" i="1"/>
  <c r="R93" i="1"/>
  <c r="AG93" i="1"/>
  <c r="X93" i="1"/>
  <c r="O93" i="1"/>
  <c r="K108" i="1"/>
  <c r="O107" i="1"/>
  <c r="AJ22" i="1"/>
  <c r="X22" i="1"/>
  <c r="AG22" i="1"/>
  <c r="U22" i="1"/>
  <c r="AD22" i="1"/>
  <c r="R22" i="1"/>
  <c r="AA22" i="1"/>
  <c r="K23" i="1"/>
  <c r="O22" i="1"/>
  <c r="R16" i="1"/>
  <c r="AJ16" i="1"/>
  <c r="AD16" i="1"/>
  <c r="O16" i="1"/>
  <c r="AG16" i="1"/>
  <c r="AA16" i="1"/>
  <c r="X16" i="1"/>
  <c r="U16" i="1"/>
  <c r="X58" i="1"/>
  <c r="AD58" i="1"/>
  <c r="R58" i="1"/>
  <c r="O58" i="1"/>
  <c r="AJ58" i="1"/>
  <c r="AA58" i="1"/>
  <c r="U58" i="1"/>
  <c r="AG58" i="1"/>
  <c r="K9" i="1"/>
  <c r="AJ9" i="1"/>
  <c r="AD9" i="1"/>
  <c r="O9" i="1"/>
  <c r="AA9" i="1"/>
  <c r="X9" i="1"/>
  <c r="U9" i="1"/>
  <c r="R9" i="1"/>
  <c r="K52" i="1"/>
  <c r="R51" i="1"/>
  <c r="AD51" i="1"/>
  <c r="O51" i="1"/>
  <c r="AJ51" i="1"/>
  <c r="AA51" i="1"/>
  <c r="U51" i="1"/>
  <c r="AG51" i="1"/>
  <c r="X51" i="1"/>
  <c r="H16" i="1"/>
  <c r="H15" i="1"/>
  <c r="H14" i="1"/>
  <c r="H13" i="1"/>
  <c r="H12" i="1"/>
  <c r="H11" i="1"/>
  <c r="H10" i="1"/>
  <c r="H9" i="1"/>
  <c r="H8" i="1"/>
  <c r="F16" i="1"/>
  <c r="F15" i="1"/>
  <c r="F14" i="1"/>
  <c r="F13" i="1"/>
  <c r="F12" i="1"/>
  <c r="F11" i="1"/>
  <c r="F10" i="1"/>
  <c r="F9" i="1"/>
  <c r="F8" i="1"/>
  <c r="F7" i="1"/>
  <c r="K80" i="1" l="1"/>
  <c r="AG79" i="1"/>
  <c r="X79" i="1"/>
  <c r="O79" i="1"/>
  <c r="AD79" i="1"/>
  <c r="U79" i="1"/>
  <c r="AJ79" i="1"/>
  <c r="AA79" i="1"/>
  <c r="R79" i="1"/>
  <c r="AG23" i="1"/>
  <c r="U23" i="1"/>
  <c r="AD23" i="1"/>
  <c r="R23" i="1"/>
  <c r="AA23" i="1"/>
  <c r="AJ23" i="1"/>
  <c r="X23" i="1"/>
  <c r="K109" i="1"/>
  <c r="O108" i="1"/>
  <c r="K95" i="1"/>
  <c r="U94" i="1"/>
  <c r="AJ94" i="1"/>
  <c r="AA94" i="1"/>
  <c r="R94" i="1"/>
  <c r="AG94" i="1"/>
  <c r="X94" i="1"/>
  <c r="O94" i="1"/>
  <c r="AD94" i="1"/>
  <c r="K40" i="1"/>
  <c r="AJ39" i="1"/>
  <c r="AG39" i="1"/>
  <c r="AD39" i="1"/>
  <c r="AA39" i="1"/>
  <c r="X39" i="1"/>
  <c r="U39" i="1"/>
  <c r="R39" i="1"/>
  <c r="O39" i="1"/>
  <c r="K10" i="1"/>
  <c r="O10" i="1"/>
  <c r="AA10" i="1"/>
  <c r="X10" i="1"/>
  <c r="U10" i="1"/>
  <c r="R10" i="1"/>
  <c r="AJ10" i="1"/>
  <c r="AD10" i="1"/>
  <c r="K53" i="1"/>
  <c r="AD52" i="1"/>
  <c r="O52" i="1"/>
  <c r="AJ52" i="1"/>
  <c r="AA52" i="1"/>
  <c r="U52" i="1"/>
  <c r="AG52" i="1"/>
  <c r="X52" i="1"/>
  <c r="R52" i="1"/>
  <c r="K24" i="1"/>
  <c r="O23" i="1"/>
  <c r="K110" i="1" l="1"/>
  <c r="O109" i="1"/>
  <c r="AG24" i="1"/>
  <c r="U24" i="1"/>
  <c r="AD24" i="1"/>
  <c r="R24" i="1"/>
  <c r="AA24" i="1"/>
  <c r="AJ24" i="1"/>
  <c r="X24" i="1"/>
  <c r="K41" i="1"/>
  <c r="AJ40" i="1"/>
  <c r="AG40" i="1"/>
  <c r="AD40" i="1"/>
  <c r="AA40" i="1"/>
  <c r="X40" i="1"/>
  <c r="U40" i="1"/>
  <c r="R40" i="1"/>
  <c r="O40" i="1"/>
  <c r="K81" i="1"/>
  <c r="X80" i="1"/>
  <c r="O80" i="1"/>
  <c r="AD80" i="1"/>
  <c r="U80" i="1"/>
  <c r="AJ80" i="1"/>
  <c r="AA80" i="1"/>
  <c r="R80" i="1"/>
  <c r="AG80" i="1"/>
  <c r="K96" i="1"/>
  <c r="AJ95" i="1"/>
  <c r="AA95" i="1"/>
  <c r="R95" i="1"/>
  <c r="AG95" i="1"/>
  <c r="X95" i="1"/>
  <c r="O95" i="1"/>
  <c r="AD95" i="1"/>
  <c r="U95" i="1"/>
  <c r="K54" i="1"/>
  <c r="O53" i="1"/>
  <c r="AJ53" i="1"/>
  <c r="AA53" i="1"/>
  <c r="U53" i="1"/>
  <c r="AG53" i="1"/>
  <c r="X53" i="1"/>
  <c r="R53" i="1"/>
  <c r="AD53" i="1"/>
  <c r="K25" i="1"/>
  <c r="O24" i="1"/>
  <c r="K11" i="1"/>
  <c r="AA11" i="1"/>
  <c r="X11" i="1"/>
  <c r="U11" i="1"/>
  <c r="R11" i="1"/>
  <c r="AJ11" i="1"/>
  <c r="AD11" i="1"/>
  <c r="O11" i="1"/>
  <c r="K97" i="1" l="1"/>
  <c r="AA96" i="1"/>
  <c r="R96" i="1"/>
  <c r="AG96" i="1"/>
  <c r="X96" i="1"/>
  <c r="O96" i="1"/>
  <c r="AD96" i="1"/>
  <c r="U96" i="1"/>
  <c r="AJ96" i="1"/>
  <c r="K111" i="1"/>
  <c r="O110" i="1"/>
  <c r="K42" i="1"/>
  <c r="K43" i="1" s="1"/>
  <c r="K44" i="1" s="1"/>
  <c r="AJ41" i="1"/>
  <c r="AG41" i="1"/>
  <c r="AD41" i="1"/>
  <c r="AA41" i="1"/>
  <c r="X41" i="1"/>
  <c r="U41" i="1"/>
  <c r="R41" i="1"/>
  <c r="O41" i="1"/>
  <c r="AD25" i="1"/>
  <c r="R25" i="1"/>
  <c r="AA25" i="1"/>
  <c r="AJ25" i="1"/>
  <c r="X25" i="1"/>
  <c r="AG25" i="1"/>
  <c r="U25" i="1"/>
  <c r="K82" i="1"/>
  <c r="O81" i="1"/>
  <c r="AD81" i="1"/>
  <c r="U81" i="1"/>
  <c r="AJ81" i="1"/>
  <c r="AA81" i="1"/>
  <c r="R81" i="1"/>
  <c r="AG81" i="1"/>
  <c r="X81" i="1"/>
  <c r="K12" i="1"/>
  <c r="X12" i="1"/>
  <c r="U12" i="1"/>
  <c r="R12" i="1"/>
  <c r="AJ12" i="1"/>
  <c r="AD12" i="1"/>
  <c r="O12" i="1"/>
  <c r="AG12" i="1"/>
  <c r="AA12" i="1"/>
  <c r="K26" i="1"/>
  <c r="O25" i="1"/>
  <c r="K55" i="1"/>
  <c r="AJ54" i="1"/>
  <c r="AA54" i="1"/>
  <c r="U54" i="1"/>
  <c r="AG54" i="1"/>
  <c r="X54" i="1"/>
  <c r="R54" i="1"/>
  <c r="AD54" i="1"/>
  <c r="O54" i="1"/>
  <c r="K83" i="1" l="1"/>
  <c r="AD82" i="1"/>
  <c r="U82" i="1"/>
  <c r="AJ82" i="1"/>
  <c r="AA82" i="1"/>
  <c r="R82" i="1"/>
  <c r="AG82" i="1"/>
  <c r="X82" i="1"/>
  <c r="O82" i="1"/>
  <c r="K98" i="1"/>
  <c r="K99" i="1" s="1"/>
  <c r="K100" i="1" s="1"/>
  <c r="R97" i="1"/>
  <c r="AG97" i="1"/>
  <c r="X97" i="1"/>
  <c r="O97" i="1"/>
  <c r="AD97" i="1"/>
  <c r="U97" i="1"/>
  <c r="AJ97" i="1"/>
  <c r="AA97" i="1"/>
  <c r="K112" i="1"/>
  <c r="K113" i="1" s="1"/>
  <c r="K114" i="1" s="1"/>
  <c r="AD26" i="1"/>
  <c r="R26" i="1"/>
  <c r="AA26" i="1"/>
  <c r="AJ26" i="1"/>
  <c r="X26" i="1"/>
  <c r="AG26" i="1"/>
  <c r="U26" i="1"/>
  <c r="K27" i="1"/>
  <c r="O26" i="1"/>
  <c r="K13" i="1"/>
  <c r="K14" i="1" s="1"/>
  <c r="K15" i="1" s="1"/>
  <c r="K16" i="1" s="1"/>
  <c r="X13" i="1"/>
  <c r="U13" i="1"/>
  <c r="R13" i="1"/>
  <c r="AJ13" i="1"/>
  <c r="AD13" i="1"/>
  <c r="O13" i="1"/>
  <c r="AG13" i="1"/>
  <c r="AA13" i="1"/>
  <c r="K56" i="1"/>
  <c r="K57" i="1" s="1"/>
  <c r="K58" i="1" s="1"/>
  <c r="AA55" i="1"/>
  <c r="U55" i="1"/>
  <c r="AG55" i="1"/>
  <c r="X55" i="1"/>
  <c r="R55" i="1"/>
  <c r="AD55" i="1"/>
  <c r="O55" i="1"/>
  <c r="AJ55" i="1"/>
  <c r="AA27" i="1" l="1"/>
  <c r="AJ27" i="1"/>
  <c r="X27" i="1"/>
  <c r="AG27" i="1"/>
  <c r="U27" i="1"/>
  <c r="AD27" i="1"/>
  <c r="R27" i="1"/>
  <c r="K84" i="1"/>
  <c r="K85" i="1" s="1"/>
  <c r="K86" i="1" s="1"/>
  <c r="U83" i="1"/>
  <c r="AJ83" i="1"/>
  <c r="AA83" i="1"/>
  <c r="R83" i="1"/>
  <c r="AG83" i="1"/>
  <c r="X83" i="1"/>
  <c r="O83" i="1"/>
  <c r="AD83" i="1"/>
  <c r="K28" i="1"/>
  <c r="K29" i="1" s="1"/>
  <c r="K30" i="1" s="1"/>
  <c r="O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tc={5829D571-4FD1-AC42-8BBD-F6AE1885400D}</author>
    <author>tc={8B122F57-6E80-2A46-B1C6-860C04923092}</author>
    <author>Andres Gutierrez-Rodriguez</author>
  </authors>
  <commentList>
    <comment ref="AB43" authorId="0" shapeId="0" xr:uid="{5829D571-4FD1-AC42-8BBD-F6AE1885400D}">
      <text>
        <t>[Threaded comment]
Your version of Excel allows you to read this threaded comment; however, any edits to it will get removed if the file is opened in a newer version of Excel. Learn more: https://go.microsoft.com/fwlink/?linkid=870924
Comment:
    Filter misplaced - loss volume</t>
      </text>
    </comment>
    <comment ref="AB66" authorId="1" shapeId="0" xr:uid="{8B122F57-6E80-2A46-B1C6-860C04923092}">
      <text>
        <t>[Threaded comment]
Your version of Excel allows you to read this threaded comment; however, any edits to it will get removed if the file is opened in a newer version of Excel. Learn more: https://go.microsoft.com/fwlink/?linkid=870924
Comment:
    filter missplaced - caution</t>
      </text>
    </comment>
    <comment ref="A139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Andres Gutierrez-Rodriguez:</t>
        </r>
        <r>
          <rPr>
            <sz val="9"/>
            <color indexed="81"/>
            <rFont val="Tahoma"/>
            <family val="2"/>
          </rPr>
          <t xml:space="preserve">
I don’t believe the 272 value measured here, considering that in next samples zihan realized that the tube was misplaced, it is likely that the same happened in this sample as well. I have calculated the chla before acidificaiton based on the Fa and the average Fb/Fa ratio</t>
        </r>
      </text>
    </comment>
  </commentList>
</comments>
</file>

<file path=xl/sharedStrings.xml><?xml version="1.0" encoding="utf-8"?>
<sst xmlns="http://schemas.openxmlformats.org/spreadsheetml/2006/main" count="196" uniqueCount="30">
  <si>
    <t>Time</t>
  </si>
  <si>
    <t>T24</t>
  </si>
  <si>
    <t>To</t>
  </si>
  <si>
    <t>Station</t>
  </si>
  <si>
    <t>12M</t>
  </si>
  <si>
    <t>Phi nut</t>
  </si>
  <si>
    <t>Phi nonut</t>
  </si>
  <si>
    <t xml:space="preserve">We chose the correction approach that maximizes the linearity of the relationship between dilution and apparent growth </t>
  </si>
  <si>
    <t>NOTE: The criteria to choose between Chlacorr1 or corr2 is the R2 of the linear regression.</t>
  </si>
  <si>
    <t>FL3/SSC</t>
  </si>
  <si>
    <t>Per-tot</t>
  </si>
  <si>
    <t>But</t>
  </si>
  <si>
    <t>Fuco</t>
  </si>
  <si>
    <t>Pras</t>
  </si>
  <si>
    <t>Hex</t>
  </si>
  <si>
    <t>Allo</t>
  </si>
  <si>
    <t>Chlb</t>
  </si>
  <si>
    <t>Chla-tot</t>
  </si>
  <si>
    <t>Cell abundance (cell/mL)</t>
  </si>
  <si>
    <t>DilutionFactor</t>
  </si>
  <si>
    <t>CTDCast</t>
  </si>
  <si>
    <t>Phi nut (day-1)</t>
  </si>
  <si>
    <t>Phi nonut (day-1)</t>
  </si>
  <si>
    <t>Phi-FL3 (day-1)</t>
  </si>
  <si>
    <t>Individually corrected apparent growth rate (k, day-1)</t>
  </si>
  <si>
    <t>No corrected apparent growth rate (k, day-1)</t>
  </si>
  <si>
    <t>Mean Phi corrected apparent growth rate (k, day-1)</t>
  </si>
  <si>
    <t>Apparent growth rate (k, d-1)</t>
  </si>
  <si>
    <t>SYN</t>
  </si>
  <si>
    <t>PEUK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</si>
</sst>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 applyFont="1" applyFill="1" applyBorder="1"/>
    <xf numFmtId="2" fontId="1" fillId="2" borderId="0" xfId="0" applyNumberFormat="1" applyFont="1" applyFill="1" applyBorder="1"/>
    <xf numFmtId="0" fontId="0" fillId="2" borderId="0" xfId="0" applyFill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2" fontId="1" fillId="0" borderId="0" xfId="0" applyNumberFormat="1" applyFont="1" applyBorder="1" applyAlignment="1">
      <alignment wrapText="1"/>
    </xf>
    <xf numFmtId="0" fontId="1" fillId="2" borderId="0" xfId="0" applyFont="1" applyFill="1" applyBorder="1"/>
    <xf numFmtId="165" fontId="1" fillId="2" borderId="0" xfId="0" applyNumberFormat="1" applyFont="1" applyFill="1" applyBorder="1"/>
    <xf numFmtId="165" fontId="1" fillId="0" borderId="0" xfId="0" applyNumberFormat="1" applyFont="1" applyBorder="1" applyAlignment="1">
      <alignment wrapText="1"/>
    </xf>
    <xf numFmtId="0" fontId="0" fillId="0" borderId="0" xfId="0" quotePrefix="1" applyFont="1" applyFill="1" applyBorder="1"/>
    <xf numFmtId="2" fontId="1" fillId="0" borderId="0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horizontal="center" wrapText="1"/>
    </xf>
    <xf numFmtId="165" fontId="0" fillId="0" borderId="0" xfId="0" applyNumberFormat="1" applyFont="1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64" fontId="1" fillId="3" borderId="0" xfId="0" applyNumberFormat="1" applyFont="1" applyFill="1" applyBorder="1" applyAlignment="1">
      <alignment wrapText="1"/>
    </xf>
    <xf numFmtId="0" fontId="1" fillId="3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49" fontId="4" fillId="3" borderId="0" xfId="0" applyNumberFormat="1" applyFont="1" applyFill="1" applyBorder="1" applyAlignment="1">
      <alignment wrapText="1"/>
    </xf>
    <xf numFmtId="0" fontId="4" fillId="3" borderId="0" xfId="0" applyFont="1" applyFill="1" applyBorder="1" applyAlignment="1">
      <alignment horizontal="center" wrapText="1"/>
    </xf>
    <xf numFmtId="0" fontId="5" fillId="3" borderId="0" xfId="0" applyFont="1" applyFill="1" applyBorder="1"/>
    <xf numFmtId="0" fontId="0" fillId="0" borderId="0" xfId="0" applyFont="1" applyFill="1"/>
    <xf numFmtId="164" fontId="0" fillId="0" borderId="0" xfId="0" applyNumberFormat="1" applyFont="1" applyFill="1" applyBorder="1"/>
    <xf numFmtId="2" fontId="6" fillId="0" borderId="0" xfId="0" applyNumberFormat="1" applyFont="1" applyFill="1" applyBorder="1" applyAlignment="1">
      <alignment horizontal="center" vertical="top" readingOrder="1"/>
    </xf>
    <xf numFmtId="0" fontId="0" fillId="0" borderId="0" xfId="0" applyFont="1" applyBorder="1"/>
    <xf numFmtId="3" fontId="0" fillId="0" borderId="0" xfId="0" applyNumberFormat="1" applyFont="1" applyFill="1" applyBorder="1"/>
    <xf numFmtId="0" fontId="4" fillId="0" borderId="0" xfId="0" applyFont="1" applyFill="1" applyBorder="1" applyAlignment="1">
      <alignment horizontal="center" vertical="top" wrapText="1" readingOrder="1"/>
    </xf>
    <xf numFmtId="2" fontId="4" fillId="0" borderId="0" xfId="0" applyNumberFormat="1" applyFont="1" applyFill="1" applyBorder="1" applyAlignment="1">
      <alignment horizontal="center" vertical="top" wrapText="1" readingOrder="1"/>
    </xf>
    <xf numFmtId="2" fontId="0" fillId="0" borderId="0" xfId="0" applyNumberFormat="1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 vertical="top" wrapText="1" readingOrder="1"/>
    </xf>
    <xf numFmtId="165" fontId="0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center" vertical="top" wrapText="1" readingOrder="1"/>
    </xf>
    <xf numFmtId="165" fontId="0" fillId="0" borderId="0" xfId="0" applyNumberFormat="1" applyFont="1" applyBorder="1"/>
    <xf numFmtId="2" fontId="0" fillId="0" borderId="0" xfId="0" applyNumberFormat="1" applyFont="1" applyBorder="1"/>
    <xf numFmtId="164" fontId="0" fillId="0" borderId="0" xfId="0" applyNumberFormat="1" applyFont="1" applyBorder="1"/>
    <xf numFmtId="2" fontId="0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/>
    <xf numFmtId="165" fontId="1" fillId="4" borderId="0" xfId="0" applyNumberFormat="1" applyFont="1" applyFill="1" applyBorder="1"/>
    <xf numFmtId="1" fontId="0" fillId="0" borderId="0" xfId="0" applyNumberFormat="1" applyFont="1" applyBorder="1" applyAlignment="1">
      <alignment wrapText="1"/>
    </xf>
    <xf numFmtId="1" fontId="4" fillId="3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4" fillId="3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Gutierrez Rodriguez" id="{AA97A662-9138-6441-8FAE-7EBC87E597F5}" userId="S::andres.gutierrezrodriguez@niwa.co.nz::27cae6ce-4db9-4b4a-b701-772fc18e30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43" dT="2019-05-14T06:51:41.71" personId="{AA97A662-9138-6441-8FAE-7EBC87E597F5}" id="{5829D571-4FD1-AC42-8BBD-F6AE1885400D}">
    <text>Filter misplaced - loss volume</text>
  </threadedComment>
  <threadedComment ref="AB66" dT="2019-05-14T07:19:49.70" personId="{AA97A662-9138-6441-8FAE-7EBC87E597F5}" id="{8B122F57-6E80-2A46-B1C6-860C04923092}">
    <text>filter missplaced - caution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I13" sqref="I13"/>
    </sheetView>
  </sheetViews>
  <sheetFormatPr baseColWidth="10" defaultColWidth="8.6640625" defaultRowHeight="15" x14ac:dyDescent="0.2"/>
  <cols>
    <col min="1" max="1" width="8.6640625" style="29"/>
    <col min="2" max="2" width="8.6640625" style="2"/>
    <col min="3" max="3" width="8.83203125" style="29"/>
    <col min="4" max="4" width="7.1640625" style="39" customWidth="1"/>
    <col min="5" max="5" width="10.6640625" style="48" customWidth="1"/>
    <col min="6" max="6" width="11.33203125" style="29" customWidth="1"/>
    <col min="7" max="7" width="9.5" style="48" customWidth="1"/>
    <col min="8" max="8" width="11" style="29" customWidth="1"/>
    <col min="9" max="9" width="8.33203125" style="29" customWidth="1"/>
    <col min="10" max="10" width="9.33203125" style="29" customWidth="1"/>
    <col min="11" max="11" width="8.6640625" style="6" customWidth="1"/>
    <col min="12" max="12" width="10" style="6" customWidth="1"/>
    <col min="13" max="13" width="10.6640625" style="2" customWidth="1"/>
    <col min="14" max="14" width="10.33203125" style="2" customWidth="1"/>
    <col min="15" max="15" width="10.1640625" style="29" customWidth="1"/>
    <col min="16" max="36" width="11.83203125" style="2" customWidth="1"/>
    <col min="37" max="37" width="5" style="29" customWidth="1"/>
    <col min="38" max="38" width="6.6640625" style="29" customWidth="1"/>
    <col min="39" max="16384" width="8.6640625" style="2"/>
  </cols>
  <sheetData>
    <row r="1" spans="1:38" s="20" customFormat="1" ht="80" x14ac:dyDescent="0.2">
      <c r="A1" s="19"/>
      <c r="C1" s="19"/>
      <c r="D1" s="21"/>
      <c r="E1" s="45" t="s">
        <v>18</v>
      </c>
      <c r="F1" s="22" t="s">
        <v>27</v>
      </c>
      <c r="G1" s="45" t="s">
        <v>18</v>
      </c>
      <c r="H1" s="22" t="s">
        <v>27</v>
      </c>
      <c r="I1" s="19" t="s">
        <v>9</v>
      </c>
      <c r="J1" s="19" t="s">
        <v>23</v>
      </c>
      <c r="K1" s="19" t="s">
        <v>21</v>
      </c>
      <c r="L1" s="19" t="s">
        <v>22</v>
      </c>
      <c r="M1" s="20" t="s">
        <v>25</v>
      </c>
      <c r="N1" s="20" t="s">
        <v>24</v>
      </c>
      <c r="O1" s="20" t="s">
        <v>26</v>
      </c>
      <c r="P1" s="20" t="s">
        <v>25</v>
      </c>
      <c r="Q1" s="20" t="s">
        <v>24</v>
      </c>
      <c r="R1" s="20" t="s">
        <v>26</v>
      </c>
      <c r="S1" s="20" t="s">
        <v>25</v>
      </c>
      <c r="T1" s="20" t="s">
        <v>24</v>
      </c>
      <c r="U1" s="20" t="s">
        <v>26</v>
      </c>
      <c r="V1" s="20" t="s">
        <v>25</v>
      </c>
      <c r="W1" s="20" t="s">
        <v>24</v>
      </c>
      <c r="X1" s="20" t="s">
        <v>26</v>
      </c>
      <c r="Y1" s="20" t="s">
        <v>25</v>
      </c>
      <c r="Z1" s="20" t="s">
        <v>24</v>
      </c>
      <c r="AA1" s="20" t="s">
        <v>26</v>
      </c>
      <c r="AB1" s="20" t="s">
        <v>25</v>
      </c>
      <c r="AC1" s="20" t="s">
        <v>24</v>
      </c>
      <c r="AD1" s="20" t="s">
        <v>26</v>
      </c>
      <c r="AE1" s="20" t="s">
        <v>25</v>
      </c>
      <c r="AF1" s="20" t="s">
        <v>24</v>
      </c>
      <c r="AG1" s="20" t="s">
        <v>26</v>
      </c>
      <c r="AH1" s="20" t="s">
        <v>25</v>
      </c>
      <c r="AI1" s="20" t="s">
        <v>24</v>
      </c>
      <c r="AJ1" s="20" t="s">
        <v>26</v>
      </c>
      <c r="AK1" s="19"/>
      <c r="AL1" s="19"/>
    </row>
    <row r="2" spans="1:38" s="16" customFormat="1" ht="32" x14ac:dyDescent="0.2">
      <c r="A2" s="16" t="s">
        <v>3</v>
      </c>
      <c r="B2" s="16" t="s">
        <v>20</v>
      </c>
      <c r="C2" s="16" t="s">
        <v>0</v>
      </c>
      <c r="D2" s="17" t="s">
        <v>19</v>
      </c>
      <c r="E2" s="49" t="s">
        <v>28</v>
      </c>
      <c r="F2" s="23" t="s">
        <v>28</v>
      </c>
      <c r="G2" s="46" t="s">
        <v>29</v>
      </c>
      <c r="H2" s="24" t="s">
        <v>29</v>
      </c>
      <c r="I2" s="24" t="s">
        <v>29</v>
      </c>
      <c r="J2" s="24" t="s">
        <v>29</v>
      </c>
      <c r="K2" s="16" t="s">
        <v>5</v>
      </c>
      <c r="L2" s="16" t="s">
        <v>6</v>
      </c>
      <c r="M2" s="25" t="s">
        <v>17</v>
      </c>
      <c r="N2" s="25" t="s">
        <v>17</v>
      </c>
      <c r="O2" s="25" t="s">
        <v>17</v>
      </c>
      <c r="P2" s="18" t="s">
        <v>12</v>
      </c>
      <c r="Q2" s="18" t="s">
        <v>12</v>
      </c>
      <c r="R2" s="18" t="s">
        <v>12</v>
      </c>
      <c r="S2" s="18" t="s">
        <v>13</v>
      </c>
      <c r="T2" s="18" t="s">
        <v>13</v>
      </c>
      <c r="U2" s="18" t="s">
        <v>13</v>
      </c>
      <c r="V2" s="18" t="s">
        <v>16</v>
      </c>
      <c r="W2" s="18" t="s">
        <v>16</v>
      </c>
      <c r="X2" s="18" t="s">
        <v>16</v>
      </c>
      <c r="Y2" s="18" t="s">
        <v>11</v>
      </c>
      <c r="Z2" s="18" t="s">
        <v>11</v>
      </c>
      <c r="AA2" s="18" t="s">
        <v>11</v>
      </c>
      <c r="AB2" s="25" t="s">
        <v>10</v>
      </c>
      <c r="AC2" s="25" t="s">
        <v>10</v>
      </c>
      <c r="AD2" s="25" t="s">
        <v>10</v>
      </c>
      <c r="AE2" s="18" t="s">
        <v>15</v>
      </c>
      <c r="AF2" s="18" t="s">
        <v>15</v>
      </c>
      <c r="AG2" s="18" t="s">
        <v>15</v>
      </c>
      <c r="AH2" s="18" t="s">
        <v>14</v>
      </c>
      <c r="AI2" s="18" t="s">
        <v>14</v>
      </c>
      <c r="AJ2" s="18" t="s">
        <v>14</v>
      </c>
    </row>
    <row r="3" spans="1:38" x14ac:dyDescent="0.2">
      <c r="A3" s="2">
        <v>54</v>
      </c>
      <c r="B3" s="26">
        <v>8813</v>
      </c>
      <c r="C3" s="2" t="s">
        <v>2</v>
      </c>
      <c r="D3" s="27"/>
      <c r="E3" s="47">
        <v>15278.187192118228</v>
      </c>
      <c r="F3" s="2"/>
      <c r="G3" s="47">
        <v>8102.0689655172418</v>
      </c>
      <c r="H3" s="2"/>
      <c r="I3" s="28">
        <v>3.1520519633894306</v>
      </c>
      <c r="J3" s="28"/>
      <c r="K3" s="8"/>
      <c r="L3" s="11"/>
      <c r="M3" s="29">
        <v>2.6760667275775927E-3</v>
      </c>
      <c r="N3" s="30"/>
      <c r="P3" s="29">
        <v>4.1663088093987763E-2</v>
      </c>
      <c r="S3" s="29">
        <v>-4.9656507967788879E-2</v>
      </c>
      <c r="V3" s="29">
        <v>-1.1203819669898181E-2</v>
      </c>
      <c r="X3" s="28"/>
      <c r="Y3" s="29">
        <v>1.0305912585951848E-2</v>
      </c>
      <c r="AB3" s="29">
        <v>2.8553918101788214E-2</v>
      </c>
      <c r="AE3" s="29">
        <v>-0.13489601919429897</v>
      </c>
      <c r="AH3" s="29">
        <v>-2.5361223201070965E-4</v>
      </c>
      <c r="AK3" s="28"/>
      <c r="AL3" s="3"/>
    </row>
    <row r="4" spans="1:38" x14ac:dyDescent="0.2">
      <c r="A4" s="2">
        <v>54</v>
      </c>
      <c r="B4" s="26">
        <v>8813</v>
      </c>
      <c r="C4" s="2" t="s">
        <v>2</v>
      </c>
      <c r="D4" s="27"/>
      <c r="E4" s="47">
        <v>14899.902439024392</v>
      </c>
      <c r="F4" s="2"/>
      <c r="G4" s="47">
        <v>7478.6048780487808</v>
      </c>
      <c r="H4" s="2"/>
      <c r="I4" s="28">
        <v>3.1098109810981103</v>
      </c>
      <c r="J4" s="28"/>
      <c r="K4" s="2"/>
      <c r="L4" s="31"/>
      <c r="M4" s="29">
        <v>-2.6831972827644161E-3</v>
      </c>
      <c r="P4" s="29">
        <v>-4.3461522330652265E-2</v>
      </c>
      <c r="S4" s="29">
        <v>4.732250546996225E-2</v>
      </c>
      <c r="V4" s="29">
        <v>1.1080536196157301E-2</v>
      </c>
      <c r="X4" s="30"/>
      <c r="Y4" s="29">
        <v>-1.0412478409035419E-2</v>
      </c>
      <c r="AB4" s="29">
        <v>-2.93872700342581E-2</v>
      </c>
      <c r="AE4" s="29">
        <v>0.11894166410380175</v>
      </c>
      <c r="AH4" s="29">
        <v>2.5354837558931532E-4</v>
      </c>
      <c r="AK4" s="28"/>
      <c r="AL4" s="3"/>
    </row>
    <row r="5" spans="1:38" x14ac:dyDescent="0.2">
      <c r="A5" s="2">
        <v>54</v>
      </c>
      <c r="B5" s="26">
        <v>8813</v>
      </c>
      <c r="C5" s="2" t="s">
        <v>2</v>
      </c>
      <c r="D5" s="27"/>
      <c r="E5" s="47">
        <v>15180.757128810226</v>
      </c>
      <c r="F5" s="2"/>
      <c r="G5" s="47">
        <v>8500.0688298918394</v>
      </c>
      <c r="H5" s="2"/>
      <c r="I5" s="28">
        <v>3.17096682733201</v>
      </c>
      <c r="J5" s="28"/>
      <c r="K5" s="32"/>
      <c r="L5" s="32"/>
      <c r="M5" s="29"/>
      <c r="P5" s="29"/>
      <c r="S5" s="29"/>
      <c r="V5" s="29"/>
      <c r="Y5" s="29"/>
      <c r="AB5" s="29"/>
      <c r="AE5" s="29"/>
      <c r="AH5" s="29"/>
      <c r="AK5" s="28"/>
      <c r="AL5" s="3"/>
    </row>
    <row r="6" spans="1:38" x14ac:dyDescent="0.2">
      <c r="A6" s="2">
        <v>54</v>
      </c>
      <c r="B6" s="26">
        <v>8813</v>
      </c>
      <c r="C6" s="2" t="s">
        <v>1</v>
      </c>
      <c r="D6" s="27">
        <v>0.1</v>
      </c>
      <c r="E6" s="47">
        <v>1468.0139026812315</v>
      </c>
      <c r="F6" s="3">
        <f t="shared" ref="F6:F16" si="0">LN((E6/D6)/(AVERAGE($E$3:$E$5)))</f>
        <v>-2.9497452632063621E-2</v>
      </c>
      <c r="G6" s="47">
        <v>777.75571002979166</v>
      </c>
      <c r="H6" s="3">
        <f t="shared" ref="H6:H16" si="1">LN((G6/D6)/(AVERAGE($G$3:$G$5)))</f>
        <v>-3.1557881726131679E-2</v>
      </c>
      <c r="I6" s="28">
        <v>2.7071445988783225</v>
      </c>
      <c r="J6" s="40">
        <f t="shared" ref="J6:J16" si="2">LN(I6/AVERAGE(I$3:I$5))</f>
        <v>-0.14968941895090529</v>
      </c>
      <c r="K6" s="34">
        <f>AVERAGE(J11:J13)</f>
        <v>-6.2893824937254261E-2</v>
      </c>
      <c r="L6" s="34">
        <f>AVERAGE(J14:J16)</f>
        <v>-7.4076426372212831E-2</v>
      </c>
      <c r="N6" s="41"/>
      <c r="O6" s="3"/>
      <c r="Q6" s="41"/>
      <c r="R6" s="3"/>
      <c r="T6" s="41"/>
      <c r="U6" s="3"/>
      <c r="W6" s="41"/>
      <c r="X6" s="3"/>
      <c r="Z6" s="41"/>
      <c r="AA6" s="3"/>
      <c r="AC6" s="41"/>
      <c r="AD6" s="3"/>
      <c r="AF6" s="3"/>
      <c r="AG6" s="3"/>
      <c r="AI6" s="41"/>
      <c r="AJ6" s="3"/>
      <c r="AK6" s="28"/>
      <c r="AL6" s="3"/>
    </row>
    <row r="7" spans="1:38" x14ac:dyDescent="0.2">
      <c r="A7" s="2">
        <v>54</v>
      </c>
      <c r="B7" s="26">
        <v>8813</v>
      </c>
      <c r="C7" s="2" t="s">
        <v>1</v>
      </c>
      <c r="D7" s="27">
        <v>0.2</v>
      </c>
      <c r="E7" s="47">
        <v>3789.3631840796024</v>
      </c>
      <c r="F7" s="3">
        <f t="shared" si="0"/>
        <v>0.2256429458368992</v>
      </c>
      <c r="G7" s="47">
        <v>2298.9452736318408</v>
      </c>
      <c r="H7" s="3">
        <f t="shared" si="1"/>
        <v>0.3590881802910374</v>
      </c>
      <c r="I7" s="28">
        <v>2.9500234631628346</v>
      </c>
      <c r="J7" s="33">
        <f t="shared" si="2"/>
        <v>-6.3770720874333872E-2</v>
      </c>
      <c r="K7" s="14">
        <f>K6</f>
        <v>-6.2893824937254261E-2</v>
      </c>
      <c r="L7" s="34">
        <f>L6</f>
        <v>-7.4076426372212831E-2</v>
      </c>
      <c r="M7" s="29">
        <v>0.28341184470851272</v>
      </c>
      <c r="N7" s="4">
        <f t="shared" ref="N7:N16" si="3">M7-$J7</f>
        <v>0.3471825655828466</v>
      </c>
      <c r="O7" s="3">
        <f>M7-$K6</f>
        <v>0.34630566964576698</v>
      </c>
      <c r="P7" s="29">
        <v>0.60307110694179722</v>
      </c>
      <c r="Q7" s="4">
        <f>P7-$J7</f>
        <v>0.66684182781613111</v>
      </c>
      <c r="R7" s="3">
        <f>P7-$K6</f>
        <v>0.66596493187905148</v>
      </c>
      <c r="S7" s="29"/>
      <c r="T7" s="4"/>
      <c r="U7" s="3"/>
      <c r="V7" s="29">
        <v>0.30961109758764049</v>
      </c>
      <c r="W7" s="4">
        <f t="shared" ref="W7:W16" si="4">V7-$J7</f>
        <v>0.37338181846197438</v>
      </c>
      <c r="X7" s="3">
        <f>V7-$K6</f>
        <v>0.37250492252489475</v>
      </c>
      <c r="Y7" s="29">
        <v>0.17417322686855435</v>
      </c>
      <c r="Z7" s="4">
        <f t="shared" ref="Z7:Z16" si="5">Y7-$J7</f>
        <v>0.23794394774288824</v>
      </c>
      <c r="AA7" s="3">
        <f>Y7-$K6</f>
        <v>0.23706705180580862</v>
      </c>
      <c r="AB7" s="29">
        <v>0.45195277853196503</v>
      </c>
      <c r="AC7" s="4">
        <f t="shared" ref="AC7:AC16" si="6">AB7-$J7</f>
        <v>0.51572349940629891</v>
      </c>
      <c r="AD7" s="3">
        <f>AB7-$K6</f>
        <v>0.51484660346921929</v>
      </c>
      <c r="AE7" s="29"/>
      <c r="AF7" s="3"/>
      <c r="AG7" s="3"/>
      <c r="AH7" s="29">
        <v>-2.7991215680614384E-2</v>
      </c>
      <c r="AI7" s="4">
        <f t="shared" ref="AI7:AI16" si="7">AH7-$J7</f>
        <v>3.5779505193719488E-2</v>
      </c>
      <c r="AJ7" s="3">
        <f>AH7-$K6</f>
        <v>3.4902609256639877E-2</v>
      </c>
      <c r="AK7" s="28"/>
      <c r="AL7" s="3"/>
    </row>
    <row r="8" spans="1:38" x14ac:dyDescent="0.2">
      <c r="A8" s="2">
        <v>54</v>
      </c>
      <c r="B8" s="26">
        <v>8813</v>
      </c>
      <c r="C8" s="2" t="s">
        <v>1</v>
      </c>
      <c r="D8" s="27">
        <v>0.3</v>
      </c>
      <c r="E8" s="47">
        <v>5725.4890219560884</v>
      </c>
      <c r="F8" s="3">
        <f t="shared" si="0"/>
        <v>0.23290782253566733</v>
      </c>
      <c r="G8" s="47">
        <v>2677.1057884231541</v>
      </c>
      <c r="H8" s="3">
        <f t="shared" si="1"/>
        <v>0.10590891239369946</v>
      </c>
      <c r="I8" s="28">
        <v>3.0468709086148209</v>
      </c>
      <c r="J8" s="33">
        <f>LN(I8/AVERAGE(I$3:I$5))</f>
        <v>-3.1468712419376557E-2</v>
      </c>
      <c r="K8" s="14">
        <f t="shared" ref="K8:K16" si="8">K7</f>
        <v>-6.2893824937254261E-2</v>
      </c>
      <c r="L8" s="34">
        <f t="shared" ref="L8:L16" si="9">L7</f>
        <v>-7.4076426372212831E-2</v>
      </c>
      <c r="M8" s="29">
        <v>0.56565912058844392</v>
      </c>
      <c r="N8" s="9">
        <f t="shared" si="3"/>
        <v>0.59712783300782046</v>
      </c>
      <c r="O8" s="3">
        <f t="shared" ref="O8:O13" si="10">M8-$K7</f>
        <v>0.62855294552569818</v>
      </c>
      <c r="P8" s="29">
        <v>0.94085285908806815</v>
      </c>
      <c r="Q8" s="9">
        <f t="shared" ref="Q8:Q16" si="11">P8-$J8</f>
        <v>0.97232157150744469</v>
      </c>
      <c r="R8" s="3">
        <f t="shared" ref="R8:R13" si="12">P8-$K7</f>
        <v>1.0037466840253224</v>
      </c>
      <c r="S8" s="29">
        <v>8.1987060962726246E-2</v>
      </c>
      <c r="T8" s="9">
        <f t="shared" ref="T8:T16" si="13">S8-$J8</f>
        <v>0.1134557733821028</v>
      </c>
      <c r="U8" s="3">
        <f t="shared" ref="U8:U13" si="14">S8-$K7</f>
        <v>0.14488088589998049</v>
      </c>
      <c r="V8" s="29">
        <v>0.26777257555611716</v>
      </c>
      <c r="W8" s="9">
        <f t="shared" si="4"/>
        <v>0.29924128797549371</v>
      </c>
      <c r="X8" s="3">
        <f t="shared" ref="X8:X13" si="15">V8-$K7</f>
        <v>0.33066640049337143</v>
      </c>
      <c r="Y8" s="29">
        <v>0.42999975834767751</v>
      </c>
      <c r="Z8" s="9">
        <f t="shared" si="5"/>
        <v>0.46146847076705405</v>
      </c>
      <c r="AA8" s="3">
        <f t="shared" ref="AA8:AA13" si="16">Y8-$K7</f>
        <v>0.49289358328493177</v>
      </c>
      <c r="AB8" s="29">
        <v>0.5181311881388333</v>
      </c>
      <c r="AC8" s="4">
        <f t="shared" si="6"/>
        <v>0.54959990055820984</v>
      </c>
      <c r="AD8" s="3">
        <f t="shared" ref="AD8:AD13" si="17">AB8-$K7</f>
        <v>0.58102501307608756</v>
      </c>
      <c r="AE8" s="29">
        <v>0.38804332097936356</v>
      </c>
      <c r="AF8" s="2">
        <f t="shared" ref="AF8:AF16" si="18">AE8-$J8</f>
        <v>0.4195120333987401</v>
      </c>
      <c r="AG8" s="3">
        <f t="shared" ref="AG8" si="19">AE8-$K7</f>
        <v>0.45093714591661782</v>
      </c>
      <c r="AH8" s="29">
        <v>0.14245199494405281</v>
      </c>
      <c r="AI8" s="9">
        <f t="shared" si="7"/>
        <v>0.17392070736342935</v>
      </c>
      <c r="AJ8" s="3">
        <f t="shared" ref="AJ8:AJ13" si="20">AH8-$K7</f>
        <v>0.20534581988130707</v>
      </c>
      <c r="AK8" s="28"/>
      <c r="AL8" s="3"/>
    </row>
    <row r="9" spans="1:38" x14ac:dyDescent="0.2">
      <c r="A9" s="2">
        <v>54</v>
      </c>
      <c r="B9" s="26">
        <v>8813</v>
      </c>
      <c r="C9" s="2" t="s">
        <v>1</v>
      </c>
      <c r="D9" s="27">
        <v>0.4</v>
      </c>
      <c r="E9" s="47">
        <v>6955.2835820895534</v>
      </c>
      <c r="F9" s="3">
        <f t="shared" si="0"/>
        <v>0.13979938399809214</v>
      </c>
      <c r="G9" s="47">
        <v>3662.726368159204</v>
      </c>
      <c r="H9" s="3">
        <f t="shared" si="1"/>
        <v>0.13169833809537648</v>
      </c>
      <c r="I9" s="28">
        <v>3.0883211678832119</v>
      </c>
      <c r="J9" s="33">
        <f t="shared" si="2"/>
        <v>-1.7956212911055713E-2</v>
      </c>
      <c r="K9" s="14">
        <f t="shared" si="8"/>
        <v>-6.2893824937254261E-2</v>
      </c>
      <c r="L9" s="34">
        <f t="shared" si="9"/>
        <v>-7.4076426372212831E-2</v>
      </c>
      <c r="M9" s="29">
        <v>0.27323080485230872</v>
      </c>
      <c r="N9" s="9">
        <f t="shared" si="3"/>
        <v>0.29118701776336442</v>
      </c>
      <c r="O9" s="3">
        <f t="shared" si="10"/>
        <v>0.33612462978956298</v>
      </c>
      <c r="P9" s="29">
        <v>0.57316457860843439</v>
      </c>
      <c r="Q9" s="9">
        <f t="shared" si="11"/>
        <v>0.59112079151949015</v>
      </c>
      <c r="R9" s="3">
        <f t="shared" si="12"/>
        <v>0.63605840354568866</v>
      </c>
      <c r="S9" s="29">
        <v>-3.9523744922062509E-2</v>
      </c>
      <c r="T9" s="9">
        <f t="shared" si="13"/>
        <v>-2.1567532011006797E-2</v>
      </c>
      <c r="U9" s="3">
        <f t="shared" si="14"/>
        <v>2.3370080015191752E-2</v>
      </c>
      <c r="V9" s="29">
        <v>0.16169453173058623</v>
      </c>
      <c r="W9" s="9">
        <f t="shared" si="4"/>
        <v>0.17965074464164194</v>
      </c>
      <c r="X9" s="3">
        <f t="shared" si="15"/>
        <v>0.22458835666784049</v>
      </c>
      <c r="Y9" s="29">
        <v>0.13282946438810797</v>
      </c>
      <c r="Z9" s="9">
        <f t="shared" si="5"/>
        <v>0.15078567729916367</v>
      </c>
      <c r="AA9" s="3">
        <f t="shared" si="16"/>
        <v>0.19572328932536223</v>
      </c>
      <c r="AB9" s="29">
        <v>0.30065986296629527</v>
      </c>
      <c r="AC9" s="9">
        <f t="shared" si="6"/>
        <v>0.31861607587735097</v>
      </c>
      <c r="AD9" s="3">
        <f t="shared" si="17"/>
        <v>0.36355368790354953</v>
      </c>
      <c r="AE9" s="29"/>
      <c r="AG9" s="3"/>
      <c r="AH9" s="29">
        <v>-9.8046915353565411E-2</v>
      </c>
      <c r="AI9" s="9">
        <f t="shared" si="7"/>
        <v>-8.0090702442509695E-2</v>
      </c>
      <c r="AJ9" s="3">
        <f t="shared" si="20"/>
        <v>-3.515309041631115E-2</v>
      </c>
      <c r="AK9" s="28"/>
      <c r="AL9" s="3"/>
    </row>
    <row r="10" spans="1:38" x14ac:dyDescent="0.2">
      <c r="A10" s="2">
        <v>54</v>
      </c>
      <c r="B10" s="26">
        <v>8813</v>
      </c>
      <c r="C10" s="2" t="s">
        <v>1</v>
      </c>
      <c r="D10" s="27">
        <v>0.5</v>
      </c>
      <c r="E10" s="47">
        <v>8839.4194194194206</v>
      </c>
      <c r="F10" s="3">
        <f t="shared" si="0"/>
        <v>0.15637543225154416</v>
      </c>
      <c r="G10" s="47">
        <v>4380.5105105105104</v>
      </c>
      <c r="H10" s="3">
        <f t="shared" si="1"/>
        <v>8.7512279849463664E-2</v>
      </c>
      <c r="I10" s="28">
        <v>3.0260663507109009</v>
      </c>
      <c r="J10" s="33">
        <f t="shared" si="2"/>
        <v>-3.832030281242501E-2</v>
      </c>
      <c r="K10" s="14">
        <f t="shared" si="8"/>
        <v>-6.2893824937254261E-2</v>
      </c>
      <c r="L10" s="34">
        <f t="shared" si="9"/>
        <v>-7.4076426372212831E-2</v>
      </c>
      <c r="M10" s="29">
        <v>0.19608453342712273</v>
      </c>
      <c r="N10" s="9">
        <f t="shared" si="3"/>
        <v>0.23440483623954775</v>
      </c>
      <c r="O10" s="3">
        <f t="shared" si="10"/>
        <v>0.25897835836437699</v>
      </c>
      <c r="P10" s="29">
        <v>0.22774212275113537</v>
      </c>
      <c r="Q10" s="9">
        <f t="shared" si="11"/>
        <v>0.26606242556356036</v>
      </c>
      <c r="R10" s="3">
        <f t="shared" si="12"/>
        <v>0.29063594768838963</v>
      </c>
      <c r="S10" s="29">
        <v>-8.4157911128264429E-2</v>
      </c>
      <c r="T10" s="9">
        <f t="shared" si="13"/>
        <v>-4.5837608315839419E-2</v>
      </c>
      <c r="U10" s="3">
        <f t="shared" si="14"/>
        <v>-2.1264086191010168E-2</v>
      </c>
      <c r="V10" s="29">
        <v>0.13990148173348776</v>
      </c>
      <c r="W10" s="9">
        <f t="shared" si="4"/>
        <v>0.17822178454591278</v>
      </c>
      <c r="X10" s="3">
        <f t="shared" si="15"/>
        <v>0.20279530667074203</v>
      </c>
      <c r="Y10" s="29">
        <v>9.3261593025983497E-2</v>
      </c>
      <c r="Z10" s="9">
        <f t="shared" si="5"/>
        <v>0.13158189583840851</v>
      </c>
      <c r="AA10" s="3">
        <f t="shared" si="16"/>
        <v>0.15615541796323776</v>
      </c>
      <c r="AB10" s="29">
        <v>0.20143128777668734</v>
      </c>
      <c r="AC10" s="9">
        <f t="shared" si="6"/>
        <v>0.23975159058911236</v>
      </c>
      <c r="AD10" s="3">
        <f t="shared" si="17"/>
        <v>0.2643251127139416</v>
      </c>
      <c r="AE10" s="29"/>
      <c r="AG10" s="3"/>
      <c r="AH10" s="29">
        <v>-1.3543954504420936E-2</v>
      </c>
      <c r="AI10" s="9">
        <f t="shared" si="7"/>
        <v>2.4776348308004074E-2</v>
      </c>
      <c r="AJ10" s="3">
        <f t="shared" si="20"/>
        <v>4.9349870432833329E-2</v>
      </c>
      <c r="AK10" s="28"/>
      <c r="AL10" s="3"/>
    </row>
    <row r="11" spans="1:38" x14ac:dyDescent="0.2">
      <c r="A11" s="2">
        <v>54</v>
      </c>
      <c r="B11" s="26">
        <v>8813</v>
      </c>
      <c r="C11" s="2" t="s">
        <v>1</v>
      </c>
      <c r="D11" s="27">
        <v>1</v>
      </c>
      <c r="E11" s="47">
        <v>15405.285285285285</v>
      </c>
      <c r="F11" s="3">
        <f t="shared" si="0"/>
        <v>1.8717704618126912E-2</v>
      </c>
      <c r="G11" s="47">
        <v>7242.0520520520522</v>
      </c>
      <c r="H11" s="3">
        <f t="shared" si="1"/>
        <v>-0.10289557437584865</v>
      </c>
      <c r="I11" s="28">
        <v>2.9956331877729259</v>
      </c>
      <c r="J11" s="33">
        <f t="shared" si="2"/>
        <v>-4.8428220637307069E-2</v>
      </c>
      <c r="K11" s="14">
        <f t="shared" si="8"/>
        <v>-6.2893824937254261E-2</v>
      </c>
      <c r="L11" s="34">
        <f t="shared" si="9"/>
        <v>-7.4076426372212831E-2</v>
      </c>
      <c r="M11" s="29">
        <v>1.4611121935414821E-2</v>
      </c>
      <c r="N11" s="9">
        <f t="shared" si="3"/>
        <v>6.3039342572721896E-2</v>
      </c>
      <c r="O11" s="3">
        <f t="shared" si="10"/>
        <v>7.7504946872669081E-2</v>
      </c>
      <c r="P11" s="29">
        <v>-0.11078716696995507</v>
      </c>
      <c r="Q11" s="9">
        <f t="shared" si="11"/>
        <v>-6.2358946332647998E-2</v>
      </c>
      <c r="R11" s="3">
        <f t="shared" si="12"/>
        <v>-4.7893342032700806E-2</v>
      </c>
      <c r="S11" s="29">
        <v>-0.20664120774660719</v>
      </c>
      <c r="T11" s="9">
        <f t="shared" si="13"/>
        <v>-0.15821298710930012</v>
      </c>
      <c r="U11" s="3">
        <f t="shared" si="14"/>
        <v>-0.14374738280935292</v>
      </c>
      <c r="V11" s="29">
        <v>-7.0793734406230527E-3</v>
      </c>
      <c r="W11" s="9">
        <f t="shared" si="4"/>
        <v>4.1348847196684017E-2</v>
      </c>
      <c r="X11" s="3">
        <f t="shared" si="15"/>
        <v>5.5814451496631209E-2</v>
      </c>
      <c r="Y11" s="29">
        <v>-7.8635841591762193E-2</v>
      </c>
      <c r="Z11" s="9">
        <f t="shared" si="5"/>
        <v>-3.0207620954455124E-2</v>
      </c>
      <c r="AA11" s="3">
        <f t="shared" si="16"/>
        <v>-1.5742016654507932E-2</v>
      </c>
      <c r="AB11" s="29">
        <v>0.14192283513254575</v>
      </c>
      <c r="AC11" s="9">
        <f t="shared" si="6"/>
        <v>0.19035105576985281</v>
      </c>
      <c r="AD11" s="3">
        <f t="shared" si="17"/>
        <v>0.20481666006980001</v>
      </c>
      <c r="AE11" s="29"/>
      <c r="AG11" s="3"/>
      <c r="AH11" s="29">
        <v>-0.10842207004851265</v>
      </c>
      <c r="AI11" s="9">
        <f t="shared" si="7"/>
        <v>-5.9993849411205578E-2</v>
      </c>
      <c r="AJ11" s="3">
        <f t="shared" si="20"/>
        <v>-4.5528245111258386E-2</v>
      </c>
      <c r="AK11" s="28"/>
      <c r="AL11" s="3"/>
    </row>
    <row r="12" spans="1:38" x14ac:dyDescent="0.2">
      <c r="A12" s="2">
        <v>54</v>
      </c>
      <c r="B12" s="26">
        <v>8813</v>
      </c>
      <c r="C12" s="2" t="s">
        <v>1</v>
      </c>
      <c r="D12" s="27">
        <v>1</v>
      </c>
      <c r="E12" s="47">
        <v>16903.738693467338</v>
      </c>
      <c r="F12" s="3">
        <f t="shared" si="0"/>
        <v>0.11154187566313668</v>
      </c>
      <c r="G12" s="47">
        <v>8382.9949748743711</v>
      </c>
      <c r="H12" s="3">
        <f t="shared" si="1"/>
        <v>4.3405072995226071E-2</v>
      </c>
      <c r="I12" s="28">
        <v>2.9342526471312484</v>
      </c>
      <c r="J12" s="33">
        <f t="shared" si="2"/>
        <v>-6.9131058662077513E-2</v>
      </c>
      <c r="K12" s="14">
        <f t="shared" si="8"/>
        <v>-6.2893824937254261E-2</v>
      </c>
      <c r="L12" s="34">
        <f t="shared" si="9"/>
        <v>-7.4076426372212831E-2</v>
      </c>
      <c r="M12" s="29">
        <v>0.10709510761516412</v>
      </c>
      <c r="N12" s="9">
        <f t="shared" si="3"/>
        <v>0.17622616627724164</v>
      </c>
      <c r="O12" s="3">
        <f t="shared" si="10"/>
        <v>0.16998893255241837</v>
      </c>
      <c r="P12" s="29">
        <v>0.13477411180366017</v>
      </c>
      <c r="Q12" s="9">
        <f t="shared" si="11"/>
        <v>0.2039051704657377</v>
      </c>
      <c r="R12" s="3">
        <f t="shared" si="12"/>
        <v>0.19766793674091443</v>
      </c>
      <c r="S12" s="29">
        <v>-2.4848522657218146E-2</v>
      </c>
      <c r="T12" s="9">
        <f t="shared" si="13"/>
        <v>4.4282536004859367E-2</v>
      </c>
      <c r="U12" s="3">
        <f t="shared" si="14"/>
        <v>3.8045302280036115E-2</v>
      </c>
      <c r="V12" s="29">
        <v>-2.8568193740807516E-3</v>
      </c>
      <c r="W12" s="9">
        <f t="shared" si="4"/>
        <v>6.6274239287996764E-2</v>
      </c>
      <c r="X12" s="3">
        <f t="shared" si="15"/>
        <v>6.0037005563173512E-2</v>
      </c>
      <c r="Y12" s="29">
        <v>-3.863795876798503E-2</v>
      </c>
      <c r="Z12" s="9">
        <f t="shared" si="5"/>
        <v>3.0493099894092483E-2</v>
      </c>
      <c r="AA12" s="3">
        <f t="shared" si="16"/>
        <v>2.4255866169269232E-2</v>
      </c>
      <c r="AB12" s="29">
        <v>4.9986345886634594E-2</v>
      </c>
      <c r="AC12" s="9">
        <f t="shared" si="6"/>
        <v>0.11911740454871211</v>
      </c>
      <c r="AD12" s="3">
        <f t="shared" si="17"/>
        <v>0.11288017082388885</v>
      </c>
      <c r="AE12" s="29">
        <v>-0.17968590776122353</v>
      </c>
      <c r="AF12" s="2">
        <f t="shared" si="18"/>
        <v>-0.11055484909914602</v>
      </c>
      <c r="AG12" s="3">
        <f t="shared" ref="AG12:AG13" si="21">AE12-$K11</f>
        <v>-0.11679208282396927</v>
      </c>
      <c r="AH12" s="29">
        <v>-0.12324967273800662</v>
      </c>
      <c r="AI12" s="9">
        <f t="shared" si="7"/>
        <v>-5.4118614075929106E-2</v>
      </c>
      <c r="AJ12" s="3">
        <f t="shared" si="20"/>
        <v>-6.0355847800752357E-2</v>
      </c>
      <c r="AK12" s="28"/>
      <c r="AL12" s="3"/>
    </row>
    <row r="13" spans="1:38" x14ac:dyDescent="0.2">
      <c r="A13" s="2">
        <v>54</v>
      </c>
      <c r="B13" s="26">
        <v>8813</v>
      </c>
      <c r="C13" s="2" t="s">
        <v>1</v>
      </c>
      <c r="D13" s="27">
        <v>1</v>
      </c>
      <c r="E13" s="47">
        <v>14443.939698492462</v>
      </c>
      <c r="F13" s="3">
        <f t="shared" si="0"/>
        <v>-4.571801770660322E-2</v>
      </c>
      <c r="G13" s="47">
        <v>7231.8090452261304</v>
      </c>
      <c r="H13" s="3">
        <f t="shared" si="1"/>
        <v>-0.10431095462125302</v>
      </c>
      <c r="I13" s="28">
        <v>2.9284159613059249</v>
      </c>
      <c r="J13" s="33">
        <f t="shared" si="2"/>
        <v>-7.1122195512378181E-2</v>
      </c>
      <c r="K13" s="14">
        <f t="shared" si="8"/>
        <v>-6.2893824937254261E-2</v>
      </c>
      <c r="L13" s="34">
        <f t="shared" si="9"/>
        <v>-7.4076426372212831E-2</v>
      </c>
      <c r="M13" s="29">
        <v>-2.4504768106401648E-2</v>
      </c>
      <c r="N13" s="9">
        <f t="shared" si="3"/>
        <v>4.6617427405976533E-2</v>
      </c>
      <c r="O13" s="3">
        <f t="shared" si="10"/>
        <v>3.8389056830852614E-2</v>
      </c>
      <c r="P13" s="29">
        <v>-0.19182678336258938</v>
      </c>
      <c r="Q13" s="9">
        <f t="shared" si="11"/>
        <v>-0.1207045878502112</v>
      </c>
      <c r="R13" s="3">
        <f t="shared" si="12"/>
        <v>-0.12893295842533511</v>
      </c>
      <c r="S13" s="29">
        <v>-0.21202430549341741</v>
      </c>
      <c r="T13" s="9">
        <f t="shared" si="13"/>
        <v>-0.14090210998103925</v>
      </c>
      <c r="U13" s="3">
        <f t="shared" si="14"/>
        <v>-0.14913048055616315</v>
      </c>
      <c r="V13" s="29">
        <v>-4.2929819811821611E-2</v>
      </c>
      <c r="W13" s="9">
        <f t="shared" si="4"/>
        <v>2.819237570055657E-2</v>
      </c>
      <c r="X13" s="3">
        <f t="shared" si="15"/>
        <v>1.996400512543265E-2</v>
      </c>
      <c r="Y13" s="29">
        <v>-0.10645969145016296</v>
      </c>
      <c r="Z13" s="9">
        <f t="shared" si="5"/>
        <v>-3.5337495937784777E-2</v>
      </c>
      <c r="AA13" s="3">
        <f t="shared" si="16"/>
        <v>-4.3565866512908696E-2</v>
      </c>
      <c r="AB13" s="29">
        <v>0.13407323427566345</v>
      </c>
      <c r="AC13" s="9">
        <f t="shared" si="6"/>
        <v>0.20519542978804162</v>
      </c>
      <c r="AD13" s="3">
        <f t="shared" si="17"/>
        <v>0.19696705921291771</v>
      </c>
      <c r="AE13" s="29">
        <v>-0.16353597626822222</v>
      </c>
      <c r="AF13" s="2">
        <f t="shared" si="18"/>
        <v>-9.2413780755844041E-2</v>
      </c>
      <c r="AG13" s="3">
        <f t="shared" si="21"/>
        <v>-0.10064215133096796</v>
      </c>
      <c r="AH13" s="29">
        <v>-0.14268868957475742</v>
      </c>
      <c r="AI13" s="9">
        <f t="shared" si="7"/>
        <v>-7.1566494062379235E-2</v>
      </c>
      <c r="AJ13" s="3">
        <f t="shared" si="20"/>
        <v>-7.9794864637503155E-2</v>
      </c>
      <c r="AK13" s="28"/>
      <c r="AL13" s="3"/>
    </row>
    <row r="14" spans="1:38" x14ac:dyDescent="0.2">
      <c r="A14" s="2">
        <v>54</v>
      </c>
      <c r="B14" s="26">
        <v>8813</v>
      </c>
      <c r="C14" s="2" t="s">
        <v>1</v>
      </c>
      <c r="D14" s="27">
        <v>1</v>
      </c>
      <c r="E14" s="47">
        <v>15832.111111111113</v>
      </c>
      <c r="F14" s="3">
        <f t="shared" si="0"/>
        <v>4.6047280145607772E-2</v>
      </c>
      <c r="G14" s="47">
        <v>7841.8888888888896</v>
      </c>
      <c r="H14" s="3">
        <f t="shared" si="1"/>
        <v>-2.3320438169284467E-2</v>
      </c>
      <c r="I14" s="28">
        <v>2.9471921689850591</v>
      </c>
      <c r="J14" s="33">
        <f t="shared" si="2"/>
        <v>-6.4730934836964391E-2</v>
      </c>
      <c r="K14" s="14">
        <f t="shared" si="8"/>
        <v>-6.2893824937254261E-2</v>
      </c>
      <c r="L14" s="34">
        <f t="shared" si="9"/>
        <v>-7.4076426372212831E-2</v>
      </c>
      <c r="M14" s="29">
        <v>4.4317133327511346E-2</v>
      </c>
      <c r="N14" s="9">
        <f t="shared" si="3"/>
        <v>0.10904806816447574</v>
      </c>
      <c r="O14" s="35">
        <f>M14-$L14</f>
        <v>0.11839355969972418</v>
      </c>
      <c r="P14" s="29">
        <v>0.1386724523758727</v>
      </c>
      <c r="Q14" s="9">
        <f t="shared" si="11"/>
        <v>0.20340338721283707</v>
      </c>
      <c r="R14" s="35">
        <f>P14-$L14</f>
        <v>0.21274887874808551</v>
      </c>
      <c r="S14" s="29">
        <v>-0.14790241845940882</v>
      </c>
      <c r="T14" s="9">
        <f t="shared" si="13"/>
        <v>-8.3171483622444434E-2</v>
      </c>
      <c r="U14" s="35">
        <f>S14-$L14</f>
        <v>-7.3825992087195993E-2</v>
      </c>
      <c r="V14" s="29">
        <v>-6.149404011473536E-2</v>
      </c>
      <c r="W14" s="9">
        <f t="shared" si="4"/>
        <v>3.2368947222290306E-3</v>
      </c>
      <c r="X14" s="35">
        <f>V14-$L14</f>
        <v>1.2582386257477471E-2</v>
      </c>
      <c r="Y14" s="29">
        <v>-9.5094594486169429E-2</v>
      </c>
      <c r="Z14" s="9">
        <f t="shared" si="5"/>
        <v>-3.0363659649205038E-2</v>
      </c>
      <c r="AA14" s="35">
        <f>Y14-$L14</f>
        <v>-2.1018168113956598E-2</v>
      </c>
      <c r="AB14" s="29">
        <v>6.3155023860792026E-2</v>
      </c>
      <c r="AC14" s="9">
        <f t="shared" si="6"/>
        <v>0.12788595869775643</v>
      </c>
      <c r="AD14" s="35">
        <f>AB14-$L14</f>
        <v>0.13723145023300487</v>
      </c>
      <c r="AE14" s="29">
        <v>-0.68280595174976311</v>
      </c>
      <c r="AF14" s="2">
        <f t="shared" si="18"/>
        <v>-0.61807501691279876</v>
      </c>
      <c r="AG14" s="35">
        <f>AE14-$L14</f>
        <v>-0.60872952537755032</v>
      </c>
      <c r="AH14" s="29">
        <v>-0.19530082868037593</v>
      </c>
      <c r="AI14" s="9">
        <f t="shared" si="7"/>
        <v>-0.13056989384341156</v>
      </c>
      <c r="AJ14" s="35">
        <f>AH14-$L14</f>
        <v>-0.1212244023081631</v>
      </c>
      <c r="AK14" s="28"/>
      <c r="AL14" s="3"/>
    </row>
    <row r="15" spans="1:38" x14ac:dyDescent="0.2">
      <c r="A15" s="2">
        <v>54</v>
      </c>
      <c r="B15" s="26">
        <v>8813</v>
      </c>
      <c r="C15" s="2" t="s">
        <v>1</v>
      </c>
      <c r="D15" s="27">
        <v>1</v>
      </c>
      <c r="E15" s="47">
        <v>18615.75879396985</v>
      </c>
      <c r="F15" s="3">
        <f t="shared" si="0"/>
        <v>0.20801552273075952</v>
      </c>
      <c r="G15" s="47">
        <v>9170.130653266333</v>
      </c>
      <c r="H15" s="3">
        <f t="shared" si="1"/>
        <v>0.13315136085150159</v>
      </c>
      <c r="I15" s="28">
        <v>2.9109032734432683</v>
      </c>
      <c r="J15" s="33">
        <f t="shared" si="2"/>
        <v>-7.7120408545562652E-2</v>
      </c>
      <c r="K15" s="14">
        <f t="shared" si="8"/>
        <v>-6.2893824937254261E-2</v>
      </c>
      <c r="L15" s="34">
        <f t="shared" si="9"/>
        <v>-7.4076426372212831E-2</v>
      </c>
      <c r="M15" s="29">
        <v>9.8531449854754441E-2</v>
      </c>
      <c r="N15" s="9">
        <f t="shared" si="3"/>
        <v>0.17565185840031711</v>
      </c>
      <c r="O15" s="35">
        <f t="shared" ref="O15:O16" si="22">M15-$L15</f>
        <v>0.17260787622696727</v>
      </c>
      <c r="P15" s="29">
        <v>0.21109480298255129</v>
      </c>
      <c r="Q15" s="9">
        <f t="shared" si="11"/>
        <v>0.28821521152811391</v>
      </c>
      <c r="R15" s="35">
        <f t="shared" ref="R15:R16" si="23">P15-$L15</f>
        <v>0.28517122935476413</v>
      </c>
      <c r="S15" s="29">
        <v>-0.1247344742813689</v>
      </c>
      <c r="T15" s="9">
        <f t="shared" si="13"/>
        <v>-4.7614065735806246E-2</v>
      </c>
      <c r="U15" s="35">
        <f t="shared" ref="U15:U16" si="24">S15-$L15</f>
        <v>-5.0658047909156068E-2</v>
      </c>
      <c r="V15" s="29">
        <v>-0.11422643444286039</v>
      </c>
      <c r="W15" s="9">
        <f t="shared" si="4"/>
        <v>-3.7106025897297737E-2</v>
      </c>
      <c r="X15" s="35">
        <f t="shared" ref="X15:X16" si="25">V15-$L15</f>
        <v>-4.0150008070647558E-2</v>
      </c>
      <c r="Y15" s="29">
        <v>-2.0718943298193689E-2</v>
      </c>
      <c r="Z15" s="9">
        <f t="shared" si="5"/>
        <v>5.6401465247368963E-2</v>
      </c>
      <c r="AA15" s="35">
        <f t="shared" ref="AA15:AA16" si="26">Y15-$L15</f>
        <v>5.3357483074019142E-2</v>
      </c>
      <c r="AB15" s="29">
        <v>7.0715218069327096E-2</v>
      </c>
      <c r="AC15" s="9">
        <f t="shared" si="6"/>
        <v>0.14783562661488975</v>
      </c>
      <c r="AD15" s="35">
        <f t="shared" ref="AD15:AD16" si="27">AB15-$L15</f>
        <v>0.14479164444153991</v>
      </c>
      <c r="AE15" s="29">
        <v>-0.25085582397308648</v>
      </c>
      <c r="AF15" s="2">
        <f t="shared" si="18"/>
        <v>-0.17373541542752383</v>
      </c>
      <c r="AG15" s="35">
        <f t="shared" ref="AG15:AG16" si="28">AE15-$L15</f>
        <v>-0.17677939760087363</v>
      </c>
      <c r="AH15" s="29">
        <v>-0.17819371289363778</v>
      </c>
      <c r="AI15" s="9">
        <f t="shared" si="7"/>
        <v>-0.10107330434807513</v>
      </c>
      <c r="AJ15" s="35">
        <f t="shared" ref="AJ15:AJ16" si="29">AH15-$L15</f>
        <v>-0.10411728652142495</v>
      </c>
      <c r="AK15" s="28"/>
      <c r="AL15" s="3"/>
    </row>
    <row r="16" spans="1:38" x14ac:dyDescent="0.2">
      <c r="A16" s="2">
        <v>54</v>
      </c>
      <c r="B16" s="26">
        <v>8813</v>
      </c>
      <c r="C16" s="2" t="s">
        <v>1</v>
      </c>
      <c r="D16" s="27">
        <v>1</v>
      </c>
      <c r="E16" s="47">
        <v>17336.663316582915</v>
      </c>
      <c r="F16" s="3">
        <f t="shared" si="0"/>
        <v>0.13683057961506073</v>
      </c>
      <c r="G16" s="47">
        <v>8284.6030150753777</v>
      </c>
      <c r="H16" s="3">
        <f t="shared" si="1"/>
        <v>3.1598560408237164E-2</v>
      </c>
      <c r="I16" s="28">
        <v>2.9014363546310054</v>
      </c>
      <c r="J16" s="33">
        <f t="shared" si="2"/>
        <v>-8.0377935734111464E-2</v>
      </c>
      <c r="K16" s="14">
        <f t="shared" si="8"/>
        <v>-6.2893824937254261E-2</v>
      </c>
      <c r="L16" s="34">
        <f t="shared" si="9"/>
        <v>-7.4076426372212831E-2</v>
      </c>
      <c r="M16" s="29">
        <v>-4.1281107078646732E-2</v>
      </c>
      <c r="N16" s="9">
        <f t="shared" si="3"/>
        <v>3.9096828655464731E-2</v>
      </c>
      <c r="O16" s="35">
        <f t="shared" si="22"/>
        <v>3.2795319293566098E-2</v>
      </c>
      <c r="P16" s="29">
        <v>-0.11342655890453165</v>
      </c>
      <c r="Q16" s="9">
        <f t="shared" si="11"/>
        <v>-3.3048623170420191E-2</v>
      </c>
      <c r="R16" s="35">
        <f t="shared" si="23"/>
        <v>-3.9350132532318824E-2</v>
      </c>
      <c r="S16" s="29">
        <v>-0.2047212435525228</v>
      </c>
      <c r="T16" s="9">
        <f t="shared" si="13"/>
        <v>-0.12434330781841134</v>
      </c>
      <c r="U16" s="35">
        <f t="shared" si="24"/>
        <v>-0.13064481718030996</v>
      </c>
      <c r="V16" s="29">
        <v>-6.7790294928304448E-2</v>
      </c>
      <c r="W16" s="9">
        <f t="shared" si="4"/>
        <v>1.2587640805807015E-2</v>
      </c>
      <c r="X16" s="35">
        <f t="shared" si="25"/>
        <v>6.2861314439083826E-3</v>
      </c>
      <c r="Y16" s="29">
        <v>-0.13376816161993357</v>
      </c>
      <c r="Z16" s="9">
        <f t="shared" si="5"/>
        <v>-5.339022588582211E-2</v>
      </c>
      <c r="AA16" s="35">
        <f t="shared" si="26"/>
        <v>-5.9691735247720742E-2</v>
      </c>
      <c r="AB16" s="29">
        <v>0.16203308521145732</v>
      </c>
      <c r="AC16" s="9">
        <f t="shared" si="6"/>
        <v>0.24241102094556877</v>
      </c>
      <c r="AD16" s="35">
        <f t="shared" si="27"/>
        <v>0.23610951158367016</v>
      </c>
      <c r="AE16" s="29">
        <v>-0.65848873921802209</v>
      </c>
      <c r="AF16" s="2">
        <f t="shared" si="18"/>
        <v>-0.57811080348391064</v>
      </c>
      <c r="AG16" s="35">
        <f t="shared" si="28"/>
        <v>-0.5844123128458093</v>
      </c>
      <c r="AH16" s="29">
        <v>-0.20800137058859883</v>
      </c>
      <c r="AI16" s="9">
        <f t="shared" si="7"/>
        <v>-0.12762343485448735</v>
      </c>
      <c r="AJ16" s="35">
        <f t="shared" si="29"/>
        <v>-0.13392494421638601</v>
      </c>
      <c r="AK16" s="28"/>
      <c r="AL16" s="3"/>
    </row>
    <row r="17" spans="1:38" x14ac:dyDescent="0.2">
      <c r="A17" s="2">
        <v>49</v>
      </c>
      <c r="B17" s="2">
        <v>8819</v>
      </c>
      <c r="C17" s="2" t="s">
        <v>2</v>
      </c>
      <c r="D17" s="27"/>
      <c r="E17" s="47">
        <v>5650.3406813627262</v>
      </c>
      <c r="F17" s="2"/>
      <c r="G17" s="47">
        <v>8544.178356713428</v>
      </c>
      <c r="H17" s="2"/>
      <c r="I17" s="28">
        <v>2.7634796238244514</v>
      </c>
      <c r="J17" s="28"/>
      <c r="K17" s="11"/>
      <c r="L17" s="11"/>
      <c r="M17" s="29">
        <v>4.1441236014973536E-2</v>
      </c>
      <c r="N17" s="30"/>
      <c r="P17" s="29">
        <v>3.2183187375140518E-2</v>
      </c>
      <c r="S17" s="29">
        <v>3.3750167393793287E-2</v>
      </c>
      <c r="V17" s="29">
        <v>5.8732232055488796E-2</v>
      </c>
      <c r="X17" s="28"/>
      <c r="Y17" s="29">
        <v>4.0255364666077778E-2</v>
      </c>
      <c r="AB17" s="29">
        <v>1.5692599722222381E-2</v>
      </c>
      <c r="AE17" s="29">
        <v>2.9429671399374396E-2</v>
      </c>
      <c r="AH17" s="29">
        <v>3.7950632552098906E-2</v>
      </c>
      <c r="AK17" s="28"/>
      <c r="AL17" s="3"/>
    </row>
    <row r="18" spans="1:38" x14ac:dyDescent="0.2">
      <c r="A18" s="2">
        <v>49</v>
      </c>
      <c r="B18" s="2">
        <v>8819</v>
      </c>
      <c r="C18" s="2" t="s">
        <v>2</v>
      </c>
      <c r="D18" s="27"/>
      <c r="E18" s="47">
        <v>5517.2872872872867</v>
      </c>
      <c r="F18" s="2"/>
      <c r="G18" s="47">
        <v>9750.8008008008019</v>
      </c>
      <c r="H18" s="2"/>
      <c r="I18" s="28">
        <v>2.7567248004729534</v>
      </c>
      <c r="J18" s="28"/>
      <c r="K18" s="32"/>
      <c r="L18" s="32"/>
      <c r="M18" s="29">
        <v>-4.3220156364041279E-2</v>
      </c>
      <c r="P18" s="29">
        <v>-3.324580657754183E-2</v>
      </c>
      <c r="S18" s="29">
        <v>-3.49206748036913E-2</v>
      </c>
      <c r="V18" s="29">
        <v>-6.237108128045641E-2</v>
      </c>
      <c r="X18" s="30"/>
      <c r="Y18" s="29">
        <v>-4.1931857315599265E-2</v>
      </c>
      <c r="AB18" s="29">
        <v>-1.5941023738737164E-2</v>
      </c>
      <c r="AE18" s="29">
        <v>-3.0315722403260411E-2</v>
      </c>
      <c r="AH18" s="29">
        <v>-3.9437084167693502E-2</v>
      </c>
      <c r="AK18" s="28"/>
      <c r="AL18" s="3"/>
    </row>
    <row r="19" spans="1:38" x14ac:dyDescent="0.2">
      <c r="A19" s="2">
        <v>49</v>
      </c>
      <c r="B19" s="2">
        <v>8819</v>
      </c>
      <c r="C19" s="2" t="s">
        <v>2</v>
      </c>
      <c r="D19" s="27"/>
      <c r="E19" s="47">
        <v>6268.3466933867739</v>
      </c>
      <c r="F19" s="2"/>
      <c r="G19" s="47">
        <v>8779.6092184368754</v>
      </c>
      <c r="H19" s="2"/>
      <c r="I19" s="28">
        <v>2.754996776273372</v>
      </c>
      <c r="J19" s="28"/>
      <c r="K19" s="32"/>
      <c r="L19" s="32"/>
      <c r="M19" s="29"/>
      <c r="P19" s="29"/>
      <c r="S19" s="29"/>
      <c r="V19" s="29"/>
      <c r="Y19" s="29"/>
      <c r="AB19" s="29"/>
      <c r="AE19" s="29"/>
      <c r="AH19" s="29"/>
      <c r="AK19" s="28"/>
      <c r="AL19" s="3"/>
    </row>
    <row r="20" spans="1:38" x14ac:dyDescent="0.2">
      <c r="A20" s="2">
        <v>49</v>
      </c>
      <c r="B20" s="2">
        <v>8819</v>
      </c>
      <c r="C20" s="12" t="s">
        <v>1</v>
      </c>
      <c r="D20" s="27">
        <v>0.1</v>
      </c>
      <c r="E20" s="47">
        <v>650.69486404833845</v>
      </c>
      <c r="F20" s="3">
        <f t="shared" ref="F20:F30" si="30">LN((E20/D20)/(AVERAGE($E$17:$E$19)))</f>
        <v>0.11294733500890257</v>
      </c>
      <c r="G20" s="47">
        <v>1814.0584088620344</v>
      </c>
      <c r="H20" s="3">
        <f t="shared" ref="H20:H30" si="31">LN((G20/D20)/(AVERAGE($G$17:$G$19)))</f>
        <v>0.6981683421012006</v>
      </c>
      <c r="I20" s="28">
        <v>2.4721329794664055</v>
      </c>
      <c r="J20" s="33">
        <f t="shared" ref="J20:J30" si="32">LN(I20/AVERAGE(I$17:I$19))</f>
        <v>-0.10956961413669142</v>
      </c>
      <c r="K20" s="36">
        <f>AVERAGE(J25:J27)</f>
        <v>-6.8779962748641385E-2</v>
      </c>
      <c r="L20" s="36">
        <f>AVERAGE(J28:J30)</f>
        <v>-9.3314603584220057E-2</v>
      </c>
      <c r="M20" s="29">
        <v>0.14693720145817596</v>
      </c>
      <c r="N20" s="4">
        <f t="shared" ref="N20:N29" si="33">M20-$J20</f>
        <v>0.25650681559486738</v>
      </c>
      <c r="O20" s="35">
        <f>M20-$K20</f>
        <v>0.21571716420681736</v>
      </c>
      <c r="P20" s="29">
        <v>0.1982264981690863</v>
      </c>
      <c r="Q20" s="4">
        <f>P20-$J20</f>
        <v>0.30779611230577775</v>
      </c>
      <c r="R20" s="35">
        <f>P20-$K20</f>
        <v>0.26700646091772767</v>
      </c>
      <c r="S20" s="29">
        <v>2.4674524596041839E-3</v>
      </c>
      <c r="T20" s="4">
        <f>S20-$J20</f>
        <v>0.1120370665962956</v>
      </c>
      <c r="U20" s="35">
        <f>S20-$K20</f>
        <v>7.1247415208245568E-2</v>
      </c>
      <c r="V20" s="29">
        <v>0.65263458669488184</v>
      </c>
      <c r="W20" s="4">
        <f t="shared" ref="W20:W29" si="34">V20-$J20</f>
        <v>0.76220420083157325</v>
      </c>
      <c r="X20" s="35">
        <f>V20-$K20</f>
        <v>0.72141454944352323</v>
      </c>
      <c r="Y20" s="29">
        <v>0.19470656231324718</v>
      </c>
      <c r="Z20" s="4">
        <f t="shared" ref="Z20:Z29" si="35">Y20-$J20</f>
        <v>0.3042761764499386</v>
      </c>
      <c r="AA20" s="35">
        <f>Y20-$K20</f>
        <v>0.26348652506188858</v>
      </c>
      <c r="AB20" s="29">
        <v>-0.31538040146135948</v>
      </c>
      <c r="AC20" s="3">
        <f t="shared" ref="AC20:AC29" si="36">AB20-$J20</f>
        <v>-0.20581078732466807</v>
      </c>
      <c r="AD20" s="35">
        <f>AB20-$K20</f>
        <v>-0.24660043871271808</v>
      </c>
      <c r="AE20" s="29">
        <v>-0.27258867821433114</v>
      </c>
      <c r="AF20" s="4">
        <f>AE20-$J20</f>
        <v>-0.16301906407763972</v>
      </c>
      <c r="AG20" s="35">
        <f>AE20-$K20</f>
        <v>-0.20380871546568974</v>
      </c>
      <c r="AH20" s="29">
        <v>9.7100429913764441E-2</v>
      </c>
      <c r="AI20" s="4">
        <f t="shared" ref="AI20:AI29" si="37">AH20-$J20</f>
        <v>0.20667004405045586</v>
      </c>
      <c r="AJ20" s="35">
        <f>AH20-$K20</f>
        <v>0.16588039266240584</v>
      </c>
      <c r="AK20" s="28"/>
      <c r="AL20" s="3"/>
    </row>
    <row r="21" spans="1:38" x14ac:dyDescent="0.2">
      <c r="A21" s="2">
        <v>49</v>
      </c>
      <c r="B21" s="2">
        <v>8819</v>
      </c>
      <c r="C21" s="12" t="s">
        <v>1</v>
      </c>
      <c r="D21" s="27">
        <v>0.2</v>
      </c>
      <c r="E21" s="47">
        <v>1412.5851703406815</v>
      </c>
      <c r="F21" s="3">
        <f t="shared" si="30"/>
        <v>0.19493609973224105</v>
      </c>
      <c r="G21" s="47">
        <v>2295.4509018036074</v>
      </c>
      <c r="H21" s="3">
        <f t="shared" si="31"/>
        <v>0.24038390702367959</v>
      </c>
      <c r="I21" s="28">
        <v>2.6231244483671667</v>
      </c>
      <c r="J21" s="33">
        <f t="shared" si="32"/>
        <v>-5.0284801758158339E-2</v>
      </c>
      <c r="K21" s="15">
        <f>K20</f>
        <v>-6.8779962748641385E-2</v>
      </c>
      <c r="L21" s="36">
        <f>L20</f>
        <v>-9.3314603584220057E-2</v>
      </c>
      <c r="M21" s="29">
        <v>0.12511278408577745</v>
      </c>
      <c r="N21" s="9">
        <f t="shared" si="33"/>
        <v>0.17539758584393578</v>
      </c>
      <c r="O21" s="35">
        <f t="shared" ref="O21:O27" si="38">M21-$K21</f>
        <v>0.19389274683441882</v>
      </c>
      <c r="P21" s="29">
        <v>9.3709037330393291E-2</v>
      </c>
      <c r="Q21" s="9">
        <f t="shared" ref="Q21:Q29" si="39">P21-$J21</f>
        <v>0.14399383908855162</v>
      </c>
      <c r="R21" s="35">
        <f t="shared" ref="R21:R27" si="40">P21-$K21</f>
        <v>0.16248900007903466</v>
      </c>
      <c r="S21" s="29">
        <v>0.32380282529457893</v>
      </c>
      <c r="T21" s="9">
        <f t="shared" ref="T21:T29" si="41">S21-$J21</f>
        <v>0.37408762705273729</v>
      </c>
      <c r="U21" s="35">
        <f t="shared" ref="U21:U27" si="42">S21-$K21</f>
        <v>0.39258278804322033</v>
      </c>
      <c r="V21" s="29">
        <v>0.5227328448173385</v>
      </c>
      <c r="W21" s="9">
        <f t="shared" si="34"/>
        <v>0.57301764657549681</v>
      </c>
      <c r="X21" s="35">
        <f t="shared" ref="X21:X27" si="43">V21-$K21</f>
        <v>0.5915128075659799</v>
      </c>
      <c r="Y21" s="29">
        <v>8.6195212607979299E-2</v>
      </c>
      <c r="Z21" s="9">
        <f t="shared" si="35"/>
        <v>0.13648001436613763</v>
      </c>
      <c r="AA21" s="35">
        <f t="shared" ref="AA21:AA27" si="44">Y21-$K21</f>
        <v>0.1549751753566207</v>
      </c>
      <c r="AB21" s="29">
        <v>7.9471419367299831E-2</v>
      </c>
      <c r="AC21" s="2">
        <f t="shared" si="36"/>
        <v>0.12975622112545818</v>
      </c>
      <c r="AD21" s="35">
        <f t="shared" ref="AD21:AD27" si="45">AB21-$K21</f>
        <v>0.14825138211594122</v>
      </c>
      <c r="AE21" s="29">
        <v>2.3502272349811379E-2</v>
      </c>
      <c r="AF21" s="9">
        <f t="shared" ref="AF21:AF29" si="46">AE21-$J21</f>
        <v>7.3787074107969725E-2</v>
      </c>
      <c r="AG21" s="35">
        <f t="shared" ref="AG21:AG27" si="47">AE21-$K21</f>
        <v>9.2282235098452764E-2</v>
      </c>
      <c r="AH21" s="29">
        <v>9.2960462821102138E-2</v>
      </c>
      <c r="AI21" s="9">
        <f t="shared" si="37"/>
        <v>0.14324526457926048</v>
      </c>
      <c r="AJ21" s="35">
        <f t="shared" ref="AJ21:AJ27" si="48">AH21-$K21</f>
        <v>0.16174042556974352</v>
      </c>
      <c r="AK21" s="28"/>
      <c r="AL21" s="3"/>
    </row>
    <row r="22" spans="1:38" x14ac:dyDescent="0.2">
      <c r="A22" s="2">
        <v>49</v>
      </c>
      <c r="B22" s="2">
        <v>8819</v>
      </c>
      <c r="C22" s="12" t="s">
        <v>1</v>
      </c>
      <c r="D22" s="27">
        <v>0.3</v>
      </c>
      <c r="E22" s="47">
        <v>2114.64</v>
      </c>
      <c r="F22" s="3">
        <f t="shared" si="30"/>
        <v>0.19293409706156783</v>
      </c>
      <c r="G22" s="47">
        <v>2907.63</v>
      </c>
      <c r="H22" s="3">
        <f t="shared" si="31"/>
        <v>7.1327819689840324E-2</v>
      </c>
      <c r="I22" s="28">
        <v>2.5965875370919878</v>
      </c>
      <c r="J22" s="33">
        <f t="shared" si="32"/>
        <v>-6.0452849337997196E-2</v>
      </c>
      <c r="K22" s="15">
        <f t="shared" ref="K22:K30" si="49">K21</f>
        <v>-6.8779962748641385E-2</v>
      </c>
      <c r="L22" s="36">
        <f t="shared" ref="L22:L30" si="50">L21</f>
        <v>-9.3314603584220057E-2</v>
      </c>
      <c r="M22" s="29">
        <v>-1.8483578624707842E-2</v>
      </c>
      <c r="N22" s="9">
        <f t="shared" si="33"/>
        <v>4.1969270713289354E-2</v>
      </c>
      <c r="O22" s="35">
        <f t="shared" si="38"/>
        <v>5.0296384123933544E-2</v>
      </c>
      <c r="P22" s="29">
        <v>-9.2748613284975953E-2</v>
      </c>
      <c r="Q22" s="9">
        <f t="shared" si="39"/>
        <v>-3.2295763946978757E-2</v>
      </c>
      <c r="R22" s="35">
        <f t="shared" si="40"/>
        <v>-2.3968650536334568E-2</v>
      </c>
      <c r="S22" s="29">
        <v>-6.2275244923868218E-2</v>
      </c>
      <c r="T22" s="9">
        <f t="shared" si="41"/>
        <v>-1.8223955858710228E-3</v>
      </c>
      <c r="U22" s="35">
        <f t="shared" si="42"/>
        <v>6.5047178247731666E-3</v>
      </c>
      <c r="V22" s="29">
        <v>0.32438736957504105</v>
      </c>
      <c r="W22" s="9">
        <f t="shared" si="34"/>
        <v>0.38484021891303827</v>
      </c>
      <c r="X22" s="35">
        <f t="shared" si="43"/>
        <v>0.39316733232368245</v>
      </c>
      <c r="Y22" s="29">
        <v>-5.1542820547354602E-2</v>
      </c>
      <c r="Z22" s="9">
        <f t="shared" si="35"/>
        <v>8.9100287906425935E-3</v>
      </c>
      <c r="AA22" s="35">
        <f t="shared" si="44"/>
        <v>1.7237142201286783E-2</v>
      </c>
      <c r="AB22" s="29">
        <v>-0.27345735226895035</v>
      </c>
      <c r="AC22" s="2">
        <f t="shared" si="36"/>
        <v>-0.21300450293095316</v>
      </c>
      <c r="AD22" s="35">
        <f t="shared" si="45"/>
        <v>-0.20467738952030895</v>
      </c>
      <c r="AE22" s="29">
        <v>-0.17715117263111302</v>
      </c>
      <c r="AF22" s="9">
        <f t="shared" si="46"/>
        <v>-0.11669832329311583</v>
      </c>
      <c r="AG22" s="35">
        <f t="shared" si="47"/>
        <v>-0.10837120988247163</v>
      </c>
      <c r="AH22" s="29">
        <v>-6.1691489270315834E-2</v>
      </c>
      <c r="AI22" s="9">
        <f t="shared" si="37"/>
        <v>-1.2386399323186387E-3</v>
      </c>
      <c r="AJ22" s="35">
        <f t="shared" si="48"/>
        <v>7.0884734783255507E-3</v>
      </c>
      <c r="AK22" s="28"/>
      <c r="AL22" s="3"/>
    </row>
    <row r="23" spans="1:38" x14ac:dyDescent="0.2">
      <c r="A23" s="2">
        <v>49</v>
      </c>
      <c r="B23" s="2">
        <v>8819</v>
      </c>
      <c r="C23" s="12" t="s">
        <v>1</v>
      </c>
      <c r="D23" s="27">
        <v>0.4</v>
      </c>
      <c r="E23" s="47">
        <v>2857.4623871614845</v>
      </c>
      <c r="F23" s="3">
        <f t="shared" si="30"/>
        <v>0.20630139311741305</v>
      </c>
      <c r="G23" s="47">
        <v>3898.3249749247743</v>
      </c>
      <c r="H23" s="3">
        <f t="shared" si="31"/>
        <v>7.6854398142848807E-2</v>
      </c>
      <c r="I23" s="28">
        <v>2.7681682624391777</v>
      </c>
      <c r="J23" s="33">
        <f t="shared" si="32"/>
        <v>3.5348777935384529E-3</v>
      </c>
      <c r="K23" s="15">
        <f t="shared" si="49"/>
        <v>-6.8779962748641385E-2</v>
      </c>
      <c r="L23" s="36">
        <f t="shared" si="50"/>
        <v>-9.3314603584220057E-2</v>
      </c>
      <c r="M23" s="29">
        <v>-1.0054614489173393E-2</v>
      </c>
      <c r="N23" s="9">
        <f t="shared" si="33"/>
        <v>-1.3589492282711845E-2</v>
      </c>
      <c r="O23" s="35">
        <f t="shared" si="38"/>
        <v>5.8725348259467992E-2</v>
      </c>
      <c r="P23" s="29">
        <v>-0.14730607226125134</v>
      </c>
      <c r="Q23" s="9">
        <f t="shared" si="39"/>
        <v>-0.15084095005478979</v>
      </c>
      <c r="R23" s="35">
        <f t="shared" si="40"/>
        <v>-7.8526109512609951E-2</v>
      </c>
      <c r="S23" s="29">
        <v>-7.4985670718205111E-2</v>
      </c>
      <c r="T23" s="9">
        <f t="shared" si="41"/>
        <v>-7.852054851174356E-2</v>
      </c>
      <c r="U23" s="35">
        <f t="shared" si="42"/>
        <v>-6.2057079695637257E-3</v>
      </c>
      <c r="V23" s="29">
        <v>0.32641629092697794</v>
      </c>
      <c r="W23" s="9">
        <f t="shared" si="34"/>
        <v>0.32288141313343949</v>
      </c>
      <c r="X23" s="35">
        <f t="shared" si="43"/>
        <v>0.39519625367561934</v>
      </c>
      <c r="Y23" s="29">
        <v>-8.0236919238813223E-2</v>
      </c>
      <c r="Z23" s="9">
        <f t="shared" si="35"/>
        <v>-8.3771797032351672E-2</v>
      </c>
      <c r="AA23" s="35">
        <f t="shared" si="44"/>
        <v>-1.1456956490171838E-2</v>
      </c>
      <c r="AB23" s="29">
        <v>-0.10722998955363441</v>
      </c>
      <c r="AC23" s="2">
        <f t="shared" si="36"/>
        <v>-0.11076486734717286</v>
      </c>
      <c r="AD23" s="35">
        <f t="shared" si="45"/>
        <v>-3.8450026804993029E-2</v>
      </c>
      <c r="AE23" s="29">
        <v>-0.33996409033741687</v>
      </c>
      <c r="AF23" s="9">
        <f t="shared" si="46"/>
        <v>-0.34349896813095532</v>
      </c>
      <c r="AG23" s="35">
        <f t="shared" si="47"/>
        <v>-0.27118412758877547</v>
      </c>
      <c r="AH23" s="29">
        <v>-5.2198651794875921E-2</v>
      </c>
      <c r="AI23" s="9">
        <f t="shared" si="37"/>
        <v>-5.5733529588414377E-2</v>
      </c>
      <c r="AJ23" s="35">
        <f t="shared" si="48"/>
        <v>1.6581310953765464E-2</v>
      </c>
      <c r="AK23" s="28"/>
      <c r="AL23" s="3"/>
    </row>
    <row r="24" spans="1:38" x14ac:dyDescent="0.2">
      <c r="A24" s="2">
        <v>49</v>
      </c>
      <c r="B24" s="2">
        <v>8819</v>
      </c>
      <c r="C24" s="12" t="s">
        <v>1</v>
      </c>
      <c r="D24" s="27">
        <v>0.5</v>
      </c>
      <c r="E24" s="47">
        <v>3681.0400000000004</v>
      </c>
      <c r="F24" s="3">
        <f t="shared" si="30"/>
        <v>0.23641920900130664</v>
      </c>
      <c r="G24" s="47">
        <v>4611.0900000000011</v>
      </c>
      <c r="H24" s="3">
        <f t="shared" si="31"/>
        <v>2.1628151137567903E-2</v>
      </c>
      <c r="I24" s="28">
        <v>2.6313532401524777</v>
      </c>
      <c r="J24" s="33">
        <f t="shared" si="32"/>
        <v>-4.7152692726503458E-2</v>
      </c>
      <c r="K24" s="15">
        <f t="shared" si="49"/>
        <v>-6.8779962748641385E-2</v>
      </c>
      <c r="L24" s="36">
        <f t="shared" si="50"/>
        <v>-9.3314603584220057E-2</v>
      </c>
      <c r="M24" s="29">
        <v>-0.11164678778748915</v>
      </c>
      <c r="N24" s="9">
        <f t="shared" si="33"/>
        <v>-6.449409506098569E-2</v>
      </c>
      <c r="O24" s="35">
        <f t="shared" si="38"/>
        <v>-4.286682503884777E-2</v>
      </c>
      <c r="P24" s="29">
        <v>-0.20107660452418444</v>
      </c>
      <c r="Q24" s="9">
        <f t="shared" si="39"/>
        <v>-0.15392391179768097</v>
      </c>
      <c r="R24" s="35">
        <f t="shared" si="40"/>
        <v>-0.13229664177554307</v>
      </c>
      <c r="S24" s="29">
        <v>7.1756949853430702E-2</v>
      </c>
      <c r="T24" s="9">
        <f t="shared" si="41"/>
        <v>0.11890964257993417</v>
      </c>
      <c r="U24" s="35">
        <f t="shared" si="42"/>
        <v>0.14053691260207207</v>
      </c>
      <c r="V24" s="29">
        <v>0.1909696445241113</v>
      </c>
      <c r="W24" s="9">
        <f t="shared" si="34"/>
        <v>0.23812233725061477</v>
      </c>
      <c r="X24" s="35">
        <f t="shared" si="43"/>
        <v>0.2597496072727527</v>
      </c>
      <c r="Y24" s="29">
        <v>-0.13043796630428237</v>
      </c>
      <c r="Z24" s="9">
        <f t="shared" si="35"/>
        <v>-8.3285273577778901E-2</v>
      </c>
      <c r="AA24" s="35">
        <f t="shared" si="44"/>
        <v>-6.1658003555640981E-2</v>
      </c>
      <c r="AB24" s="29">
        <v>-0.19022981908494438</v>
      </c>
      <c r="AC24" s="2">
        <f t="shared" si="36"/>
        <v>-0.14307712635844091</v>
      </c>
      <c r="AD24" s="35">
        <f t="shared" si="45"/>
        <v>-0.12144985633630299</v>
      </c>
      <c r="AE24" s="29">
        <v>-0.20392359725027709</v>
      </c>
      <c r="AF24" s="9">
        <f t="shared" si="46"/>
        <v>-0.15677090452377362</v>
      </c>
      <c r="AG24" s="35">
        <f t="shared" si="47"/>
        <v>-0.13514363450163569</v>
      </c>
      <c r="AH24" s="29">
        <v>-0.13701062176510376</v>
      </c>
      <c r="AI24" s="9">
        <f t="shared" si="37"/>
        <v>-8.9857929038600293E-2</v>
      </c>
      <c r="AJ24" s="35">
        <f t="shared" si="48"/>
        <v>-6.8230659016462372E-2</v>
      </c>
      <c r="AK24" s="28"/>
      <c r="AL24" s="3"/>
    </row>
    <row r="25" spans="1:38" x14ac:dyDescent="0.2">
      <c r="A25" s="2">
        <v>49</v>
      </c>
      <c r="B25" s="2">
        <v>8819</v>
      </c>
      <c r="C25" s="12" t="s">
        <v>1</v>
      </c>
      <c r="D25" s="27">
        <v>1</v>
      </c>
      <c r="E25" s="47">
        <v>5854.420000000001</v>
      </c>
      <c r="F25" s="3">
        <f t="shared" si="30"/>
        <v>7.2736390020986278E-3</v>
      </c>
      <c r="G25" s="47">
        <v>7557.88</v>
      </c>
      <c r="H25" s="3">
        <f t="shared" si="31"/>
        <v>-0.17739257341401918</v>
      </c>
      <c r="I25" s="28">
        <v>2.5548536209553157</v>
      </c>
      <c r="J25" s="33">
        <f t="shared" si="32"/>
        <v>-7.6656015764564878E-2</v>
      </c>
      <c r="K25" s="15">
        <f t="shared" si="49"/>
        <v>-6.8779962748641385E-2</v>
      </c>
      <c r="L25" s="36">
        <f t="shared" si="50"/>
        <v>-9.3314603584220057E-2</v>
      </c>
      <c r="M25" s="29">
        <v>-0.14187333709469246</v>
      </c>
      <c r="N25" s="9">
        <f t="shared" si="33"/>
        <v>-6.5217321330127587E-2</v>
      </c>
      <c r="O25" s="35">
        <f t="shared" si="38"/>
        <v>-7.3093374346051079E-2</v>
      </c>
      <c r="P25" s="29">
        <v>-0.23223843430093916</v>
      </c>
      <c r="Q25" s="9">
        <f t="shared" si="39"/>
        <v>-0.15558241853637428</v>
      </c>
      <c r="R25" s="35">
        <f t="shared" si="40"/>
        <v>-0.16345847155229776</v>
      </c>
      <c r="S25" s="29">
        <v>-8.5539733633052215E-2</v>
      </c>
      <c r="T25" s="9">
        <f t="shared" si="41"/>
        <v>-8.8837178684873369E-3</v>
      </c>
      <c r="U25" s="35">
        <f t="shared" si="42"/>
        <v>-1.675977088441083E-2</v>
      </c>
      <c r="V25" s="29">
        <v>-3.8049539954119181E-3</v>
      </c>
      <c r="W25" s="9">
        <f t="shared" si="34"/>
        <v>7.2851061769152958E-2</v>
      </c>
      <c r="X25" s="35">
        <f t="shared" si="43"/>
        <v>6.4975008753229466E-2</v>
      </c>
      <c r="Y25" s="29">
        <v>-0.17334228292222584</v>
      </c>
      <c r="Z25" s="9">
        <f t="shared" si="35"/>
        <v>-9.668626715766096E-2</v>
      </c>
      <c r="AA25" s="35">
        <f t="shared" si="44"/>
        <v>-0.10456232017358445</v>
      </c>
      <c r="AB25" s="29">
        <v>-0.10936580858188583</v>
      </c>
      <c r="AC25" s="2">
        <f t="shared" si="36"/>
        <v>-3.2709792817320948E-2</v>
      </c>
      <c r="AD25" s="35">
        <f t="shared" si="45"/>
        <v>-4.0585845833244441E-2</v>
      </c>
      <c r="AE25" s="29">
        <v>-0.29164585664655479</v>
      </c>
      <c r="AF25" s="9">
        <f t="shared" si="46"/>
        <v>-0.21498984088198991</v>
      </c>
      <c r="AG25" s="35">
        <f t="shared" si="47"/>
        <v>-0.22286589389791339</v>
      </c>
      <c r="AH25" s="29">
        <v>-0.17023284971737607</v>
      </c>
      <c r="AI25" s="9">
        <f t="shared" si="37"/>
        <v>-9.3576833952811189E-2</v>
      </c>
      <c r="AJ25" s="35">
        <f t="shared" si="48"/>
        <v>-0.10145288696873468</v>
      </c>
      <c r="AK25" s="28"/>
      <c r="AL25" s="3"/>
    </row>
    <row r="26" spans="1:38" x14ac:dyDescent="0.2">
      <c r="A26" s="2">
        <v>49</v>
      </c>
      <c r="B26" s="2">
        <v>8819</v>
      </c>
      <c r="C26" s="12" t="s">
        <v>1</v>
      </c>
      <c r="D26" s="27">
        <v>1</v>
      </c>
      <c r="E26" s="47">
        <v>6154.2742742742748</v>
      </c>
      <c r="F26" s="3">
        <f t="shared" si="30"/>
        <v>5.7223551853249094E-2</v>
      </c>
      <c r="G26" s="47">
        <v>9055.0150150150148</v>
      </c>
      <c r="H26" s="3">
        <f t="shared" si="31"/>
        <v>3.3354485364724589E-3</v>
      </c>
      <c r="I26" s="28">
        <v>2.6453122478618689</v>
      </c>
      <c r="J26" s="33">
        <f t="shared" si="32"/>
        <v>-4.1861836103452815E-2</v>
      </c>
      <c r="K26" s="15">
        <f t="shared" si="49"/>
        <v>-6.8779962748641385E-2</v>
      </c>
      <c r="L26" s="36">
        <f t="shared" si="50"/>
        <v>-9.3314603584220057E-2</v>
      </c>
      <c r="M26" s="29">
        <v>-0.14814263723449808</v>
      </c>
      <c r="N26" s="9">
        <f t="shared" si="33"/>
        <v>-0.10628080113104527</v>
      </c>
      <c r="O26" s="35">
        <f t="shared" si="38"/>
        <v>-7.9362674485856696E-2</v>
      </c>
      <c r="P26" s="29">
        <v>-0.24795347152969238</v>
      </c>
      <c r="Q26" s="9">
        <f t="shared" si="39"/>
        <v>-0.20609163542623957</v>
      </c>
      <c r="R26" s="35">
        <f t="shared" si="40"/>
        <v>-0.17917350878105098</v>
      </c>
      <c r="S26" s="29">
        <v>-0.10112657834846972</v>
      </c>
      <c r="T26" s="9">
        <f t="shared" si="41"/>
        <v>-5.9264742245016905E-2</v>
      </c>
      <c r="U26" s="35">
        <f t="shared" si="42"/>
        <v>-3.2346615599828335E-2</v>
      </c>
      <c r="V26" s="29">
        <v>4.9086694458971951E-2</v>
      </c>
      <c r="W26" s="9">
        <f t="shared" si="34"/>
        <v>9.0948530562424773E-2</v>
      </c>
      <c r="X26" s="35">
        <f t="shared" si="43"/>
        <v>0.11786665720761333</v>
      </c>
      <c r="Y26" s="29">
        <v>-0.18561204370954892</v>
      </c>
      <c r="Z26" s="9">
        <f t="shared" si="35"/>
        <v>-0.14375020760609611</v>
      </c>
      <c r="AA26" s="35">
        <f t="shared" si="44"/>
        <v>-0.11683208096090754</v>
      </c>
      <c r="AB26" s="29">
        <v>-3.6171506015988439E-2</v>
      </c>
      <c r="AC26" s="2">
        <f t="shared" si="36"/>
        <v>5.6903300874643764E-3</v>
      </c>
      <c r="AD26" s="35">
        <f t="shared" si="45"/>
        <v>3.2608456732652946E-2</v>
      </c>
      <c r="AE26" s="29">
        <v>-0.30290580665371503</v>
      </c>
      <c r="AF26" s="9">
        <f t="shared" si="46"/>
        <v>-0.26104397055026218</v>
      </c>
      <c r="AG26" s="35">
        <f t="shared" si="47"/>
        <v>-0.23412584390507363</v>
      </c>
      <c r="AH26" s="29">
        <v>-0.19594221106333162</v>
      </c>
      <c r="AI26" s="9">
        <f t="shared" si="37"/>
        <v>-0.15408037495987881</v>
      </c>
      <c r="AJ26" s="35">
        <f t="shared" si="48"/>
        <v>-0.12716224831469025</v>
      </c>
      <c r="AK26" s="28"/>
      <c r="AL26" s="3"/>
    </row>
    <row r="27" spans="1:38" x14ac:dyDescent="0.2">
      <c r="A27" s="2">
        <v>49</v>
      </c>
      <c r="B27" s="2">
        <v>8819</v>
      </c>
      <c r="C27" s="12" t="s">
        <v>1</v>
      </c>
      <c r="D27" s="27">
        <v>1</v>
      </c>
      <c r="E27" s="47">
        <v>6539.7592778335011</v>
      </c>
      <c r="F27" s="3">
        <f t="shared" si="30"/>
        <v>0.11797706461215472</v>
      </c>
      <c r="G27" s="47">
        <v>9092.8184553660976</v>
      </c>
      <c r="H27" s="3">
        <f t="shared" si="31"/>
        <v>7.5016202276826571E-3</v>
      </c>
      <c r="I27" s="28">
        <v>2.526484751203852</v>
      </c>
      <c r="J27" s="33">
        <f t="shared" si="32"/>
        <v>-8.7822036377906476E-2</v>
      </c>
      <c r="K27" s="15">
        <f t="shared" si="49"/>
        <v>-6.8779962748641385E-2</v>
      </c>
      <c r="L27" s="36">
        <f t="shared" si="50"/>
        <v>-9.3314603584220057E-2</v>
      </c>
      <c r="M27" s="29">
        <v>1.1187274910480528E-2</v>
      </c>
      <c r="N27" s="9">
        <f t="shared" si="33"/>
        <v>9.9009311288386997E-2</v>
      </c>
      <c r="O27" s="35">
        <f t="shared" si="38"/>
        <v>7.996723765912192E-2</v>
      </c>
      <c r="P27" s="29">
        <v>-8.7277465501969895E-2</v>
      </c>
      <c r="Q27" s="9">
        <f t="shared" si="39"/>
        <v>5.4457087593658138E-4</v>
      </c>
      <c r="R27" s="35">
        <f t="shared" si="40"/>
        <v>-1.849750275332851E-2</v>
      </c>
      <c r="S27" s="29">
        <v>9.7549635013329875E-3</v>
      </c>
      <c r="T27" s="9">
        <f t="shared" si="41"/>
        <v>9.7576999879239457E-2</v>
      </c>
      <c r="U27" s="35">
        <f t="shared" si="42"/>
        <v>7.8534926249974379E-2</v>
      </c>
      <c r="V27" s="29">
        <v>0.24747464115084156</v>
      </c>
      <c r="W27" s="9">
        <f t="shared" si="34"/>
        <v>0.33529667752874803</v>
      </c>
      <c r="X27" s="35">
        <f t="shared" si="43"/>
        <v>0.31625460389948296</v>
      </c>
      <c r="Y27" s="29">
        <v>-9.0035540521048341E-2</v>
      </c>
      <c r="Z27" s="9">
        <f t="shared" si="35"/>
        <v>-2.2135041431418645E-3</v>
      </c>
      <c r="AA27" s="35">
        <f t="shared" si="44"/>
        <v>-2.1255577772406956E-2</v>
      </c>
      <c r="AB27" s="29">
        <v>1.6474881569922356E-2</v>
      </c>
      <c r="AC27" s="2">
        <f t="shared" si="36"/>
        <v>0.10429691794782883</v>
      </c>
      <c r="AD27" s="35">
        <f t="shared" si="45"/>
        <v>8.5254844318563741E-2</v>
      </c>
      <c r="AE27" s="29">
        <v>-0.14113510697605974</v>
      </c>
      <c r="AF27" s="9">
        <f t="shared" si="46"/>
        <v>-5.3313070598153267E-2</v>
      </c>
      <c r="AG27" s="35">
        <f t="shared" si="47"/>
        <v>-7.2355144227418358E-2</v>
      </c>
      <c r="AH27" s="29">
        <v>-7.7245657969990375E-2</v>
      </c>
      <c r="AI27" s="9">
        <f t="shared" si="37"/>
        <v>1.0576378407916101E-2</v>
      </c>
      <c r="AJ27" s="35">
        <f t="shared" si="48"/>
        <v>-8.46569522134899E-3</v>
      </c>
      <c r="AK27" s="28"/>
      <c r="AL27" s="3"/>
    </row>
    <row r="28" spans="1:38" x14ac:dyDescent="0.2">
      <c r="A28" s="2">
        <v>49</v>
      </c>
      <c r="B28" s="2">
        <v>8819</v>
      </c>
      <c r="C28" s="12" t="s">
        <v>1</v>
      </c>
      <c r="D28" s="27">
        <v>1</v>
      </c>
      <c r="E28" s="47">
        <v>7101.1971830985922</v>
      </c>
      <c r="F28" s="3">
        <f t="shared" si="30"/>
        <v>0.20034009466197894</v>
      </c>
      <c r="G28" s="47">
        <v>8745.9959758551322</v>
      </c>
      <c r="H28" s="3">
        <f t="shared" si="31"/>
        <v>-3.1387308121062073E-2</v>
      </c>
      <c r="I28" s="28">
        <v>2.5522525283481459</v>
      </c>
      <c r="J28" s="33">
        <f t="shared" si="32"/>
        <v>-7.7674632866317567E-2</v>
      </c>
      <c r="K28" s="15">
        <f t="shared" si="49"/>
        <v>-6.8779962748641385E-2</v>
      </c>
      <c r="L28" s="36">
        <f t="shared" si="50"/>
        <v>-9.3314603584220057E-2</v>
      </c>
      <c r="M28" s="29">
        <v>-2.181039659853657E-2</v>
      </c>
      <c r="N28" s="9">
        <f t="shared" si="33"/>
        <v>5.5864236267780996E-2</v>
      </c>
      <c r="O28" s="35">
        <f>M28-$L28</f>
        <v>7.1504206985683494E-2</v>
      </c>
      <c r="P28" s="29">
        <v>-5.513517037060784E-2</v>
      </c>
      <c r="Q28" s="9">
        <f t="shared" si="39"/>
        <v>2.2539462495709726E-2</v>
      </c>
      <c r="R28" s="35">
        <f>P28-$L28</f>
        <v>3.8179433213612217E-2</v>
      </c>
      <c r="S28" s="29">
        <v>6.6749495765564076E-2</v>
      </c>
      <c r="T28" s="9">
        <f t="shared" si="41"/>
        <v>0.14442412863188164</v>
      </c>
      <c r="U28" s="35">
        <f>S28-$L28</f>
        <v>0.16006409934978413</v>
      </c>
      <c r="V28" s="29">
        <v>0.13739006418953773</v>
      </c>
      <c r="W28" s="9">
        <f t="shared" si="34"/>
        <v>0.21506469705585529</v>
      </c>
      <c r="X28" s="35">
        <f>V28-$L28</f>
        <v>0.23070466777375778</v>
      </c>
      <c r="Y28" s="29">
        <v>-7.8523022555096272E-2</v>
      </c>
      <c r="Z28" s="9">
        <f t="shared" si="35"/>
        <v>-8.4838968877870569E-4</v>
      </c>
      <c r="AA28" s="35">
        <f>Y28-$L28</f>
        <v>1.4791581029123785E-2</v>
      </c>
      <c r="AB28" s="29">
        <v>-0.18691882157555481</v>
      </c>
      <c r="AC28" s="2">
        <f t="shared" si="36"/>
        <v>-0.10924418870923724</v>
      </c>
      <c r="AD28" s="35">
        <f>AB28-$L28</f>
        <v>-9.3604217991334754E-2</v>
      </c>
      <c r="AE28" s="29">
        <v>-6.3649656904945937E-2</v>
      </c>
      <c r="AF28" s="9">
        <f t="shared" si="46"/>
        <v>1.402497596137163E-2</v>
      </c>
      <c r="AG28" s="35">
        <f>AE28-$L28</f>
        <v>2.9664946679274121E-2</v>
      </c>
      <c r="AH28" s="29">
        <v>-0.1105185742694464</v>
      </c>
      <c r="AI28" s="9">
        <f t="shared" si="37"/>
        <v>-3.2843941403128837E-2</v>
      </c>
      <c r="AJ28" s="35">
        <f>AH28-$L28</f>
        <v>-1.7203970685226347E-2</v>
      </c>
      <c r="AK28" s="28"/>
      <c r="AL28" s="3"/>
    </row>
    <row r="29" spans="1:38" x14ac:dyDescent="0.2">
      <c r="A29" s="2">
        <v>49</v>
      </c>
      <c r="B29" s="2">
        <v>8819</v>
      </c>
      <c r="C29" s="12" t="s">
        <v>1</v>
      </c>
      <c r="D29" s="27">
        <v>1</v>
      </c>
      <c r="E29" s="47">
        <v>6735.5200000000013</v>
      </c>
      <c r="F29" s="3">
        <f t="shared" si="30"/>
        <v>0.14747172298481054</v>
      </c>
      <c r="G29" s="47">
        <v>9075.3300000000017</v>
      </c>
      <c r="H29" s="3">
        <f t="shared" si="31"/>
        <v>5.5764421270599867E-3</v>
      </c>
      <c r="I29" s="28">
        <v>2.5278389892757458</v>
      </c>
      <c r="J29" s="33">
        <f t="shared" si="32"/>
        <v>-8.728616326259539E-2</v>
      </c>
      <c r="K29" s="15">
        <f t="shared" si="49"/>
        <v>-6.8779962748641385E-2</v>
      </c>
      <c r="L29" s="36">
        <f t="shared" si="50"/>
        <v>-9.3314603584220057E-2</v>
      </c>
      <c r="M29" s="29">
        <v>-0.17811874344457801</v>
      </c>
      <c r="N29" s="9">
        <f t="shared" si="33"/>
        <v>-9.083258018198262E-2</v>
      </c>
      <c r="O29" s="35">
        <f>M29-$L29</f>
        <v>-8.4804139860357952E-2</v>
      </c>
      <c r="P29" s="29">
        <v>-0.14405938968153195</v>
      </c>
      <c r="Q29" s="9">
        <f t="shared" si="39"/>
        <v>-5.6773226418936562E-2</v>
      </c>
      <c r="R29" s="35">
        <f>P29-$L29</f>
        <v>-5.0744786097311895E-2</v>
      </c>
      <c r="S29" s="29">
        <v>-0.17906336733650893</v>
      </c>
      <c r="T29" s="9">
        <f t="shared" si="41"/>
        <v>-9.1777204073913543E-2</v>
      </c>
      <c r="U29" s="35">
        <f>S29-$L29</f>
        <v>-8.5748763752288876E-2</v>
      </c>
      <c r="V29" s="29">
        <v>0.10518465334489162</v>
      </c>
      <c r="W29" s="9">
        <f t="shared" si="34"/>
        <v>0.19247081660748699</v>
      </c>
      <c r="X29" s="35">
        <f>V29-$L29</f>
        <v>0.19849925692911169</v>
      </c>
      <c r="Y29" s="29">
        <v>-0.22039353998049191</v>
      </c>
      <c r="Z29" s="9">
        <f t="shared" si="35"/>
        <v>-0.13310737671789652</v>
      </c>
      <c r="AA29" s="35">
        <f>Y29-$L29</f>
        <v>-0.12707893639627185</v>
      </c>
      <c r="AB29" s="29">
        <v>-0.14026198953521787</v>
      </c>
      <c r="AC29" s="2">
        <f t="shared" si="36"/>
        <v>-5.2975826272622484E-2</v>
      </c>
      <c r="AD29" s="35">
        <f>AB29-$L29</f>
        <v>-4.6947385950997816E-2</v>
      </c>
      <c r="AE29" s="29">
        <v>-0.13307624297469836</v>
      </c>
      <c r="AF29" s="9">
        <f t="shared" si="46"/>
        <v>-4.5790079712102971E-2</v>
      </c>
      <c r="AG29" s="35">
        <f>AE29-$L29</f>
        <v>-3.9761639390478304E-2</v>
      </c>
      <c r="AH29" s="29">
        <v>-0.25917978875757158</v>
      </c>
      <c r="AI29" s="9">
        <f t="shared" si="37"/>
        <v>-0.17189362549497619</v>
      </c>
      <c r="AJ29" s="35">
        <f>AH29-$L29</f>
        <v>-0.16586518517335153</v>
      </c>
      <c r="AK29" s="28"/>
      <c r="AL29" s="3"/>
    </row>
    <row r="30" spans="1:38" x14ac:dyDescent="0.2">
      <c r="A30" s="2">
        <v>49</v>
      </c>
      <c r="B30" s="2">
        <v>8819</v>
      </c>
      <c r="C30" s="12" t="s">
        <v>1</v>
      </c>
      <c r="D30" s="27">
        <v>1</v>
      </c>
      <c r="E30" s="47">
        <v>5669.9599198396791</v>
      </c>
      <c r="F30" s="3">
        <f t="shared" si="30"/>
        <v>-2.4741243605482802E-2</v>
      </c>
      <c r="G30" s="47">
        <v>8357.7955911823665</v>
      </c>
      <c r="H30" s="3">
        <f t="shared" si="31"/>
        <v>-7.6788593938806243E-2</v>
      </c>
      <c r="I30" s="28">
        <v>2.4587864911276474</v>
      </c>
      <c r="J30" s="40">
        <f t="shared" si="32"/>
        <v>-0.11498301462374719</v>
      </c>
      <c r="K30" s="42">
        <f t="shared" si="49"/>
        <v>-6.8779962748641385E-2</v>
      </c>
      <c r="L30" s="36">
        <f t="shared" si="50"/>
        <v>-9.3314603584220057E-2</v>
      </c>
      <c r="N30" s="7"/>
      <c r="O30" s="35"/>
      <c r="Q30" s="7"/>
      <c r="R30" s="35"/>
      <c r="T30" s="7"/>
      <c r="U30" s="35"/>
      <c r="W30" s="7"/>
      <c r="X30" s="35"/>
      <c r="Z30" s="7"/>
      <c r="AA30" s="35"/>
      <c r="AD30" s="35"/>
      <c r="AF30" s="7"/>
      <c r="AG30" s="35"/>
      <c r="AI30" s="7"/>
      <c r="AJ30" s="35"/>
      <c r="AK30" s="28"/>
      <c r="AL30" s="3"/>
    </row>
    <row r="31" spans="1:38" x14ac:dyDescent="0.2">
      <c r="A31" s="2">
        <v>44</v>
      </c>
      <c r="B31" s="2">
        <v>8824</v>
      </c>
      <c r="C31" s="2" t="s">
        <v>2</v>
      </c>
      <c r="D31" s="27"/>
      <c r="E31" s="48">
        <v>4777.0481927710844</v>
      </c>
      <c r="F31" s="3"/>
      <c r="G31" s="48">
        <v>6713.4236947791178</v>
      </c>
      <c r="H31" s="3"/>
      <c r="I31" s="28">
        <v>2.8035174986676141</v>
      </c>
      <c r="J31" s="28"/>
      <c r="K31" s="11"/>
      <c r="L31" s="11"/>
      <c r="M31" s="29">
        <v>-2.6203332369065919E-3</v>
      </c>
      <c r="N31" s="30"/>
      <c r="P31" s="29">
        <v>4.0396345843365551E-3</v>
      </c>
      <c r="S31" s="29">
        <v>7.3404750077773487E-2</v>
      </c>
      <c r="V31" s="29">
        <v>2.5157701287529783E-5</v>
      </c>
      <c r="X31" s="28"/>
      <c r="Y31" s="29">
        <v>2.085314105294964E-2</v>
      </c>
      <c r="AB31" s="29">
        <v>4.3021137116497207E-3</v>
      </c>
      <c r="AE31" s="29">
        <v>3.1409513675560934E-2</v>
      </c>
      <c r="AH31" s="29">
        <v>2.5443249087533881E-2</v>
      </c>
      <c r="AK31" s="28"/>
      <c r="AL31" s="3"/>
    </row>
    <row r="32" spans="1:38" x14ac:dyDescent="0.2">
      <c r="A32" s="2">
        <v>44</v>
      </c>
      <c r="B32" s="2">
        <v>8824</v>
      </c>
      <c r="C32" s="2" t="s">
        <v>2</v>
      </c>
      <c r="D32" s="27"/>
      <c r="E32" s="48">
        <v>4664.242728184553</v>
      </c>
      <c r="F32" s="3"/>
      <c r="G32" s="48">
        <v>7305.6770310932798</v>
      </c>
      <c r="H32" s="3"/>
      <c r="I32" s="28">
        <v>2.6166805671392828</v>
      </c>
      <c r="J32" s="28"/>
      <c r="K32" s="32"/>
      <c r="L32" s="32"/>
      <c r="M32" s="29">
        <v>2.6135324649149312E-3</v>
      </c>
      <c r="P32" s="29">
        <v>-4.0559052007829834E-3</v>
      </c>
      <c r="S32" s="29">
        <v>-7.9179280698585694E-2</v>
      </c>
      <c r="V32" s="29">
        <v>-2.5158329817846786E-5</v>
      </c>
      <c r="X32" s="30"/>
      <c r="Y32" s="29">
        <v>-2.1294122815534871E-2</v>
      </c>
      <c r="AB32" s="29">
        <v>-4.3205722524671782E-3</v>
      </c>
      <c r="AE32" s="29">
        <v>-3.242084974066145E-2</v>
      </c>
      <c r="AH32" s="29">
        <v>-2.6102813381486574E-2</v>
      </c>
      <c r="AK32" s="28"/>
      <c r="AL32" s="3"/>
    </row>
    <row r="33" spans="1:38" x14ac:dyDescent="0.2">
      <c r="A33" s="2">
        <v>44</v>
      </c>
      <c r="B33" s="2">
        <v>8824</v>
      </c>
      <c r="C33" s="2" t="s">
        <v>2</v>
      </c>
      <c r="D33" s="27"/>
      <c r="E33" s="48">
        <v>4580.4618473895589</v>
      </c>
      <c r="F33" s="3"/>
      <c r="G33" s="48">
        <v>6792.0582329317276</v>
      </c>
      <c r="H33" s="3"/>
      <c r="I33" s="28">
        <v>3.0058590058590058</v>
      </c>
      <c r="J33" s="28"/>
      <c r="K33" s="32"/>
      <c r="L33" s="32"/>
      <c r="M33" s="29"/>
      <c r="P33" s="29"/>
      <c r="S33" s="29"/>
      <c r="V33" s="29"/>
      <c r="Y33" s="29"/>
      <c r="AB33" s="29"/>
      <c r="AE33" s="29"/>
      <c r="AH33" s="29"/>
      <c r="AK33" s="28"/>
      <c r="AL33" s="3"/>
    </row>
    <row r="34" spans="1:38" x14ac:dyDescent="0.2">
      <c r="A34" s="2">
        <v>44</v>
      </c>
      <c r="B34" s="2">
        <v>8824</v>
      </c>
      <c r="C34" s="12" t="s">
        <v>1</v>
      </c>
      <c r="D34" s="27">
        <v>0.1</v>
      </c>
      <c r="E34" s="48">
        <v>593.03872889771606</v>
      </c>
      <c r="F34" s="3">
        <f t="shared" ref="F34:F44" si="51">LN((E34/D34)/(AVERAGE($E$31:$E$33)))</f>
        <v>0.23809191672694988</v>
      </c>
      <c r="G34" s="48">
        <v>806.92154915590879</v>
      </c>
      <c r="H34" s="3">
        <f t="shared" ref="H34:H44" si="52">LN((G34/D34)/(AVERAGE($G$31:$G$33)))</f>
        <v>0.15117922202974718</v>
      </c>
      <c r="I34" s="28">
        <v>2.9481095679012346</v>
      </c>
      <c r="J34" s="33">
        <f t="shared" ref="J34:J44" si="53">LN(I34/AVERAGE(I$31:I$33))</f>
        <v>4.8447492348925883E-2</v>
      </c>
      <c r="K34" s="36">
        <f>AVERAGE(J39:J41)</f>
        <v>-1.8336087149107366E-2</v>
      </c>
      <c r="L34" s="36">
        <f>AVERAGE(J42:J44)</f>
        <v>-1.6751391757330258E-2</v>
      </c>
      <c r="M34" s="29">
        <v>4.2731227694577635E-2</v>
      </c>
      <c r="N34" s="35">
        <f>M34-$J34</f>
        <v>-5.7162646543482479E-3</v>
      </c>
      <c r="O34" s="44">
        <f>M34-$K34</f>
        <v>6.1067314843685001E-2</v>
      </c>
      <c r="P34" s="2">
        <v>0.24710182642982328</v>
      </c>
      <c r="Q34" s="35">
        <f>P34-$J34</f>
        <v>0.19865433408089739</v>
      </c>
      <c r="R34" s="44">
        <f>P34-$K34</f>
        <v>0.26543791357893065</v>
      </c>
      <c r="S34" s="2">
        <v>-0.11267881020062322</v>
      </c>
      <c r="T34" s="35">
        <f>S34-$J34</f>
        <v>-0.1611263025495491</v>
      </c>
      <c r="U34" s="44">
        <f>S34-$K34</f>
        <v>-9.434272305151585E-2</v>
      </c>
      <c r="V34" s="2">
        <v>0.18813652404468958</v>
      </c>
      <c r="W34" s="35">
        <f>V34-$J34</f>
        <v>0.13968903169576369</v>
      </c>
      <c r="X34" s="44">
        <f>V34-$K34</f>
        <v>0.20647261119379695</v>
      </c>
      <c r="Y34" s="2">
        <v>3.6546635926416396E-2</v>
      </c>
      <c r="Z34" s="35">
        <f>Y34-$J34</f>
        <v>-1.1900856422509487E-2</v>
      </c>
      <c r="AA34" s="44">
        <f>Y34-$K34</f>
        <v>5.4882723075523762E-2</v>
      </c>
      <c r="AB34" s="2">
        <v>0.14745395395534378</v>
      </c>
      <c r="AC34" s="35">
        <f>AB34-$J34</f>
        <v>9.9006461606417892E-2</v>
      </c>
      <c r="AD34" s="44">
        <f>AB34-$K34</f>
        <v>0.16579004110445114</v>
      </c>
      <c r="AE34" s="2">
        <v>0.45025326783136344</v>
      </c>
      <c r="AF34" s="35">
        <f>AE34-$J34</f>
        <v>0.40180577548243757</v>
      </c>
      <c r="AG34" s="44">
        <f>AE34-$K34</f>
        <v>0.46858935498047083</v>
      </c>
      <c r="AH34" s="2">
        <v>-2.5956069722397584E-2</v>
      </c>
      <c r="AI34" s="35">
        <f>AH34-$J34</f>
        <v>-7.4403562071323467E-2</v>
      </c>
      <c r="AJ34" s="44">
        <f>AH34-$K34</f>
        <v>-7.6199825732902182E-3</v>
      </c>
      <c r="AK34" s="28"/>
      <c r="AL34" s="3"/>
    </row>
    <row r="35" spans="1:38" x14ac:dyDescent="0.2">
      <c r="A35" s="2">
        <v>44</v>
      </c>
      <c r="B35" s="2">
        <v>8824</v>
      </c>
      <c r="C35" s="12" t="s">
        <v>1</v>
      </c>
      <c r="D35" s="27">
        <v>0.2</v>
      </c>
      <c r="E35" s="47">
        <v>923.58490566037744</v>
      </c>
      <c r="F35" s="3">
        <f t="shared" si="51"/>
        <v>-1.2052236405765799E-2</v>
      </c>
      <c r="G35" s="47">
        <v>1584.6772591857002</v>
      </c>
      <c r="H35" s="3">
        <f t="shared" si="52"/>
        <v>0.13294163447996632</v>
      </c>
      <c r="I35" s="28">
        <f>AVERAGE(I34,I36:I41)</f>
        <v>2.8275481232859221</v>
      </c>
      <c r="J35" s="40">
        <f t="shared" si="53"/>
        <v>6.6933004462738687E-3</v>
      </c>
      <c r="K35" s="42">
        <f>K34</f>
        <v>-1.8336087149107366E-2</v>
      </c>
      <c r="L35" s="36">
        <f>L34</f>
        <v>-1.6751391757330258E-2</v>
      </c>
      <c r="N35" s="35"/>
      <c r="O35" s="44"/>
      <c r="Q35" s="35"/>
      <c r="R35" s="44"/>
      <c r="T35" s="35"/>
      <c r="U35" s="44"/>
      <c r="W35" s="35"/>
      <c r="X35" s="44"/>
      <c r="Z35" s="35"/>
      <c r="AA35" s="44"/>
      <c r="AC35" s="35"/>
      <c r="AD35" s="44"/>
      <c r="AF35" s="35"/>
      <c r="AG35" s="44"/>
      <c r="AI35" s="35"/>
      <c r="AJ35" s="44"/>
      <c r="AK35" s="28"/>
      <c r="AL35" s="3"/>
    </row>
    <row r="36" spans="1:38" x14ac:dyDescent="0.2">
      <c r="A36" s="2">
        <v>44</v>
      </c>
      <c r="B36" s="2">
        <v>8824</v>
      </c>
      <c r="C36" s="12" t="s">
        <v>1</v>
      </c>
      <c r="D36" s="27">
        <v>0.3</v>
      </c>
      <c r="E36" s="48">
        <v>1592.5848303393216</v>
      </c>
      <c r="F36" s="3">
        <f t="shared" si="51"/>
        <v>0.12733357576604368</v>
      </c>
      <c r="G36" s="48">
        <v>2139.730538922156</v>
      </c>
      <c r="H36" s="3">
        <f t="shared" si="52"/>
        <v>2.7775666455292693E-2</v>
      </c>
      <c r="I36" s="28">
        <v>2.8349479071467738</v>
      </c>
      <c r="J36" s="33">
        <f t="shared" si="53"/>
        <v>9.3069139599587201E-3</v>
      </c>
      <c r="K36" s="15">
        <f>K35</f>
        <v>-1.8336087149107366E-2</v>
      </c>
      <c r="L36" s="36">
        <f t="shared" ref="L36:L42" si="54">L35</f>
        <v>-1.6751391757330258E-2</v>
      </c>
      <c r="M36" s="29">
        <v>-2.0202924943832343E-2</v>
      </c>
      <c r="N36" s="35">
        <f t="shared" ref="N36:N41" si="55">M36-$J36</f>
        <v>-2.9509838903791063E-2</v>
      </c>
      <c r="O36" s="44">
        <f t="shared" ref="O36:O41" si="56">M36-$K36</f>
        <v>-1.8668377947249765E-3</v>
      </c>
      <c r="P36" s="2">
        <v>-1.8541811453150791E-3</v>
      </c>
      <c r="Q36" s="35">
        <f t="shared" ref="Q36:Q41" si="57">P36-$J36</f>
        <v>-1.1161095105273799E-2</v>
      </c>
      <c r="R36" s="44">
        <f t="shared" ref="R36:R41" si="58">P36-$K36</f>
        <v>1.6481906003792287E-2</v>
      </c>
      <c r="S36" s="2">
        <v>-0.19193632804226346</v>
      </c>
      <c r="T36" s="35">
        <f t="shared" ref="T36:T41" si="59">S36-$J36</f>
        <v>-0.20124324200222218</v>
      </c>
      <c r="U36" s="44">
        <f t="shared" ref="U36:U41" si="60">S36-$K36</f>
        <v>-0.17360024089315609</v>
      </c>
      <c r="V36" s="2">
        <v>8.3967050002624555E-2</v>
      </c>
      <c r="W36" s="35">
        <f t="shared" ref="W36:W41" si="61">V36-$J36</f>
        <v>7.4660136042665831E-2</v>
      </c>
      <c r="X36" s="44">
        <f t="shared" ref="X36:X41" si="62">V36-$K36</f>
        <v>0.10230313715173192</v>
      </c>
      <c r="Y36" s="2">
        <v>-7.7198560583587539E-2</v>
      </c>
      <c r="Z36" s="35">
        <f t="shared" ref="Z36:Z41" si="63">Y36-$J36</f>
        <v>-8.6505474543546262E-2</v>
      </c>
      <c r="AA36" s="44">
        <f t="shared" ref="AA36:AA41" si="64">Y36-$K36</f>
        <v>-5.8862473434480173E-2</v>
      </c>
      <c r="AB36" s="2">
        <v>5.6070624327211861E-2</v>
      </c>
      <c r="AC36" s="35">
        <f t="shared" ref="AC36:AC41" si="65">AB36-$J36</f>
        <v>4.6763710367253145E-2</v>
      </c>
      <c r="AD36" s="44">
        <f t="shared" ref="AD36:AD41" si="66">AB36-$K36</f>
        <v>7.4406711476319221E-2</v>
      </c>
      <c r="AE36" s="2">
        <v>0.11840294914524145</v>
      </c>
      <c r="AF36" s="35">
        <f t="shared" ref="AF36:AF41" si="67">AE36-$J36</f>
        <v>0.10909603518528273</v>
      </c>
      <c r="AG36" s="44">
        <f t="shared" ref="AG36:AG41" si="68">AE36-$K36</f>
        <v>0.1367390362943488</v>
      </c>
      <c r="AH36" s="2">
        <v>-9.9620678607023075E-2</v>
      </c>
      <c r="AI36" s="35">
        <f t="shared" ref="AI36:AI41" si="69">AH36-$J36</f>
        <v>-0.1089275925669818</v>
      </c>
      <c r="AJ36" s="44">
        <f t="shared" ref="AJ36:AJ41" si="70">AH36-$K36</f>
        <v>-8.1284591457915709E-2</v>
      </c>
      <c r="AK36" s="28"/>
      <c r="AL36" s="3"/>
    </row>
    <row r="37" spans="1:38" x14ac:dyDescent="0.2">
      <c r="A37" s="2">
        <v>44</v>
      </c>
      <c r="B37" s="2">
        <v>8824</v>
      </c>
      <c r="C37" s="12" t="s">
        <v>1</v>
      </c>
      <c r="D37" s="27">
        <v>0.4</v>
      </c>
      <c r="E37" s="48">
        <v>1932.4949899799601</v>
      </c>
      <c r="F37" s="3">
        <f t="shared" si="51"/>
        <v>3.3105036578834936E-2</v>
      </c>
      <c r="G37" s="48">
        <v>2952.6953907815632</v>
      </c>
      <c r="H37" s="3">
        <f t="shared" si="52"/>
        <v>6.2132134269232628E-2</v>
      </c>
      <c r="I37" s="28">
        <v>2.7907410547736138</v>
      </c>
      <c r="J37" s="33">
        <f t="shared" si="53"/>
        <v>-6.4094765519210496E-3</v>
      </c>
      <c r="K37" s="15">
        <f t="shared" ref="K37:K44" si="71">K36</f>
        <v>-1.8336087149107366E-2</v>
      </c>
      <c r="L37" s="36">
        <f t="shared" si="54"/>
        <v>-1.6751391757330258E-2</v>
      </c>
      <c r="M37" s="29">
        <v>-0.18666981871014698</v>
      </c>
      <c r="N37" s="35">
        <f t="shared" si="55"/>
        <v>-0.18026034215822592</v>
      </c>
      <c r="O37" s="44">
        <f t="shared" si="56"/>
        <v>-0.16833373156103962</v>
      </c>
      <c r="P37" s="2">
        <v>-0.10343003513038825</v>
      </c>
      <c r="Q37" s="35">
        <f t="shared" si="57"/>
        <v>-9.7020558578467198E-2</v>
      </c>
      <c r="R37" s="44">
        <f t="shared" si="58"/>
        <v>-8.5093947981280879E-2</v>
      </c>
      <c r="S37" s="2">
        <v>-0.17487103018149838</v>
      </c>
      <c r="T37" s="35">
        <f t="shared" si="59"/>
        <v>-0.16846155362957732</v>
      </c>
      <c r="U37" s="44">
        <f t="shared" si="60"/>
        <v>-0.15653494303239102</v>
      </c>
      <c r="V37" s="2">
        <v>-0.14216415760439047</v>
      </c>
      <c r="W37" s="35">
        <f t="shared" si="61"/>
        <v>-0.13575468105246941</v>
      </c>
      <c r="X37" s="44">
        <f t="shared" si="62"/>
        <v>-0.1238280704552831</v>
      </c>
      <c r="Y37" s="2">
        <v>-0.2000456508746257</v>
      </c>
      <c r="Z37" s="35">
        <f t="shared" si="63"/>
        <v>-0.19363617432270464</v>
      </c>
      <c r="AA37" s="44">
        <f t="shared" si="64"/>
        <v>-0.18170956372551833</v>
      </c>
      <c r="AB37" s="2">
        <v>-0.15722297600325361</v>
      </c>
      <c r="AC37" s="35">
        <f t="shared" si="65"/>
        <v>-0.15081349945133254</v>
      </c>
      <c r="AD37" s="44">
        <f t="shared" si="66"/>
        <v>-0.13888688885414624</v>
      </c>
      <c r="AE37" s="2">
        <v>-0.11237525555116219</v>
      </c>
      <c r="AF37" s="35">
        <f t="shared" si="67"/>
        <v>-0.10596577899924114</v>
      </c>
      <c r="AG37" s="44">
        <f t="shared" si="68"/>
        <v>-9.4039168402054826E-2</v>
      </c>
      <c r="AH37" s="2">
        <v>-0.25293460299177695</v>
      </c>
      <c r="AI37" s="35">
        <f t="shared" si="69"/>
        <v>-0.24652512643985589</v>
      </c>
      <c r="AJ37" s="44">
        <f t="shared" si="70"/>
        <v>-0.23459851584266958</v>
      </c>
      <c r="AK37" s="28"/>
      <c r="AL37" s="3"/>
    </row>
    <row r="38" spans="1:38" x14ac:dyDescent="0.2">
      <c r="A38" s="2">
        <v>44</v>
      </c>
      <c r="B38" s="2">
        <v>8824</v>
      </c>
      <c r="C38" s="12" t="s">
        <v>1</v>
      </c>
      <c r="D38" s="27">
        <v>0.5</v>
      </c>
      <c r="E38" s="48">
        <v>2958.6244979919679</v>
      </c>
      <c r="F38" s="3">
        <f t="shared" si="51"/>
        <v>0.23587404000237805</v>
      </c>
      <c r="G38" s="48">
        <v>3685.9939759036147</v>
      </c>
      <c r="H38" s="3">
        <f t="shared" si="52"/>
        <v>6.0810362903423773E-2</v>
      </c>
      <c r="I38" s="28">
        <v>2.9440600909270604</v>
      </c>
      <c r="J38" s="33">
        <f t="shared" si="53"/>
        <v>4.7072963831854935E-2</v>
      </c>
      <c r="K38" s="15">
        <f t="shared" si="71"/>
        <v>-1.8336087149107366E-2</v>
      </c>
      <c r="L38" s="36">
        <f t="shared" si="54"/>
        <v>-1.6751391757330258E-2</v>
      </c>
      <c r="M38" s="29">
        <v>-0.13805859114567862</v>
      </c>
      <c r="N38" s="35">
        <f t="shared" si="55"/>
        <v>-0.18513155497753356</v>
      </c>
      <c r="O38" s="44">
        <f t="shared" si="56"/>
        <v>-0.11972250399657125</v>
      </c>
      <c r="P38" s="2">
        <v>-7.2199080478683397E-2</v>
      </c>
      <c r="Q38" s="35">
        <f t="shared" si="57"/>
        <v>-0.11927204431053834</v>
      </c>
      <c r="R38" s="44">
        <f t="shared" si="58"/>
        <v>-5.3862993329576031E-2</v>
      </c>
      <c r="S38" s="2">
        <v>-0.13980010249514199</v>
      </c>
      <c r="T38" s="35">
        <f t="shared" si="59"/>
        <v>-0.18687306632699693</v>
      </c>
      <c r="U38" s="44">
        <f t="shared" si="60"/>
        <v>-0.12146401534603463</v>
      </c>
      <c r="V38" s="2">
        <v>-0.11122493660548018</v>
      </c>
      <c r="W38" s="35">
        <f t="shared" si="61"/>
        <v>-0.1582979004373351</v>
      </c>
      <c r="X38" s="44">
        <f t="shared" si="62"/>
        <v>-9.288884945637281E-2</v>
      </c>
      <c r="Y38" s="2">
        <v>-0.14940752835667945</v>
      </c>
      <c r="Z38" s="35">
        <f t="shared" si="63"/>
        <v>-0.19648049218853439</v>
      </c>
      <c r="AA38" s="44">
        <f t="shared" si="64"/>
        <v>-0.13107144120757208</v>
      </c>
      <c r="AB38" s="2">
        <v>-7.5677682760210141E-2</v>
      </c>
      <c r="AC38" s="35">
        <f t="shared" si="65"/>
        <v>-0.12275064659206508</v>
      </c>
      <c r="AD38" s="44">
        <f t="shared" si="66"/>
        <v>-5.7341595611102775E-2</v>
      </c>
      <c r="AE38" s="2">
        <v>-0.13479281991172884</v>
      </c>
      <c r="AF38" s="35">
        <f t="shared" si="67"/>
        <v>-0.18186578374358378</v>
      </c>
      <c r="AG38" s="44">
        <f t="shared" si="68"/>
        <v>-0.11645673276262147</v>
      </c>
      <c r="AH38" s="2">
        <v>-0.20727940705479356</v>
      </c>
      <c r="AI38" s="35">
        <f t="shared" si="69"/>
        <v>-0.25435237088664847</v>
      </c>
      <c r="AJ38" s="44">
        <f t="shared" si="70"/>
        <v>-0.18894331990568619</v>
      </c>
      <c r="AK38" s="28"/>
      <c r="AL38" s="3"/>
    </row>
    <row r="39" spans="1:38" x14ac:dyDescent="0.2">
      <c r="A39" s="2">
        <v>44</v>
      </c>
      <c r="B39" s="2">
        <v>8824</v>
      </c>
      <c r="C39" s="12" t="s">
        <v>1</v>
      </c>
      <c r="D39" s="27">
        <v>1</v>
      </c>
      <c r="E39" s="48">
        <v>5315.97</v>
      </c>
      <c r="F39" s="3">
        <f t="shared" si="51"/>
        <v>0.12871789322995356</v>
      </c>
      <c r="G39" s="48">
        <v>7215.2300000000005</v>
      </c>
      <c r="H39" s="3">
        <f t="shared" si="52"/>
        <v>3.9317027164865459E-2</v>
      </c>
      <c r="I39" s="28">
        <v>2.7814688453941465</v>
      </c>
      <c r="J39" s="33">
        <f t="shared" si="53"/>
        <v>-9.7374983255539629E-3</v>
      </c>
      <c r="K39" s="15">
        <f t="shared" si="71"/>
        <v>-1.8336087149107366E-2</v>
      </c>
      <c r="L39" s="36">
        <f t="shared" si="54"/>
        <v>-1.6751391757330258E-2</v>
      </c>
      <c r="M39" s="29">
        <v>-0.19906445821304655</v>
      </c>
      <c r="N39" s="35">
        <f t="shared" si="55"/>
        <v>-0.1893269598874926</v>
      </c>
      <c r="O39" s="44">
        <f t="shared" si="56"/>
        <v>-0.18072837106393919</v>
      </c>
      <c r="P39" s="2">
        <v>-0.19878766125800382</v>
      </c>
      <c r="Q39" s="35">
        <f t="shared" si="57"/>
        <v>-0.18905016293244986</v>
      </c>
      <c r="R39" s="44">
        <f t="shared" si="58"/>
        <v>-0.18045157410889645</v>
      </c>
      <c r="S39" s="2">
        <v>-0.15790876416106092</v>
      </c>
      <c r="T39" s="35">
        <f t="shared" si="59"/>
        <v>-0.14817126583550697</v>
      </c>
      <c r="U39" s="44">
        <f t="shared" si="60"/>
        <v>-0.13957267701195356</v>
      </c>
      <c r="V39" s="2">
        <v>-0.17594740383817428</v>
      </c>
      <c r="W39" s="35">
        <f t="shared" si="61"/>
        <v>-0.16620990551262033</v>
      </c>
      <c r="X39" s="44">
        <f t="shared" si="62"/>
        <v>-0.15761131668906692</v>
      </c>
      <c r="Y39" s="2">
        <v>-0.20445854498814522</v>
      </c>
      <c r="Z39" s="35">
        <f t="shared" si="63"/>
        <v>-0.19472104666259127</v>
      </c>
      <c r="AA39" s="44">
        <f t="shared" si="64"/>
        <v>-0.18612245783903786</v>
      </c>
      <c r="AB39" s="2">
        <v>-0.14562980918359636</v>
      </c>
      <c r="AC39" s="35">
        <f t="shared" si="65"/>
        <v>-0.1358923108580424</v>
      </c>
      <c r="AD39" s="44">
        <f t="shared" si="66"/>
        <v>-0.12729372203448899</v>
      </c>
      <c r="AE39" s="2">
        <v>-0.23294120341168814</v>
      </c>
      <c r="AF39" s="35">
        <f t="shared" si="67"/>
        <v>-0.22320370508613419</v>
      </c>
      <c r="AG39" s="44">
        <f t="shared" si="68"/>
        <v>-0.21460511626258078</v>
      </c>
      <c r="AH39" s="2">
        <v>-0.28580257689632288</v>
      </c>
      <c r="AI39" s="35">
        <f t="shared" si="69"/>
        <v>-0.2760650785707689</v>
      </c>
      <c r="AJ39" s="44">
        <f t="shared" si="70"/>
        <v>-0.26746648974721554</v>
      </c>
      <c r="AK39" s="28"/>
      <c r="AL39" s="3"/>
    </row>
    <row r="40" spans="1:38" x14ac:dyDescent="0.2">
      <c r="A40" s="2">
        <v>44</v>
      </c>
      <c r="B40" s="2">
        <v>8824</v>
      </c>
      <c r="C40" s="12" t="s">
        <v>1</v>
      </c>
      <c r="D40" s="27">
        <v>1</v>
      </c>
      <c r="E40" s="48">
        <v>4482.9959919839685</v>
      </c>
      <c r="F40" s="3">
        <f t="shared" si="51"/>
        <v>-4.1706033139103961E-2</v>
      </c>
      <c r="G40" s="48">
        <v>6601.8737474949894</v>
      </c>
      <c r="H40" s="3">
        <f t="shared" si="52"/>
        <v>-4.9523532709070402E-2</v>
      </c>
      <c r="I40" s="28">
        <v>2.6752626552053487</v>
      </c>
      <c r="J40" s="33">
        <f t="shared" si="53"/>
        <v>-4.8669083757228039E-2</v>
      </c>
      <c r="K40" s="15">
        <f t="shared" si="71"/>
        <v>-1.8336087149107366E-2</v>
      </c>
      <c r="L40" s="36">
        <f t="shared" si="54"/>
        <v>-1.6751391757330258E-2</v>
      </c>
      <c r="M40" s="29">
        <v>-0.18743641417521392</v>
      </c>
      <c r="N40" s="35">
        <f t="shared" si="55"/>
        <v>-0.13876733041798589</v>
      </c>
      <c r="O40" s="44">
        <f t="shared" si="56"/>
        <v>-0.16910032702610656</v>
      </c>
      <c r="P40" s="2">
        <v>-0.25032126464439008</v>
      </c>
      <c r="Q40" s="35">
        <f t="shared" si="57"/>
        <v>-0.20165218088716205</v>
      </c>
      <c r="R40" s="44">
        <f t="shared" si="58"/>
        <v>-0.23198517749528272</v>
      </c>
      <c r="S40" s="2">
        <v>-0.33356612075058384</v>
      </c>
      <c r="T40" s="35">
        <f t="shared" si="59"/>
        <v>-0.28489703699335578</v>
      </c>
      <c r="U40" s="44">
        <f t="shared" si="60"/>
        <v>-0.3152300336014765</v>
      </c>
      <c r="V40" s="2">
        <v>-8.9558655151240257E-2</v>
      </c>
      <c r="W40" s="35">
        <f t="shared" si="61"/>
        <v>-4.0889571394012218E-2</v>
      </c>
      <c r="X40" s="44">
        <f t="shared" si="62"/>
        <v>-7.1222568002132891E-2</v>
      </c>
      <c r="Y40" s="2">
        <v>-0.21409548950050808</v>
      </c>
      <c r="Z40" s="35">
        <f t="shared" si="63"/>
        <v>-0.16542640574328005</v>
      </c>
      <c r="AA40" s="44">
        <f t="shared" si="64"/>
        <v>-0.19575940235140071</v>
      </c>
      <c r="AB40" s="2">
        <v>-0.25138613722500563</v>
      </c>
      <c r="AC40" s="35">
        <f t="shared" si="65"/>
        <v>-0.2027170534677776</v>
      </c>
      <c r="AD40" s="44">
        <f t="shared" si="66"/>
        <v>-0.23305005007589827</v>
      </c>
      <c r="AE40" s="2">
        <v>-3.7498537705852146E-2</v>
      </c>
      <c r="AF40" s="35">
        <f t="shared" si="67"/>
        <v>1.1170546051375893E-2</v>
      </c>
      <c r="AG40" s="44">
        <f t="shared" si="68"/>
        <v>-1.916245055674478E-2</v>
      </c>
      <c r="AH40" s="2">
        <v>-0.26621058040624429</v>
      </c>
      <c r="AI40" s="35">
        <f t="shared" si="69"/>
        <v>-0.21754149664901626</v>
      </c>
      <c r="AJ40" s="44">
        <f t="shared" si="70"/>
        <v>-0.24787449325713692</v>
      </c>
      <c r="AK40" s="28"/>
      <c r="AL40" s="3"/>
    </row>
    <row r="41" spans="1:38" x14ac:dyDescent="0.2">
      <c r="A41" s="2">
        <v>44</v>
      </c>
      <c r="B41" s="2">
        <v>8824</v>
      </c>
      <c r="C41" s="12" t="s">
        <v>1</v>
      </c>
      <c r="D41" s="27">
        <v>1</v>
      </c>
      <c r="E41" s="48">
        <v>5744.3831494483456</v>
      </c>
      <c r="F41" s="3">
        <f t="shared" si="51"/>
        <v>0.20622492954817351</v>
      </c>
      <c r="G41" s="48">
        <v>7610.0802407221663</v>
      </c>
      <c r="H41" s="3">
        <f t="shared" si="52"/>
        <v>9.2596673349174499E-2</v>
      </c>
      <c r="I41" s="28">
        <v>2.8182467416532764</v>
      </c>
      <c r="J41" s="33">
        <f t="shared" si="53"/>
        <v>3.3983206354599046E-3</v>
      </c>
      <c r="K41" s="15">
        <f t="shared" si="71"/>
        <v>-1.8336087149107366E-2</v>
      </c>
      <c r="L41" s="36">
        <f t="shared" si="54"/>
        <v>-1.6751391757330258E-2</v>
      </c>
      <c r="M41" s="29">
        <v>-7.7668638644978027E-2</v>
      </c>
      <c r="N41" s="35">
        <f t="shared" si="55"/>
        <v>-8.1066959280437931E-2</v>
      </c>
      <c r="O41" s="44">
        <f t="shared" si="56"/>
        <v>-5.9332551495870661E-2</v>
      </c>
      <c r="P41" s="2">
        <v>-9.8329375956098392E-2</v>
      </c>
      <c r="Q41" s="35">
        <f t="shared" si="57"/>
        <v>-0.10172769659155829</v>
      </c>
      <c r="R41" s="44">
        <f t="shared" si="58"/>
        <v>-7.9993288806991025E-2</v>
      </c>
      <c r="S41" s="2">
        <v>-0.15166032339148847</v>
      </c>
      <c r="T41" s="35">
        <f t="shared" si="59"/>
        <v>-0.15505864402694838</v>
      </c>
      <c r="U41" s="44">
        <f t="shared" si="60"/>
        <v>-0.1333242362423811</v>
      </c>
      <c r="V41" s="2">
        <v>2.0057649484784994E-2</v>
      </c>
      <c r="W41" s="35">
        <f t="shared" si="61"/>
        <v>1.665932884932509E-2</v>
      </c>
      <c r="X41" s="44">
        <f t="shared" si="62"/>
        <v>3.839373663389236E-2</v>
      </c>
      <c r="Y41" s="2">
        <v>-0.16129785440066516</v>
      </c>
      <c r="Z41" s="35">
        <f t="shared" si="63"/>
        <v>-0.16469617503612508</v>
      </c>
      <c r="AA41" s="44">
        <f t="shared" si="64"/>
        <v>-0.14296176725155779</v>
      </c>
      <c r="AB41" s="2">
        <v>-4.8687352546593107E-2</v>
      </c>
      <c r="AC41" s="35">
        <f t="shared" si="65"/>
        <v>-5.2085673182053011E-2</v>
      </c>
      <c r="AD41" s="44">
        <f t="shared" si="66"/>
        <v>-3.0351265397485741E-2</v>
      </c>
      <c r="AE41" s="2">
        <v>-3.2556909558598537E-2</v>
      </c>
      <c r="AF41" s="35">
        <f t="shared" si="67"/>
        <v>-3.5955230194058441E-2</v>
      </c>
      <c r="AG41" s="44">
        <f t="shared" si="68"/>
        <v>-1.4220822409491171E-2</v>
      </c>
      <c r="AH41" s="2">
        <v>-0.2175807831437751</v>
      </c>
      <c r="AI41" s="35">
        <f t="shared" si="69"/>
        <v>-0.22097910377923502</v>
      </c>
      <c r="AJ41" s="44">
        <f t="shared" si="70"/>
        <v>-0.19924469599466774</v>
      </c>
      <c r="AK41" s="28"/>
      <c r="AL41" s="3"/>
    </row>
    <row r="42" spans="1:38" x14ac:dyDescent="0.2">
      <c r="A42" s="2">
        <v>44</v>
      </c>
      <c r="B42" s="2">
        <v>8824</v>
      </c>
      <c r="C42" s="12" t="s">
        <v>1</v>
      </c>
      <c r="D42" s="27">
        <v>1</v>
      </c>
      <c r="E42" s="47">
        <v>5110.38</v>
      </c>
      <c r="F42" s="3">
        <f t="shared" si="51"/>
        <v>8.9276161178656943E-2</v>
      </c>
      <c r="G42" s="47">
        <v>7626.4100000000008</v>
      </c>
      <c r="H42" s="3">
        <f t="shared" si="52"/>
        <v>9.4740180846277111E-2</v>
      </c>
      <c r="I42" s="28">
        <v>2.6661090665774507</v>
      </c>
      <c r="J42" s="40">
        <f>LN(I42/AVERAGE(I$31:I$33))</f>
        <v>-5.2096517032989488E-2</v>
      </c>
      <c r="K42" s="42">
        <f t="shared" si="71"/>
        <v>-1.8336087149107366E-2</v>
      </c>
      <c r="L42" s="36">
        <f t="shared" si="54"/>
        <v>-1.6751391757330258E-2</v>
      </c>
      <c r="N42" s="35"/>
      <c r="O42" s="44"/>
      <c r="Q42" s="35"/>
      <c r="R42" s="44"/>
      <c r="T42" s="35"/>
      <c r="U42" s="44"/>
      <c r="W42" s="35"/>
      <c r="X42" s="44"/>
      <c r="Z42" s="35"/>
      <c r="AA42" s="44"/>
      <c r="AC42" s="35"/>
      <c r="AD42" s="44"/>
      <c r="AF42" s="35"/>
      <c r="AG42" s="44"/>
      <c r="AI42" s="35"/>
      <c r="AJ42" s="44"/>
      <c r="AK42" s="28"/>
      <c r="AL42" s="3"/>
    </row>
    <row r="43" spans="1:38" x14ac:dyDescent="0.2">
      <c r="A43" s="2">
        <v>44</v>
      </c>
      <c r="B43" s="2">
        <v>8824</v>
      </c>
      <c r="C43" s="12" t="s">
        <v>1</v>
      </c>
      <c r="D43" s="27">
        <v>1</v>
      </c>
      <c r="E43" s="47">
        <v>4703.9039039039044</v>
      </c>
      <c r="F43" s="3">
        <f t="shared" si="51"/>
        <v>6.3951775315384037E-3</v>
      </c>
      <c r="G43" s="47">
        <v>7251.8518518518522</v>
      </c>
      <c r="H43" s="3">
        <f t="shared" si="52"/>
        <v>4.437982150732786E-2</v>
      </c>
      <c r="I43" s="28">
        <v>2.7909556313993176</v>
      </c>
      <c r="J43" s="40">
        <f t="shared" si="53"/>
        <v>-6.3325907453736993E-3</v>
      </c>
      <c r="K43" s="42">
        <f t="shared" si="71"/>
        <v>-1.8336087149107366E-2</v>
      </c>
      <c r="L43" s="36">
        <f>L42</f>
        <v>-1.6751391757330258E-2</v>
      </c>
      <c r="N43" s="35"/>
      <c r="O43" s="44"/>
      <c r="Q43" s="35"/>
      <c r="R43" s="44"/>
      <c r="T43" s="35"/>
      <c r="U43" s="44"/>
      <c r="W43" s="35"/>
      <c r="X43" s="44"/>
      <c r="Z43" s="35"/>
      <c r="AA43" s="44"/>
      <c r="AC43" s="35"/>
      <c r="AD43" s="44"/>
      <c r="AF43" s="35"/>
      <c r="AG43" s="44"/>
      <c r="AI43" s="35"/>
      <c r="AJ43" s="44"/>
      <c r="AK43" s="28"/>
      <c r="AL43" s="3"/>
    </row>
    <row r="44" spans="1:38" x14ac:dyDescent="0.2">
      <c r="A44" s="2">
        <v>44</v>
      </c>
      <c r="B44" s="2">
        <v>8824</v>
      </c>
      <c r="C44" s="12" t="s">
        <v>1</v>
      </c>
      <c r="D44" s="27">
        <v>1</v>
      </c>
      <c r="E44" s="48">
        <v>5164.4944944944946</v>
      </c>
      <c r="F44" s="3">
        <f t="shared" si="51"/>
        <v>9.9809622170964105E-2</v>
      </c>
      <c r="G44" s="48">
        <v>7526.2462462462463</v>
      </c>
      <c r="H44" s="3">
        <f t="shared" si="52"/>
        <v>8.1519368456784452E-2</v>
      </c>
      <c r="I44" s="28">
        <v>2.8317406143344708</v>
      </c>
      <c r="J44" s="33">
        <f t="shared" si="53"/>
        <v>8.1749325063724104E-3</v>
      </c>
      <c r="K44" s="15">
        <f t="shared" si="71"/>
        <v>-1.8336087149107366E-2</v>
      </c>
      <c r="L44" s="36">
        <f>L43</f>
        <v>-1.6751391757330258E-2</v>
      </c>
      <c r="M44" s="29">
        <v>-0.19867387914717535</v>
      </c>
      <c r="N44" s="35">
        <f>M44-$J44</f>
        <v>-0.20684881165354776</v>
      </c>
      <c r="O44" s="44">
        <f>M44-$L44</f>
        <v>-0.18192248738984509</v>
      </c>
      <c r="P44" s="2">
        <v>-0.15961872355856263</v>
      </c>
      <c r="Q44" s="35">
        <f>P44-$J44</f>
        <v>-0.16779365606493504</v>
      </c>
      <c r="R44" s="44">
        <f>P44-$L44</f>
        <v>-0.14286733180123237</v>
      </c>
      <c r="S44" s="2">
        <v>-0.2668773662094186</v>
      </c>
      <c r="T44" s="35">
        <f>S44-$J44</f>
        <v>-0.27505229871579101</v>
      </c>
      <c r="U44" s="44">
        <f>S44-$L44</f>
        <v>-0.25012597445208834</v>
      </c>
      <c r="V44" s="2">
        <v>-0.18705127386116913</v>
      </c>
      <c r="W44" s="35">
        <f>V44-$J44</f>
        <v>-0.19522620636754154</v>
      </c>
      <c r="X44" s="44">
        <f>V44-$L44</f>
        <v>-0.17029988210383887</v>
      </c>
      <c r="Y44" s="2">
        <v>-0.20089116897371384</v>
      </c>
      <c r="Z44" s="35">
        <f>Y44-$J44</f>
        <v>-0.20906610148008625</v>
      </c>
      <c r="AA44" s="44">
        <f>Y44-$L44</f>
        <v>-0.18413977721638358</v>
      </c>
      <c r="AB44" s="2">
        <v>-7.2982241522922889E-2</v>
      </c>
      <c r="AC44" s="35">
        <f>AB44-$J44</f>
        <v>-8.1157174029295301E-2</v>
      </c>
      <c r="AD44" s="44">
        <f>AB44-$L44</f>
        <v>-5.623084976559263E-2</v>
      </c>
      <c r="AE44" s="2">
        <v>-3.4109752188653052E-2</v>
      </c>
      <c r="AF44" s="35">
        <f>AE44-$J44</f>
        <v>-4.2284684695025464E-2</v>
      </c>
      <c r="AG44" s="44">
        <f>AE44-$L44</f>
        <v>-1.7358360431322793E-2</v>
      </c>
      <c r="AH44" s="2">
        <v>-0.32152639721733345</v>
      </c>
      <c r="AI44" s="35">
        <f>AH44-$J44</f>
        <v>-0.32970132972370586</v>
      </c>
      <c r="AJ44" s="44">
        <f>AH44-$L44</f>
        <v>-0.30477500546000319</v>
      </c>
      <c r="AK44" s="28"/>
      <c r="AL44" s="3"/>
    </row>
    <row r="45" spans="1:38" x14ac:dyDescent="0.2">
      <c r="A45" s="2">
        <v>41</v>
      </c>
      <c r="B45" s="2">
        <v>8827</v>
      </c>
      <c r="C45" s="2" t="s">
        <v>2</v>
      </c>
      <c r="D45" s="27"/>
      <c r="E45" s="48">
        <v>5086.4794383149447</v>
      </c>
      <c r="F45" s="3"/>
      <c r="G45" s="48">
        <v>7914.4834503510529</v>
      </c>
      <c r="H45" s="3"/>
      <c r="I45" s="28">
        <v>2.6352757544224765</v>
      </c>
      <c r="J45" s="28"/>
      <c r="K45" s="11"/>
      <c r="L45" s="11"/>
      <c r="M45" s="37">
        <v>1.9653675786817672E-2</v>
      </c>
      <c r="N45" s="30"/>
      <c r="P45" s="37">
        <v>2.0241071012070205E-2</v>
      </c>
      <c r="S45" s="37">
        <v>3.9526617622592658E-2</v>
      </c>
      <c r="V45" s="37">
        <v>3.1258039388042641E-2</v>
      </c>
      <c r="X45" s="28"/>
      <c r="Y45" s="37">
        <v>1.8675538499202161E-2</v>
      </c>
      <c r="AB45" s="37">
        <v>4.4107703688160305E-2</v>
      </c>
      <c r="AE45" s="37">
        <v>-5.6396264678692201E-2</v>
      </c>
      <c r="AH45" s="37">
        <v>-2.1046931657278151E-3</v>
      </c>
      <c r="AK45" s="28"/>
      <c r="AL45" s="3"/>
    </row>
    <row r="46" spans="1:38" x14ac:dyDescent="0.2">
      <c r="A46" s="2">
        <v>41</v>
      </c>
      <c r="B46" s="2">
        <v>8827</v>
      </c>
      <c r="C46" s="2" t="s">
        <v>2</v>
      </c>
      <c r="D46" s="27"/>
      <c r="E46" s="48">
        <v>5307.0040080160334</v>
      </c>
      <c r="F46" s="3"/>
      <c r="G46" s="48">
        <v>8230.2705410821654</v>
      </c>
      <c r="H46" s="3"/>
      <c r="I46" s="28">
        <v>2.5790713324360701</v>
      </c>
      <c r="J46" s="28"/>
      <c r="K46" s="32"/>
      <c r="L46" s="32"/>
      <c r="M46" s="37">
        <v>-2.0047699714502695E-2</v>
      </c>
      <c r="P46" s="37">
        <v>-2.065925094965778E-2</v>
      </c>
      <c r="S46" s="37">
        <v>-4.1153496662445554E-2</v>
      </c>
      <c r="V46" s="37">
        <v>-3.2266718521232612E-2</v>
      </c>
      <c r="X46" s="30"/>
      <c r="Y46" s="37">
        <v>-1.9030962498709874E-2</v>
      </c>
      <c r="AB46" s="37">
        <v>-4.6143325014205143E-2</v>
      </c>
      <c r="AE46" s="37">
        <v>5.3384805614386494E-2</v>
      </c>
      <c r="AH46" s="37">
        <v>2.1002727344291475E-3</v>
      </c>
      <c r="AK46" s="28"/>
      <c r="AL46" s="3"/>
    </row>
    <row r="47" spans="1:38" x14ac:dyDescent="0.2">
      <c r="A47" s="2">
        <v>41</v>
      </c>
      <c r="B47" s="2">
        <v>8827</v>
      </c>
      <c r="C47" s="2" t="s">
        <v>2</v>
      </c>
      <c r="D47" s="27"/>
      <c r="E47" s="48">
        <v>4454.4500000000007</v>
      </c>
      <c r="F47" s="3"/>
      <c r="G47" s="48">
        <v>6774.6800000000012</v>
      </c>
      <c r="H47" s="3"/>
      <c r="I47" s="28">
        <v>2.7600616543928753</v>
      </c>
      <c r="J47" s="28"/>
      <c r="K47" s="32"/>
      <c r="L47" s="32"/>
      <c r="M47" s="37"/>
      <c r="P47" s="37"/>
      <c r="S47" s="37"/>
      <c r="V47" s="37"/>
      <c r="Y47" s="37"/>
      <c r="AB47" s="37"/>
      <c r="AE47" s="37"/>
      <c r="AH47" s="37"/>
      <c r="AK47" s="28"/>
      <c r="AL47" s="3"/>
    </row>
    <row r="48" spans="1:38" x14ac:dyDescent="0.2">
      <c r="A48" s="2">
        <v>41</v>
      </c>
      <c r="B48" s="2">
        <v>8827</v>
      </c>
      <c r="C48" s="12" t="s">
        <v>1</v>
      </c>
      <c r="D48" s="27">
        <v>0.1</v>
      </c>
      <c r="E48" s="48">
        <v>607.58758758758756</v>
      </c>
      <c r="F48" s="3">
        <f t="shared" ref="F48:F58" si="72">LN((E48/D48)/(AVERAGE($E$45:$E$47)))</f>
        <v>0.20507775089954794</v>
      </c>
      <c r="G48" s="48">
        <v>1058.3783783783786</v>
      </c>
      <c r="H48" s="3">
        <f t="shared" ref="H48:H58" si="73">LN((G48/D48)/(AVERAGE($G$45:$G$47)))</f>
        <v>0.3259500901022741</v>
      </c>
      <c r="I48" s="28">
        <v>2.6489929419865725</v>
      </c>
      <c r="J48" s="33">
        <f>LN(I48/AVERAGE(I$45:I$47))</f>
        <v>-3.4456723466769782E-3</v>
      </c>
      <c r="K48" s="36">
        <f>AVERAGE(J53:J55)</f>
        <v>-3.8911725637771184E-2</v>
      </c>
      <c r="L48" s="36">
        <f>AVERAGE(J56:J58)</f>
        <v>2.5149132730188557E-2</v>
      </c>
      <c r="M48" s="37">
        <v>0.3029667667835611</v>
      </c>
      <c r="N48" s="10">
        <f t="shared" ref="N48:N57" si="74">M48-$J48</f>
        <v>0.30641243913023808</v>
      </c>
      <c r="O48" s="35">
        <f t="shared" ref="O48:O55" si="75">M48-$K48</f>
        <v>0.34187849242133228</v>
      </c>
      <c r="P48" s="37">
        <v>0.44894117610487627</v>
      </c>
      <c r="Q48" s="10">
        <f>P48-$J48</f>
        <v>0.45238684845155325</v>
      </c>
      <c r="R48" s="35">
        <f>P48-$K48</f>
        <v>0.48785290174264745</v>
      </c>
      <c r="S48" s="37">
        <v>0.36040491451543993</v>
      </c>
      <c r="T48" s="10">
        <f>S48-$J48</f>
        <v>0.36385058686211691</v>
      </c>
      <c r="U48" s="35">
        <f>S48-$K48</f>
        <v>0.39931664015321111</v>
      </c>
      <c r="V48" s="37">
        <v>0.44065893998793826</v>
      </c>
      <c r="W48" s="10">
        <f t="shared" ref="W48:W58" si="76">V48-$J48</f>
        <v>0.44410461233461523</v>
      </c>
      <c r="X48" s="35">
        <f>V48-$K48</f>
        <v>0.47957066562570944</v>
      </c>
      <c r="Y48" s="37">
        <v>0.29624303225808796</v>
      </c>
      <c r="Z48" s="10">
        <f t="shared" ref="Z48:Z58" si="77">Y48-$J48</f>
        <v>0.29968870460476493</v>
      </c>
      <c r="AA48" s="35">
        <f>Y48-$K48</f>
        <v>0.33515475789585913</v>
      </c>
      <c r="AB48" s="37">
        <v>0.56552369194114116</v>
      </c>
      <c r="AC48" s="10">
        <f t="shared" ref="AC48:AC58" si="78">AB48-$J48</f>
        <v>0.56896936428781819</v>
      </c>
      <c r="AD48" s="35">
        <f>AB48-$K48</f>
        <v>0.60443541757891239</v>
      </c>
      <c r="AE48" s="37">
        <v>0.31540206910976681</v>
      </c>
      <c r="AF48" s="10">
        <f>AE48-$J48</f>
        <v>0.31884774145644379</v>
      </c>
      <c r="AG48" s="35">
        <f>AE48-$K48</f>
        <v>0.35431379474753799</v>
      </c>
      <c r="AH48" s="37">
        <v>0.23726767812949442</v>
      </c>
      <c r="AI48" s="10">
        <f t="shared" ref="AI48:AI58" si="79">AH48-$J48</f>
        <v>0.2407133504761714</v>
      </c>
      <c r="AJ48" s="35">
        <f>AH48-$K48</f>
        <v>0.27617940376726563</v>
      </c>
      <c r="AK48" s="28"/>
      <c r="AL48" s="3"/>
    </row>
    <row r="49" spans="1:38" x14ac:dyDescent="0.2">
      <c r="A49" s="2">
        <v>41</v>
      </c>
      <c r="B49" s="2">
        <v>8827</v>
      </c>
      <c r="C49" s="12" t="s">
        <v>1</v>
      </c>
      <c r="D49" s="27">
        <v>0.2</v>
      </c>
      <c r="E49" s="48">
        <v>1340.8257804632426</v>
      </c>
      <c r="F49" s="3">
        <f t="shared" si="72"/>
        <v>0.3034751856339441</v>
      </c>
      <c r="G49" s="48">
        <v>1883.0715005035247</v>
      </c>
      <c r="H49" s="3">
        <f t="shared" si="73"/>
        <v>0.20896922506811971</v>
      </c>
      <c r="I49" s="28"/>
      <c r="J49" s="33"/>
      <c r="K49" s="15">
        <f>K48</f>
        <v>-3.8911725637771184E-2</v>
      </c>
      <c r="L49" s="36">
        <f>L48</f>
        <v>2.5149132730188557E-2</v>
      </c>
      <c r="M49" s="37">
        <v>0.17669275009215318</v>
      </c>
      <c r="N49" s="9">
        <f t="shared" si="74"/>
        <v>0.17669275009215318</v>
      </c>
      <c r="O49" s="35">
        <f t="shared" si="75"/>
        <v>0.21560447572992436</v>
      </c>
      <c r="P49" s="37">
        <v>0.29781829301633916</v>
      </c>
      <c r="Q49" s="9">
        <f t="shared" ref="Q49:Q58" si="80">P49-$J49</f>
        <v>0.29781829301633916</v>
      </c>
      <c r="R49" s="35">
        <f t="shared" ref="R49:R55" si="81">P49-$K49</f>
        <v>0.33673001865411034</v>
      </c>
      <c r="S49" s="37">
        <v>0.42736429198881087</v>
      </c>
      <c r="T49" s="9">
        <f t="shared" ref="T49:T58" si="82">S49-$J49</f>
        <v>0.42736429198881087</v>
      </c>
      <c r="U49" s="35">
        <f t="shared" ref="U49:U55" si="83">S49-$K49</f>
        <v>0.46627601762658205</v>
      </c>
      <c r="V49" s="37">
        <v>0.17823612877634504</v>
      </c>
      <c r="W49" s="9">
        <f t="shared" si="76"/>
        <v>0.17823612877634504</v>
      </c>
      <c r="X49" s="35">
        <f t="shared" ref="X49:X55" si="84">V49-$K49</f>
        <v>0.21714785441411621</v>
      </c>
      <c r="Y49" s="37">
        <v>0.16356570173085663</v>
      </c>
      <c r="Z49" s="10">
        <f t="shared" si="77"/>
        <v>0.16356570173085663</v>
      </c>
      <c r="AA49" s="35">
        <f t="shared" ref="AA49:AA55" si="85">Y49-$K49</f>
        <v>0.20247742736862781</v>
      </c>
      <c r="AB49" s="37">
        <v>0.24897636798344822</v>
      </c>
      <c r="AC49" s="9">
        <f t="shared" si="78"/>
        <v>0.24897636798344822</v>
      </c>
      <c r="AD49" s="35">
        <f t="shared" ref="AD49:AD55" si="86">AB49-$K49</f>
        <v>0.28788809362121942</v>
      </c>
      <c r="AE49" s="37">
        <v>0.69056297188618099</v>
      </c>
      <c r="AF49" s="9">
        <f t="shared" ref="AF49:AF58" si="87">AE49-$J49</f>
        <v>0.69056297188618099</v>
      </c>
      <c r="AG49" s="35">
        <f t="shared" ref="AG49:AG55" si="88">AE49-$K49</f>
        <v>0.72947469752395222</v>
      </c>
      <c r="AH49" s="37">
        <v>0.10600751898723869</v>
      </c>
      <c r="AI49" s="9">
        <f t="shared" si="79"/>
        <v>0.10600751898723869</v>
      </c>
      <c r="AJ49" s="35">
        <f t="shared" ref="AJ49:AJ55" si="89">AH49-$K49</f>
        <v>0.14491924462500988</v>
      </c>
      <c r="AK49" s="28"/>
      <c r="AL49" s="3"/>
    </row>
    <row r="50" spans="1:38" x14ac:dyDescent="0.2">
      <c r="A50" s="2">
        <v>41</v>
      </c>
      <c r="B50" s="2">
        <v>8827</v>
      </c>
      <c r="C50" s="12" t="s">
        <v>1</v>
      </c>
      <c r="D50" s="27">
        <v>0.3</v>
      </c>
      <c r="E50" s="48">
        <v>1718.4052156469409</v>
      </c>
      <c r="F50" s="3">
        <f t="shared" si="72"/>
        <v>0.14612105979657614</v>
      </c>
      <c r="G50" s="48">
        <v>3240.4212637913743</v>
      </c>
      <c r="H50" s="3">
        <f t="shared" si="73"/>
        <v>0.34630323745718594</v>
      </c>
      <c r="I50" s="28">
        <v>2.4599893067189451</v>
      </c>
      <c r="J50" s="33">
        <f t="shared" ref="J50:J58" si="90">LN(I50/AVERAGE(I$45:I$47))</f>
        <v>-7.7468215153723777E-2</v>
      </c>
      <c r="K50" s="15">
        <f>K49</f>
        <v>-3.8911725637771184E-2</v>
      </c>
      <c r="L50" s="36">
        <f t="shared" ref="L50:L58" si="91">L49</f>
        <v>2.5149132730188557E-2</v>
      </c>
      <c r="M50" s="37">
        <v>3.0078468820999134E-2</v>
      </c>
      <c r="N50" s="9">
        <f t="shared" si="74"/>
        <v>0.10754668397472292</v>
      </c>
      <c r="O50" s="35">
        <f t="shared" si="75"/>
        <v>6.8990194458770318E-2</v>
      </c>
      <c r="P50" s="37">
        <v>0.16396683540529675</v>
      </c>
      <c r="Q50" s="9">
        <f t="shared" si="80"/>
        <v>0.24143505055902054</v>
      </c>
      <c r="R50" s="35">
        <f t="shared" si="81"/>
        <v>0.20287856104306792</v>
      </c>
      <c r="S50" s="37">
        <v>-3.8473388435575025E-2</v>
      </c>
      <c r="T50" s="9">
        <f t="shared" si="82"/>
        <v>3.8994826718148752E-2</v>
      </c>
      <c r="U50" s="35">
        <f t="shared" si="83"/>
        <v>4.3833720219615957E-4</v>
      </c>
      <c r="V50" s="37">
        <v>0.15652810523134991</v>
      </c>
      <c r="W50" s="9">
        <f t="shared" si="76"/>
        <v>0.23399632038507368</v>
      </c>
      <c r="X50" s="35">
        <f t="shared" si="84"/>
        <v>0.19543983086912109</v>
      </c>
      <c r="Y50" s="37">
        <v>5.2052405353315541E-3</v>
      </c>
      <c r="Z50" s="9">
        <f t="shared" si="77"/>
        <v>8.2673455689055333E-2</v>
      </c>
      <c r="AA50" s="35">
        <f t="shared" si="85"/>
        <v>4.4116966173102741E-2</v>
      </c>
      <c r="AB50" s="37">
        <v>0.12155772446768912</v>
      </c>
      <c r="AC50" s="9">
        <f t="shared" si="78"/>
        <v>0.19902593962141291</v>
      </c>
      <c r="AD50" s="35">
        <f t="shared" si="86"/>
        <v>0.16046945010546029</v>
      </c>
      <c r="AE50" s="37">
        <v>-0.1821801865613058</v>
      </c>
      <c r="AF50" s="9">
        <f t="shared" si="87"/>
        <v>-0.10471197140758202</v>
      </c>
      <c r="AG50" s="35">
        <f t="shared" si="88"/>
        <v>-0.14326846092353462</v>
      </c>
      <c r="AH50" s="37">
        <v>-5.1422708849106047E-2</v>
      </c>
      <c r="AI50" s="9">
        <f t="shared" si="79"/>
        <v>2.604550630461773E-2</v>
      </c>
      <c r="AJ50" s="35">
        <f t="shared" si="89"/>
        <v>-1.2510983211334863E-2</v>
      </c>
      <c r="AK50" s="28"/>
      <c r="AL50" s="3"/>
    </row>
    <row r="51" spans="1:38" x14ac:dyDescent="0.2">
      <c r="A51" s="2">
        <v>41</v>
      </c>
      <c r="B51" s="2">
        <v>8827</v>
      </c>
      <c r="C51" s="12" t="s">
        <v>1</v>
      </c>
      <c r="D51" s="27">
        <v>0.4</v>
      </c>
      <c r="E51" s="48">
        <v>2028.9134808853123</v>
      </c>
      <c r="F51" s="3">
        <f t="shared" si="72"/>
        <v>2.4542745516126677E-2</v>
      </c>
      <c r="G51" s="48">
        <v>2806.9919517102621</v>
      </c>
      <c r="H51" s="3">
        <f t="shared" si="73"/>
        <v>-8.4968745881206217E-2</v>
      </c>
      <c r="I51" s="28">
        <v>2.6540502299257165</v>
      </c>
      <c r="J51" s="33">
        <f t="shared" si="90"/>
        <v>-1.5383563741917295E-3</v>
      </c>
      <c r="K51" s="15">
        <f t="shared" ref="K51:K58" si="92">K50</f>
        <v>-3.8911725637771184E-2</v>
      </c>
      <c r="L51" s="36">
        <f t="shared" si="91"/>
        <v>2.5149132730188557E-2</v>
      </c>
      <c r="M51" s="37">
        <v>4.7258210906709258E-2</v>
      </c>
      <c r="N51" s="9">
        <f t="shared" si="74"/>
        <v>4.8796567280900989E-2</v>
      </c>
      <c r="O51" s="35">
        <f t="shared" si="75"/>
        <v>8.6169936544480435E-2</v>
      </c>
      <c r="P51" s="37">
        <v>0.1125991551974798</v>
      </c>
      <c r="Q51" s="9">
        <f t="shared" si="80"/>
        <v>0.11413751157167153</v>
      </c>
      <c r="R51" s="35">
        <f t="shared" si="81"/>
        <v>0.15151088083525099</v>
      </c>
      <c r="S51" s="37">
        <v>1.9860519673528452E-2</v>
      </c>
      <c r="T51" s="9">
        <f t="shared" si="82"/>
        <v>2.1398876047720183E-2</v>
      </c>
      <c r="U51" s="35">
        <f t="shared" si="83"/>
        <v>5.877224531129964E-2</v>
      </c>
      <c r="V51" s="37">
        <v>-2.085818353694022E-2</v>
      </c>
      <c r="W51" s="9">
        <f t="shared" si="76"/>
        <v>-1.931982716274849E-2</v>
      </c>
      <c r="X51" s="35">
        <f t="shared" si="84"/>
        <v>1.8053542100830964E-2</v>
      </c>
      <c r="Y51" s="37">
        <v>1.1004636260839477E-2</v>
      </c>
      <c r="Z51" s="9">
        <f t="shared" si="77"/>
        <v>1.2542992635031206E-2</v>
      </c>
      <c r="AA51" s="35">
        <f t="shared" si="85"/>
        <v>4.9916361898610664E-2</v>
      </c>
      <c r="AB51" s="37">
        <v>5.2223687855636448E-2</v>
      </c>
      <c r="AC51" s="9">
        <f t="shared" si="78"/>
        <v>5.3762044229828179E-2</v>
      </c>
      <c r="AD51" s="35">
        <f t="shared" si="86"/>
        <v>9.1135413493407633E-2</v>
      </c>
      <c r="AE51" s="37">
        <v>8.241646220516427E-2</v>
      </c>
      <c r="AF51" s="9">
        <f t="shared" si="87"/>
        <v>8.3954818579355994E-2</v>
      </c>
      <c r="AG51" s="35">
        <f t="shared" si="88"/>
        <v>0.12132818784293545</v>
      </c>
      <c r="AH51" s="37">
        <v>-3.7281195734295883E-3</v>
      </c>
      <c r="AI51" s="9">
        <f t="shared" si="79"/>
        <v>-2.1897631992378588E-3</v>
      </c>
      <c r="AJ51" s="35">
        <f t="shared" si="89"/>
        <v>3.5183606064341594E-2</v>
      </c>
      <c r="AK51" s="28"/>
      <c r="AL51" s="3"/>
    </row>
    <row r="52" spans="1:38" x14ac:dyDescent="0.2">
      <c r="A52" s="2">
        <v>41</v>
      </c>
      <c r="B52" s="2">
        <v>8827</v>
      </c>
      <c r="C52" s="12" t="s">
        <v>1</v>
      </c>
      <c r="D52" s="27">
        <v>0.5</v>
      </c>
      <c r="E52" s="48">
        <v>2861.5415415415418</v>
      </c>
      <c r="F52" s="3">
        <f t="shared" si="72"/>
        <v>0.14525925568863801</v>
      </c>
      <c r="G52" s="48">
        <v>3959.1191191191192</v>
      </c>
      <c r="H52" s="3">
        <f t="shared" si="73"/>
        <v>3.5795828505104085E-2</v>
      </c>
      <c r="I52" s="28">
        <v>2.6459595959595958</v>
      </c>
      <c r="J52" s="33">
        <f t="shared" si="90"/>
        <v>-4.5914225066914253E-3</v>
      </c>
      <c r="K52" s="15">
        <f t="shared" si="92"/>
        <v>-3.8911725637771184E-2</v>
      </c>
      <c r="L52" s="36">
        <f t="shared" si="91"/>
        <v>2.5149132730188557E-2</v>
      </c>
      <c r="M52" s="37">
        <v>6.0879155108431192E-2</v>
      </c>
      <c r="N52" s="9">
        <f t="shared" si="74"/>
        <v>6.5470577615122622E-2</v>
      </c>
      <c r="O52" s="35">
        <f t="shared" si="75"/>
        <v>9.9790880746202376E-2</v>
      </c>
      <c r="P52" s="37">
        <v>0.14089845546779453</v>
      </c>
      <c r="Q52" s="9">
        <f t="shared" si="80"/>
        <v>0.14548987797448595</v>
      </c>
      <c r="R52" s="35">
        <f t="shared" si="81"/>
        <v>0.17981018110556571</v>
      </c>
      <c r="S52" s="37">
        <v>0.18587665591437783</v>
      </c>
      <c r="T52" s="9">
        <f t="shared" si="82"/>
        <v>0.19046807842106925</v>
      </c>
      <c r="U52" s="35">
        <f t="shared" si="83"/>
        <v>0.224788381552149</v>
      </c>
      <c r="V52" s="37">
        <v>-2.7421905118352009E-2</v>
      </c>
      <c r="W52" s="9">
        <f t="shared" si="76"/>
        <v>-2.2830482611660582E-2</v>
      </c>
      <c r="X52" s="35">
        <f t="shared" si="84"/>
        <v>1.1489820519419176E-2</v>
      </c>
      <c r="Y52" s="37">
        <v>3.223460775103916E-2</v>
      </c>
      <c r="Z52" s="9">
        <f t="shared" si="77"/>
        <v>3.6826030257730583E-2</v>
      </c>
      <c r="AA52" s="35">
        <f t="shared" si="85"/>
        <v>7.1146333388810351E-2</v>
      </c>
      <c r="AB52" s="37">
        <v>9.9170920279135433E-2</v>
      </c>
      <c r="AC52" s="9">
        <f t="shared" si="78"/>
        <v>0.10376234278582686</v>
      </c>
      <c r="AD52" s="35">
        <f t="shared" si="86"/>
        <v>0.13808264591690661</v>
      </c>
      <c r="AE52" s="37">
        <v>-4.8917679649573706E-2</v>
      </c>
      <c r="AF52" s="9">
        <f t="shared" si="87"/>
        <v>-4.4326257142882283E-2</v>
      </c>
      <c r="AG52" s="35">
        <f t="shared" si="88"/>
        <v>-1.0005954011802522E-2</v>
      </c>
      <c r="AH52" s="37">
        <v>-1.1532536845119127E-2</v>
      </c>
      <c r="AI52" s="9">
        <f t="shared" si="79"/>
        <v>-6.9411143384277016E-3</v>
      </c>
      <c r="AJ52" s="35">
        <f t="shared" si="89"/>
        <v>2.7379188792652057E-2</v>
      </c>
      <c r="AK52" s="28"/>
      <c r="AL52" s="3"/>
    </row>
    <row r="53" spans="1:38" x14ac:dyDescent="0.2">
      <c r="A53" s="2">
        <v>41</v>
      </c>
      <c r="B53" s="2">
        <v>8827</v>
      </c>
      <c r="C53" s="12" t="s">
        <v>1</v>
      </c>
      <c r="D53" s="27">
        <v>1</v>
      </c>
      <c r="E53" s="48">
        <v>5362.3618090452264</v>
      </c>
      <c r="F53" s="3">
        <f t="shared" si="72"/>
        <v>8.0156109013615626E-2</v>
      </c>
      <c r="G53" s="48">
        <v>8323.9597989949762</v>
      </c>
      <c r="H53" s="3">
        <f t="shared" si="73"/>
        <v>8.5765171080192895E-2</v>
      </c>
      <c r="I53" s="28">
        <v>2.6261856053561465</v>
      </c>
      <c r="J53" s="33">
        <f t="shared" si="90"/>
        <v>-1.2092764966756302E-2</v>
      </c>
      <c r="K53" s="15">
        <f t="shared" si="92"/>
        <v>-3.8911725637771184E-2</v>
      </c>
      <c r="L53" s="36">
        <f t="shared" si="91"/>
        <v>2.5149132730188557E-2</v>
      </c>
      <c r="M53" s="37">
        <v>-7.1147708020839778E-2</v>
      </c>
      <c r="N53" s="9">
        <f t="shared" si="74"/>
        <v>-5.9054943054083472E-2</v>
      </c>
      <c r="O53" s="35">
        <f t="shared" si="75"/>
        <v>-3.2235982383068594E-2</v>
      </c>
      <c r="P53" s="37">
        <v>1.8904999662464093E-2</v>
      </c>
      <c r="Q53" s="9">
        <f t="shared" si="80"/>
        <v>3.0997764629220395E-2</v>
      </c>
      <c r="R53" s="35">
        <f t="shared" si="81"/>
        <v>5.781672530023528E-2</v>
      </c>
      <c r="S53" s="37">
        <v>0.17052223339783698</v>
      </c>
      <c r="T53" s="9">
        <f t="shared" si="82"/>
        <v>0.18261499836459327</v>
      </c>
      <c r="U53" s="35">
        <f t="shared" si="83"/>
        <v>0.20943395903560816</v>
      </c>
      <c r="V53" s="37">
        <v>-0.15235977150229918</v>
      </c>
      <c r="W53" s="9">
        <f t="shared" si="76"/>
        <v>-0.14026700653554289</v>
      </c>
      <c r="X53" s="35">
        <f t="shared" si="84"/>
        <v>-0.113448045864528</v>
      </c>
      <c r="Y53" s="37">
        <v>-8.9910083528025694E-2</v>
      </c>
      <c r="Z53" s="9">
        <f t="shared" si="77"/>
        <v>-7.7817318561269389E-2</v>
      </c>
      <c r="AA53" s="35">
        <f t="shared" si="85"/>
        <v>-5.099835789025451E-2</v>
      </c>
      <c r="AB53" s="37">
        <v>2.6739146234215309E-3</v>
      </c>
      <c r="AC53" s="9">
        <f t="shared" si="78"/>
        <v>1.4766679590177833E-2</v>
      </c>
      <c r="AD53" s="35">
        <f t="shared" si="86"/>
        <v>4.1585640261192713E-2</v>
      </c>
      <c r="AE53" s="37">
        <v>-0.13953803172978468</v>
      </c>
      <c r="AF53" s="9">
        <f t="shared" si="87"/>
        <v>-0.12744526676302839</v>
      </c>
      <c r="AG53" s="35">
        <f t="shared" si="88"/>
        <v>-0.10062630609201351</v>
      </c>
      <c r="AH53" s="37">
        <v>-0.14181046439535319</v>
      </c>
      <c r="AI53" s="9">
        <f t="shared" si="79"/>
        <v>-0.1297176994285969</v>
      </c>
      <c r="AJ53" s="35">
        <f t="shared" si="89"/>
        <v>-0.10289873875758201</v>
      </c>
      <c r="AK53" s="28"/>
      <c r="AL53" s="3"/>
    </row>
    <row r="54" spans="1:38" x14ac:dyDescent="0.2">
      <c r="A54" s="2">
        <v>41</v>
      </c>
      <c r="B54" s="2">
        <v>8827</v>
      </c>
      <c r="C54" s="12" t="s">
        <v>1</v>
      </c>
      <c r="D54" s="27">
        <v>1</v>
      </c>
      <c r="E54" s="48">
        <v>5703.4834834834837</v>
      </c>
      <c r="F54" s="3">
        <f t="shared" si="72"/>
        <v>0.14182872059184876</v>
      </c>
      <c r="G54" s="48">
        <v>8290.6306306306305</v>
      </c>
      <c r="H54" s="3">
        <f t="shared" si="73"/>
        <v>8.1753129590231885E-2</v>
      </c>
      <c r="I54" s="28">
        <v>2.496881496881497</v>
      </c>
      <c r="J54" s="33">
        <f t="shared" si="90"/>
        <v>-6.2582666252107844E-2</v>
      </c>
      <c r="K54" s="15">
        <f t="shared" si="92"/>
        <v>-3.8911725637771184E-2</v>
      </c>
      <c r="L54" s="36">
        <f t="shared" si="91"/>
        <v>2.5149132730188557E-2</v>
      </c>
      <c r="M54" s="37">
        <v>-1.279998202947286E-2</v>
      </c>
      <c r="N54" s="9">
        <f t="shared" si="74"/>
        <v>4.9782684222634987E-2</v>
      </c>
      <c r="O54" s="35">
        <f t="shared" si="75"/>
        <v>2.6111743608298325E-2</v>
      </c>
      <c r="P54" s="37">
        <v>5.7864753580175619E-3</v>
      </c>
      <c r="Q54" s="9">
        <f t="shared" si="80"/>
        <v>6.8369141610125403E-2</v>
      </c>
      <c r="R54" s="35">
        <f t="shared" si="81"/>
        <v>4.4698200995788744E-2</v>
      </c>
      <c r="S54" s="37">
        <v>0.12005905716392481</v>
      </c>
      <c r="T54" s="9">
        <f t="shared" si="82"/>
        <v>0.18264172341603266</v>
      </c>
      <c r="U54" s="35">
        <f t="shared" si="83"/>
        <v>0.15897078280169599</v>
      </c>
      <c r="V54" s="37">
        <v>6.9331034725211616E-5</v>
      </c>
      <c r="W54" s="9">
        <f t="shared" si="76"/>
        <v>6.2651997286833058E-2</v>
      </c>
      <c r="X54" s="35">
        <f t="shared" si="84"/>
        <v>3.8981056672496399E-2</v>
      </c>
      <c r="Y54" s="37">
        <v>-5.2449306968656823E-2</v>
      </c>
      <c r="Z54" s="9">
        <f t="shared" si="77"/>
        <v>1.0133359283451021E-2</v>
      </c>
      <c r="AA54" s="35">
        <f t="shared" si="85"/>
        <v>-1.3537581330885638E-2</v>
      </c>
      <c r="AB54" s="37">
        <v>4.3270527684954339E-2</v>
      </c>
      <c r="AC54" s="9">
        <f t="shared" si="78"/>
        <v>0.10585319393706219</v>
      </c>
      <c r="AD54" s="35">
        <f t="shared" si="86"/>
        <v>8.2182253322725524E-2</v>
      </c>
      <c r="AE54" s="37">
        <v>1.8876098565229024E-2</v>
      </c>
      <c r="AF54" s="9">
        <f t="shared" si="87"/>
        <v>8.1458764817336868E-2</v>
      </c>
      <c r="AG54" s="35">
        <f t="shared" si="88"/>
        <v>5.7787824203000208E-2</v>
      </c>
      <c r="AH54" s="37">
        <v>-8.0882662219819351E-2</v>
      </c>
      <c r="AI54" s="9">
        <f t="shared" si="79"/>
        <v>-1.8299995967711508E-2</v>
      </c>
      <c r="AJ54" s="35">
        <f t="shared" si="89"/>
        <v>-4.1970936582048167E-2</v>
      </c>
      <c r="AK54" s="28"/>
      <c r="AL54" s="3"/>
    </row>
    <row r="55" spans="1:38" x14ac:dyDescent="0.2">
      <c r="A55" s="2">
        <v>41</v>
      </c>
      <c r="B55" s="2">
        <v>8827</v>
      </c>
      <c r="C55" s="12" t="s">
        <v>1</v>
      </c>
      <c r="D55" s="27">
        <v>1</v>
      </c>
      <c r="E55" s="48">
        <v>6202.2991967871494</v>
      </c>
      <c r="F55" s="3">
        <f t="shared" si="72"/>
        <v>0.22567165646557935</v>
      </c>
      <c r="G55" s="48">
        <v>8060.0401606425721</v>
      </c>
      <c r="H55" s="3">
        <f t="shared" si="73"/>
        <v>5.3545631306262866E-2</v>
      </c>
      <c r="I55" s="28">
        <v>2.5486542443064182</v>
      </c>
      <c r="J55" s="33">
        <f t="shared" si="90"/>
        <v>-4.2059745694449403E-2</v>
      </c>
      <c r="K55" s="15">
        <f t="shared" si="92"/>
        <v>-3.8911725637771184E-2</v>
      </c>
      <c r="L55" s="36">
        <f t="shared" si="91"/>
        <v>2.5149132730188557E-2</v>
      </c>
      <c r="M55" s="37">
        <v>2.2127496069624313E-2</v>
      </c>
      <c r="N55" s="9">
        <f t="shared" si="74"/>
        <v>6.4187241764073713E-2</v>
      </c>
      <c r="O55" s="35">
        <f t="shared" si="75"/>
        <v>6.1039221707395494E-2</v>
      </c>
      <c r="P55" s="37">
        <v>6.2731155919014001E-2</v>
      </c>
      <c r="Q55" s="9">
        <f t="shared" si="80"/>
        <v>0.10479090161346341</v>
      </c>
      <c r="R55" s="35">
        <f t="shared" si="81"/>
        <v>0.10164288155678519</v>
      </c>
      <c r="S55" s="37">
        <v>5.9573341711445293E-2</v>
      </c>
      <c r="T55" s="9">
        <f t="shared" si="82"/>
        <v>0.10163308740589469</v>
      </c>
      <c r="U55" s="35">
        <f t="shared" si="83"/>
        <v>9.8485067349216471E-2</v>
      </c>
      <c r="V55" s="37">
        <v>9.8182008301383641E-2</v>
      </c>
      <c r="W55" s="9">
        <f t="shared" si="76"/>
        <v>0.14024175399583305</v>
      </c>
      <c r="X55" s="35">
        <f t="shared" si="84"/>
        <v>0.13709373393915483</v>
      </c>
      <c r="Y55" s="37">
        <v>4.5260828257900829E-3</v>
      </c>
      <c r="Z55" s="9">
        <f t="shared" si="77"/>
        <v>4.6585828520239486E-2</v>
      </c>
      <c r="AA55" s="35">
        <f t="shared" si="85"/>
        <v>4.3437808463561267E-2</v>
      </c>
      <c r="AB55" s="37">
        <v>4.895057909419457E-2</v>
      </c>
      <c r="AC55" s="9">
        <f t="shared" si="78"/>
        <v>9.1010324788643973E-2</v>
      </c>
      <c r="AD55" s="35">
        <f t="shared" si="86"/>
        <v>8.7862304731965754E-2</v>
      </c>
      <c r="AE55" s="37">
        <v>0.12229707785250156</v>
      </c>
      <c r="AF55" s="9">
        <f t="shared" si="87"/>
        <v>0.16435682354695097</v>
      </c>
      <c r="AG55" s="35">
        <f t="shared" si="88"/>
        <v>0.16120880349027275</v>
      </c>
      <c r="AH55" s="37">
        <v>-5.6810413357098064E-2</v>
      </c>
      <c r="AI55" s="9">
        <f t="shared" si="79"/>
        <v>-1.475066766264866E-2</v>
      </c>
      <c r="AJ55" s="35">
        <f t="shared" si="89"/>
        <v>-1.7898687719326879E-2</v>
      </c>
      <c r="AK55" s="28"/>
      <c r="AL55" s="3"/>
    </row>
    <row r="56" spans="1:38" x14ac:dyDescent="0.2">
      <c r="A56" s="2">
        <v>41</v>
      </c>
      <c r="B56" s="2">
        <v>8827</v>
      </c>
      <c r="C56" s="12" t="s">
        <v>1</v>
      </c>
      <c r="D56" s="27">
        <v>1</v>
      </c>
      <c r="E56" s="48">
        <v>5340.8908908908907</v>
      </c>
      <c r="F56" s="3">
        <f t="shared" si="72"/>
        <v>7.6144067523654865E-2</v>
      </c>
      <c r="G56" s="48">
        <v>7369.4494494494502</v>
      </c>
      <c r="H56" s="3">
        <f t="shared" si="73"/>
        <v>-3.6029906066151404E-2</v>
      </c>
      <c r="I56" s="28">
        <v>2.4941683975075892</v>
      </c>
      <c r="J56" s="33">
        <f t="shared" si="90"/>
        <v>-6.366985219436494E-2</v>
      </c>
      <c r="K56" s="15">
        <f t="shared" si="92"/>
        <v>-3.8911725637771184E-2</v>
      </c>
      <c r="L56" s="36">
        <f t="shared" si="91"/>
        <v>2.5149132730188557E-2</v>
      </c>
      <c r="M56" s="37">
        <v>-6.3670455400469412E-3</v>
      </c>
      <c r="N56" s="9">
        <f t="shared" si="74"/>
        <v>5.7302806654318E-2</v>
      </c>
      <c r="O56" s="35">
        <f>M56-$L56</f>
        <v>-3.15161782702355E-2</v>
      </c>
      <c r="P56" s="37">
        <v>8.5633520590751383E-2</v>
      </c>
      <c r="Q56" s="9">
        <f t="shared" si="80"/>
        <v>0.14930337278511632</v>
      </c>
      <c r="R56" s="35">
        <f>P56-$L56</f>
        <v>6.048438786056283E-2</v>
      </c>
      <c r="S56" s="37">
        <v>0.17538400076009819</v>
      </c>
      <c r="T56" s="9">
        <f t="shared" si="82"/>
        <v>0.23905385295446313</v>
      </c>
      <c r="U56" s="35">
        <f>S56-$L56</f>
        <v>0.15023486802990962</v>
      </c>
      <c r="V56" s="37">
        <v>0.14276695269590983</v>
      </c>
      <c r="W56" s="9">
        <f t="shared" si="76"/>
        <v>0.20643680489027477</v>
      </c>
      <c r="X56" s="35">
        <f>V56-$L56</f>
        <v>0.11761781996572128</v>
      </c>
      <c r="Y56" s="37">
        <v>-4.1215715591143176E-2</v>
      </c>
      <c r="Z56" s="9">
        <f t="shared" si="77"/>
        <v>2.2454136603221764E-2</v>
      </c>
      <c r="AA56" s="35">
        <f>Y56-$L56</f>
        <v>-6.6364848321331729E-2</v>
      </c>
      <c r="AB56" s="37">
        <v>2.1726586136701396E-2</v>
      </c>
      <c r="AC56" s="9">
        <f t="shared" si="78"/>
        <v>8.5396438331066332E-2</v>
      </c>
      <c r="AD56" s="35">
        <f>AB56-$L56</f>
        <v>-3.4225465934871607E-3</v>
      </c>
      <c r="AE56" s="37">
        <v>6.5440551205312837E-3</v>
      </c>
      <c r="AF56" s="9">
        <f t="shared" si="87"/>
        <v>7.0213907314896226E-2</v>
      </c>
      <c r="AG56" s="35">
        <f>AE56-$L56</f>
        <v>-1.8605077609657274E-2</v>
      </c>
      <c r="AH56" s="37">
        <v>-8.3679710254871281E-2</v>
      </c>
      <c r="AI56" s="9">
        <f t="shared" si="79"/>
        <v>-2.0009858060506341E-2</v>
      </c>
      <c r="AJ56" s="35">
        <f>AH56-$L56</f>
        <v>-0.10882884298505983</v>
      </c>
      <c r="AK56" s="28"/>
      <c r="AL56" s="3"/>
    </row>
    <row r="57" spans="1:38" x14ac:dyDescent="0.2">
      <c r="A57" s="2">
        <v>41</v>
      </c>
      <c r="B57" s="2">
        <v>8827</v>
      </c>
      <c r="C57" s="12" t="s">
        <v>1</v>
      </c>
      <c r="D57" s="27">
        <v>1</v>
      </c>
      <c r="E57" s="48">
        <v>6493.8693467336689</v>
      </c>
      <c r="F57" s="3">
        <f t="shared" si="72"/>
        <v>0.27161014937084293</v>
      </c>
      <c r="G57" s="48">
        <v>9209.4874371859314</v>
      </c>
      <c r="H57" s="3">
        <f t="shared" si="73"/>
        <v>0.18686128795156165</v>
      </c>
      <c r="I57" s="28">
        <v>2.5247362677337217</v>
      </c>
      <c r="J57" s="33">
        <f t="shared" si="90"/>
        <v>-5.1488609376411726E-2</v>
      </c>
      <c r="K57" s="15">
        <f t="shared" si="92"/>
        <v>-3.8911725637771184E-2</v>
      </c>
      <c r="L57" s="36">
        <f t="shared" si="91"/>
        <v>2.5149132730188557E-2</v>
      </c>
      <c r="M57" s="37">
        <v>-6.8755064164363167E-2</v>
      </c>
      <c r="N57" s="9">
        <f t="shared" si="74"/>
        <v>-1.7266454787951441E-2</v>
      </c>
      <c r="O57" s="35">
        <f>M57-$L57</f>
        <v>-9.390419689455172E-2</v>
      </c>
      <c r="P57" s="37">
        <v>3.7477839661274735E-2</v>
      </c>
      <c r="Q57" s="9">
        <f t="shared" si="80"/>
        <v>8.8966449037686468E-2</v>
      </c>
      <c r="R57" s="35">
        <f t="shared" ref="R57:R58" si="93">P57-$L57</f>
        <v>1.2328706931086179E-2</v>
      </c>
      <c r="S57" s="37">
        <v>-8.0028676649457203E-2</v>
      </c>
      <c r="T57" s="9">
        <f t="shared" si="82"/>
        <v>-2.8540067273045477E-2</v>
      </c>
      <c r="U57" s="35">
        <f t="shared" ref="U57:U58" si="94">S57-$L57</f>
        <v>-0.10517780937964576</v>
      </c>
      <c r="V57" s="37">
        <v>1.7969472907439409E-2</v>
      </c>
      <c r="W57" s="9">
        <f t="shared" si="76"/>
        <v>6.9458082283851141E-2</v>
      </c>
      <c r="X57" s="35">
        <f t="shared" ref="X57:X58" si="95">V57-$L57</f>
        <v>-7.179659822749148E-3</v>
      </c>
      <c r="Y57" s="37">
        <v>-7.7278953656094038E-2</v>
      </c>
      <c r="Z57" s="9">
        <f t="shared" si="77"/>
        <v>-2.5790344279682312E-2</v>
      </c>
      <c r="AA57" s="35">
        <f t="shared" ref="AA57:AA58" si="96">Y57-$L57</f>
        <v>-0.10242808638628259</v>
      </c>
      <c r="AB57" s="37">
        <v>7.7295612133050542E-2</v>
      </c>
      <c r="AC57" s="9">
        <f t="shared" si="78"/>
        <v>0.12878422150946228</v>
      </c>
      <c r="AD57" s="35">
        <f t="shared" ref="AD57:AD58" si="97">AB57-$L57</f>
        <v>5.2146479402861989E-2</v>
      </c>
      <c r="AE57" s="37">
        <v>-5.2083225142880031E-2</v>
      </c>
      <c r="AF57" s="9">
        <f t="shared" si="87"/>
        <v>-5.9461576646830522E-4</v>
      </c>
      <c r="AG57" s="35">
        <f t="shared" ref="AG57:AG58" si="98">AE57-$L57</f>
        <v>-7.7232357873068591E-2</v>
      </c>
      <c r="AH57" s="37">
        <v>-0.17300578034223135</v>
      </c>
      <c r="AI57" s="9">
        <f t="shared" si="79"/>
        <v>-0.12151717096581963</v>
      </c>
      <c r="AJ57" s="35">
        <f t="shared" ref="AJ57:AJ58" si="99">AH57-$L57</f>
        <v>-0.19815491307241992</v>
      </c>
      <c r="AK57" s="28"/>
      <c r="AL57" s="3"/>
    </row>
    <row r="58" spans="1:38" x14ac:dyDescent="0.2">
      <c r="A58" s="2">
        <v>41</v>
      </c>
      <c r="B58" s="2">
        <v>8827</v>
      </c>
      <c r="C58" s="12" t="s">
        <v>1</v>
      </c>
      <c r="D58" s="27">
        <v>1</v>
      </c>
      <c r="E58" s="48">
        <v>3839.7904191616772</v>
      </c>
      <c r="F58" s="3">
        <f t="shared" si="72"/>
        <v>-0.25383061826658432</v>
      </c>
      <c r="G58" s="48">
        <v>9233.083832335331</v>
      </c>
      <c r="H58" s="3">
        <f t="shared" si="73"/>
        <v>0.18942019448149491</v>
      </c>
      <c r="I58" s="28">
        <v>3.2162982228001735</v>
      </c>
      <c r="J58" s="33">
        <f t="shared" si="90"/>
        <v>0.19060585976134234</v>
      </c>
      <c r="K58" s="15">
        <f t="shared" si="92"/>
        <v>-3.8911725637771184E-2</v>
      </c>
      <c r="L58" s="36">
        <f t="shared" si="91"/>
        <v>2.5149132730188557E-2</v>
      </c>
      <c r="M58" s="37">
        <v>-2.8938352114251581E-2</v>
      </c>
      <c r="N58" s="10">
        <f>M58-$J58</f>
        <v>-0.21954421187559392</v>
      </c>
      <c r="O58" s="35">
        <f>M58-$L58</f>
        <v>-5.4087484844440134E-2</v>
      </c>
      <c r="P58" s="37">
        <v>8.090921173077105E-2</v>
      </c>
      <c r="Q58" s="9">
        <f t="shared" si="80"/>
        <v>-0.10969664803057129</v>
      </c>
      <c r="R58" s="35">
        <f t="shared" si="93"/>
        <v>5.5760079000582496E-2</v>
      </c>
      <c r="S58" s="37">
        <v>0.13888689185262365</v>
      </c>
      <c r="T58" s="9">
        <f t="shared" si="82"/>
        <v>-5.1718967908718688E-2</v>
      </c>
      <c r="U58" s="35">
        <f t="shared" si="94"/>
        <v>0.1137377591224351</v>
      </c>
      <c r="V58" s="37">
        <v>-1.1624833862070855E-2</v>
      </c>
      <c r="W58" s="9">
        <f t="shared" si="76"/>
        <v>-0.2022306936234132</v>
      </c>
      <c r="X58" s="35">
        <f t="shared" si="95"/>
        <v>-3.6773966592259413E-2</v>
      </c>
      <c r="Y58" s="37">
        <v>-3.140899531356843E-2</v>
      </c>
      <c r="Z58" s="9">
        <f t="shared" si="77"/>
        <v>-0.22201485507491076</v>
      </c>
      <c r="AA58" s="35">
        <f t="shared" si="96"/>
        <v>-5.6558128043756983E-2</v>
      </c>
      <c r="AB58" s="37">
        <v>4.6526799140070754E-2</v>
      </c>
      <c r="AC58" s="9">
        <f t="shared" si="78"/>
        <v>-0.14407906062127157</v>
      </c>
      <c r="AD58" s="35">
        <f t="shared" si="97"/>
        <v>2.1377666409882198E-2</v>
      </c>
      <c r="AE58" s="37">
        <v>6.9413005852705614E-2</v>
      </c>
      <c r="AF58" s="9">
        <f t="shared" si="87"/>
        <v>-0.12119285390863672</v>
      </c>
      <c r="AG58" s="35">
        <f t="shared" si="98"/>
        <v>4.4263873122517061E-2</v>
      </c>
      <c r="AH58" s="37">
        <v>-0.10676439140061687</v>
      </c>
      <c r="AI58" s="9">
        <f t="shared" si="79"/>
        <v>-0.2973702511619592</v>
      </c>
      <c r="AJ58" s="35">
        <f t="shared" si="99"/>
        <v>-0.13191352413080543</v>
      </c>
      <c r="AK58" s="28"/>
      <c r="AL58" s="3"/>
    </row>
    <row r="59" spans="1:38" ht="15.75" customHeight="1" x14ac:dyDescent="0.2">
      <c r="A59" s="2">
        <v>21</v>
      </c>
      <c r="B59" s="2">
        <v>8830</v>
      </c>
      <c r="C59" s="2" t="s">
        <v>2</v>
      </c>
      <c r="D59" s="27"/>
      <c r="E59" s="48">
        <v>10715.814889336016</v>
      </c>
      <c r="F59" s="3"/>
      <c r="G59" s="48">
        <v>19520.905432595573</v>
      </c>
      <c r="H59" s="3"/>
      <c r="I59" s="28">
        <v>2.5560838175735165</v>
      </c>
      <c r="J59" s="28"/>
      <c r="K59" s="11"/>
      <c r="L59" s="11"/>
      <c r="M59" s="29">
        <v>1.9719204313713885E-2</v>
      </c>
      <c r="N59" s="30"/>
      <c r="P59" s="29">
        <v>-1.4806997505144843E-2</v>
      </c>
      <c r="S59" s="29">
        <v>1.2183944039774415E-4</v>
      </c>
      <c r="V59" s="29">
        <v>7.0125991250693867E-3</v>
      </c>
      <c r="X59" s="28"/>
      <c r="Y59" s="29">
        <v>1.844897022140906E-2</v>
      </c>
      <c r="AB59" s="29">
        <v>8.4619754145913058E-3</v>
      </c>
      <c r="AE59" s="29">
        <v>-1.3485377821079577E-3</v>
      </c>
      <c r="AH59" s="29">
        <v>-4.3239820622853605E-4</v>
      </c>
      <c r="AK59" s="28"/>
      <c r="AL59" s="3"/>
    </row>
    <row r="60" spans="1:38" x14ac:dyDescent="0.2">
      <c r="A60" s="2">
        <v>21</v>
      </c>
      <c r="B60" s="2">
        <v>8830</v>
      </c>
      <c r="C60" s="2" t="s">
        <v>2</v>
      </c>
      <c r="D60" s="27"/>
      <c r="E60" s="48">
        <v>10212.660642570281</v>
      </c>
      <c r="F60" s="3"/>
      <c r="G60" s="48">
        <v>18557.751004016071</v>
      </c>
      <c r="H60" s="3"/>
      <c r="I60" s="28">
        <v>2.4719552682159707</v>
      </c>
      <c r="J60" s="28"/>
      <c r="K60" s="32"/>
      <c r="L60" s="32"/>
      <c r="M60" s="29">
        <v>-2.0116448790255398E-2</v>
      </c>
      <c r="P60" s="29">
        <v>1.4590649823069117E-2</v>
      </c>
      <c r="S60" s="29">
        <v>-1.2185430767878226E-4</v>
      </c>
      <c r="V60" s="29">
        <v>-7.0621924386111016E-3</v>
      </c>
      <c r="X60" s="30"/>
      <c r="Y60" s="29">
        <v>-1.87962330546785E-2</v>
      </c>
      <c r="AB60" s="29">
        <v>-8.5342931310283289E-3</v>
      </c>
      <c r="AE60" s="29">
        <v>1.3467191578025702E-3</v>
      </c>
      <c r="AH60" s="29">
        <v>4.3221105937304137E-4</v>
      </c>
      <c r="AK60" s="28"/>
      <c r="AL60" s="3"/>
    </row>
    <row r="61" spans="1:38" x14ac:dyDescent="0.2">
      <c r="A61" s="2">
        <v>21</v>
      </c>
      <c r="B61" s="2">
        <v>8830</v>
      </c>
      <c r="C61" s="2" t="s">
        <v>2</v>
      </c>
      <c r="D61" s="27"/>
      <c r="E61" s="48">
        <v>10113.393393393393</v>
      </c>
      <c r="F61" s="3"/>
      <c r="G61" s="48">
        <v>19050.81081081081</v>
      </c>
      <c r="H61" s="3"/>
      <c r="I61" s="28">
        <v>2.533298826777088</v>
      </c>
      <c r="J61" s="28"/>
      <c r="K61" s="32"/>
      <c r="L61" s="32"/>
      <c r="M61" s="29"/>
      <c r="P61" s="29"/>
      <c r="S61" s="29"/>
      <c r="V61" s="29"/>
      <c r="Y61" s="29"/>
      <c r="AB61" s="29"/>
      <c r="AE61" s="29"/>
      <c r="AH61" s="29"/>
      <c r="AK61" s="28"/>
      <c r="AL61" s="3"/>
    </row>
    <row r="62" spans="1:38" x14ac:dyDescent="0.2">
      <c r="A62" s="2">
        <v>21</v>
      </c>
      <c r="B62" s="2">
        <v>8830</v>
      </c>
      <c r="C62" s="12" t="s">
        <v>1</v>
      </c>
      <c r="D62" s="27">
        <v>0.1</v>
      </c>
      <c r="E62" s="48">
        <v>1665.965965965966</v>
      </c>
      <c r="F62" s="3">
        <f t="shared" ref="F62:F72" si="100">LN((E62/D62)/(AVERAGE($E$59:$E$61)))</f>
        <v>0.4762655928815433</v>
      </c>
      <c r="G62" s="48">
        <v>2665.5455455455453</v>
      </c>
      <c r="H62" s="3">
        <f t="shared" ref="H62:H72" si="101">LN((G62/D62)/(AVERAGE($G$59:$G$61)))</f>
        <v>0.33628607842741998</v>
      </c>
      <c r="I62" s="28">
        <v>2.2189683860232945</v>
      </c>
      <c r="J62" s="33">
        <f t="shared" ref="J62:J72" si="102">LN(I62/AVERAGE(I$59:I$61))</f>
        <v>-0.12739346152587497</v>
      </c>
      <c r="K62" s="36">
        <f>AVERAGE(J67:J69)</f>
        <v>-9.7207862702155826E-2</v>
      </c>
      <c r="L62" s="36">
        <f>AVERAGE(J70:J72)</f>
        <v>-9.4320310793278669E-2</v>
      </c>
      <c r="M62" s="29">
        <v>0.19451535879742635</v>
      </c>
      <c r="N62" s="35">
        <f>M62-$J62</f>
        <v>0.32190882032330131</v>
      </c>
      <c r="O62" s="10">
        <f>M62-$K$62</f>
        <v>0.29172322149958219</v>
      </c>
      <c r="P62" s="29">
        <v>0.34113693191833039</v>
      </c>
      <c r="Q62" s="35">
        <f>P62-$J62</f>
        <v>0.46853039344420533</v>
      </c>
      <c r="R62" s="10">
        <f>P62-$K$62</f>
        <v>0.4383447946204862</v>
      </c>
      <c r="S62" s="29">
        <v>0.42946860178625945</v>
      </c>
      <c r="T62" s="35">
        <f>S62-$J62</f>
        <v>0.55686206331213439</v>
      </c>
      <c r="U62" s="10">
        <f>S62-$K$62</f>
        <v>0.52667646448841532</v>
      </c>
      <c r="V62" s="29">
        <v>0.38625754150868208</v>
      </c>
      <c r="W62" s="35">
        <f>V62-$J62</f>
        <v>0.51365100303455702</v>
      </c>
      <c r="X62" s="10">
        <f>V62-$K$62</f>
        <v>0.48346540421083789</v>
      </c>
      <c r="Y62" s="29">
        <v>0.1100580420862132</v>
      </c>
      <c r="Z62" s="35">
        <f>Y62-$J62</f>
        <v>0.23745150361208817</v>
      </c>
      <c r="AA62" s="10">
        <f>Y62-$K$62</f>
        <v>0.20726590478836904</v>
      </c>
      <c r="AB62" s="29">
        <v>5.7118004394736611E-2</v>
      </c>
      <c r="AC62" s="35">
        <f>AB62-$J62</f>
        <v>0.18451146592061157</v>
      </c>
      <c r="AD62" s="10">
        <f>AB62-$K$62</f>
        <v>0.15432586709689244</v>
      </c>
      <c r="AE62" s="29">
        <v>0.16058228940676575</v>
      </c>
      <c r="AF62" s="35">
        <f>AE62-$J62</f>
        <v>0.28797575093264072</v>
      </c>
      <c r="AG62" s="10">
        <f>AE62-$K$62</f>
        <v>0.25779015210892159</v>
      </c>
      <c r="AH62" s="29">
        <v>3.8349454903822092E-2</v>
      </c>
      <c r="AI62" s="35">
        <f>AH62-$J62</f>
        <v>0.16574291642969707</v>
      </c>
      <c r="AJ62" s="10">
        <f>AH62-$K$62</f>
        <v>0.13555731760597792</v>
      </c>
      <c r="AK62" s="28"/>
      <c r="AL62" s="3"/>
    </row>
    <row r="63" spans="1:38" x14ac:dyDescent="0.2">
      <c r="A63" s="2">
        <v>21</v>
      </c>
      <c r="B63" s="2">
        <v>8830</v>
      </c>
      <c r="C63" s="12" t="s">
        <v>1</v>
      </c>
      <c r="D63" s="27">
        <v>0.2</v>
      </c>
      <c r="E63" s="48">
        <v>3123.01</v>
      </c>
      <c r="F63" s="3">
        <f t="shared" si="100"/>
        <v>0.41151057772259753</v>
      </c>
      <c r="G63" s="48">
        <v>4405.5</v>
      </c>
      <c r="H63" s="3">
        <f t="shared" si="101"/>
        <v>0.14558391400225934</v>
      </c>
      <c r="I63" s="28">
        <v>2.3314669652855544</v>
      </c>
      <c r="J63" s="33">
        <f t="shared" si="102"/>
        <v>-7.7938190128836529E-2</v>
      </c>
      <c r="K63" s="36">
        <f>K62</f>
        <v>-9.7207862702155826E-2</v>
      </c>
      <c r="L63" s="36">
        <f>L62</f>
        <v>-9.4320310793278669E-2</v>
      </c>
      <c r="M63" s="29">
        <v>7.9804433252382442E-2</v>
      </c>
      <c r="N63" s="35">
        <f>M63-$J63</f>
        <v>0.15774262338121897</v>
      </c>
      <c r="O63" s="10">
        <f t="shared" ref="O63:O69" si="103">M63-$K$62</f>
        <v>0.17701229595453827</v>
      </c>
      <c r="P63" s="29">
        <v>0.2205495552222537</v>
      </c>
      <c r="Q63" s="35">
        <f>P63-$J63</f>
        <v>0.29848774535109024</v>
      </c>
      <c r="R63" s="10">
        <f t="shared" ref="R63:R69" si="104">P63-$K$62</f>
        <v>0.31775741792440954</v>
      </c>
      <c r="S63" s="29">
        <v>0.30655109190134217</v>
      </c>
      <c r="T63" s="35">
        <f>S63-$J63</f>
        <v>0.38448928203017868</v>
      </c>
      <c r="U63" s="10">
        <f t="shared" ref="U63:U69" si="105">S63-$K$62</f>
        <v>0.40375895460349798</v>
      </c>
      <c r="V63" s="29">
        <v>0.24487114924101513</v>
      </c>
      <c r="W63" s="35">
        <f>V63-$J63</f>
        <v>0.32280933936985168</v>
      </c>
      <c r="X63" s="10">
        <f t="shared" ref="X63:X69" si="106">V63-$K$62</f>
        <v>0.34207901194317097</v>
      </c>
      <c r="Y63" s="29">
        <v>-4.1462467385540817E-2</v>
      </c>
      <c r="Z63" s="35">
        <f>Y63-$J63</f>
        <v>3.6475722743295712E-2</v>
      </c>
      <c r="AA63" s="10">
        <f t="shared" ref="AA63:AA69" si="107">Y63-$K$62</f>
        <v>5.5745395316615008E-2</v>
      </c>
      <c r="AB63" s="29">
        <v>-0.21799167717151197</v>
      </c>
      <c r="AC63" s="35">
        <f>AB63-$J63</f>
        <v>-0.14005348704267545</v>
      </c>
      <c r="AD63" s="10">
        <f t="shared" ref="AD63:AD69" si="108">AB63-$K$62</f>
        <v>-0.12078381446935614</v>
      </c>
      <c r="AE63" s="29">
        <v>8.3662636378923419E-2</v>
      </c>
      <c r="AF63" s="35">
        <f>AE63-$J63</f>
        <v>0.16160082650775995</v>
      </c>
      <c r="AG63" s="10">
        <f t="shared" ref="AG63:AG69" si="109">AE63-$K$62</f>
        <v>0.18087049908107924</v>
      </c>
      <c r="AH63" s="29">
        <v>-0.1098742993028631</v>
      </c>
      <c r="AI63" s="35">
        <f>AH63-$J63</f>
        <v>-3.1936109174026575E-2</v>
      </c>
      <c r="AJ63" s="10">
        <f t="shared" ref="AJ63:AJ69" si="110">AH63-$K$62</f>
        <v>-1.2666436600707279E-2</v>
      </c>
      <c r="AK63" s="28"/>
      <c r="AL63" s="3"/>
    </row>
    <row r="64" spans="1:38" x14ac:dyDescent="0.2">
      <c r="A64" s="2">
        <v>21</v>
      </c>
      <c r="B64" s="2">
        <v>8830</v>
      </c>
      <c r="C64" s="12" t="s">
        <v>1</v>
      </c>
      <c r="D64" s="27">
        <v>0.3</v>
      </c>
      <c r="E64" s="48">
        <v>4240.6934673366832</v>
      </c>
      <c r="F64" s="3">
        <f t="shared" si="100"/>
        <v>0.31197499875688062</v>
      </c>
      <c r="G64" s="48">
        <v>7418.7537688442217</v>
      </c>
      <c r="H64" s="3">
        <f t="shared" si="101"/>
        <v>0.26127613296123003</v>
      </c>
      <c r="I64" s="28">
        <v>2.2131402771290674</v>
      </c>
      <c r="J64" s="33">
        <f t="shared" si="102"/>
        <v>-0.13002341159994402</v>
      </c>
      <c r="K64" s="36">
        <f t="shared" ref="K64:K69" si="111">K63</f>
        <v>-9.7207862702155826E-2</v>
      </c>
      <c r="L64" s="36">
        <f t="shared" ref="L64:L69" si="112">L63</f>
        <v>-9.4320310793278669E-2</v>
      </c>
      <c r="M64" s="29">
        <v>0.22413308918399416</v>
      </c>
      <c r="N64" s="35">
        <f>M64-$J64</f>
        <v>0.35415650078393818</v>
      </c>
      <c r="O64" s="10">
        <f t="shared" si="103"/>
        <v>0.32134095188614997</v>
      </c>
      <c r="P64" s="29">
        <v>0.34301551514566797</v>
      </c>
      <c r="Q64" s="35">
        <f t="shared" ref="Q64:Q72" si="113">P64-$J64</f>
        <v>0.47303892674561199</v>
      </c>
      <c r="R64" s="10">
        <f t="shared" si="104"/>
        <v>0.44022337784782378</v>
      </c>
      <c r="S64" s="29">
        <v>0.24348794017960418</v>
      </c>
      <c r="T64" s="35">
        <f t="shared" ref="T64:T72" si="114">S64-$J64</f>
        <v>0.3735113517795482</v>
      </c>
      <c r="U64" s="10">
        <f t="shared" si="105"/>
        <v>0.34069580288175999</v>
      </c>
      <c r="V64" s="29">
        <v>0.35057361424940003</v>
      </c>
      <c r="W64" s="35">
        <f>V64-$J64</f>
        <v>0.48059702584934405</v>
      </c>
      <c r="X64" s="10">
        <f t="shared" si="106"/>
        <v>0.44778147695155585</v>
      </c>
      <c r="Y64" s="29">
        <v>0.10387370840995844</v>
      </c>
      <c r="Z64" s="35">
        <f>Y64-$J64</f>
        <v>0.23389712000990245</v>
      </c>
      <c r="AA64" s="10">
        <f t="shared" si="107"/>
        <v>0.20108157111211428</v>
      </c>
      <c r="AB64" s="29">
        <v>3.0997048566219095E-2</v>
      </c>
      <c r="AC64" s="35">
        <f>AB64-$J64</f>
        <v>0.16102046016616312</v>
      </c>
      <c r="AD64" s="10">
        <f t="shared" si="108"/>
        <v>0.12820491126837491</v>
      </c>
      <c r="AE64" s="29">
        <v>0.12998855635159043</v>
      </c>
      <c r="AF64" s="35">
        <f t="shared" ref="AF64:AF72" si="115">AE64-$J64</f>
        <v>0.26001196795153447</v>
      </c>
      <c r="AG64" s="10">
        <f t="shared" si="109"/>
        <v>0.22719641905374627</v>
      </c>
      <c r="AH64" s="29">
        <v>8.5162500350645945E-2</v>
      </c>
      <c r="AI64" s="35">
        <f>AH64-$J64</f>
        <v>0.21518591195058995</v>
      </c>
      <c r="AJ64" s="10">
        <f t="shared" si="110"/>
        <v>0.18237036305280177</v>
      </c>
      <c r="AK64" s="28"/>
      <c r="AL64" s="3"/>
    </row>
    <row r="65" spans="1:38" x14ac:dyDescent="0.2">
      <c r="A65" s="2">
        <v>21</v>
      </c>
      <c r="B65" s="2">
        <v>8830</v>
      </c>
      <c r="C65" s="12" t="s">
        <v>1</v>
      </c>
      <c r="D65" s="27">
        <v>0.4</v>
      </c>
      <c r="E65" s="48">
        <v>5539.4673366834177</v>
      </c>
      <c r="F65" s="3">
        <f t="shared" si="100"/>
        <v>0.29146446434104228</v>
      </c>
      <c r="G65" s="48">
        <v>9986.7839195979923</v>
      </c>
      <c r="H65" s="3">
        <f t="shared" si="101"/>
        <v>0.2708455839773809</v>
      </c>
      <c r="I65" s="28">
        <v>2.263993831919815</v>
      </c>
      <c r="J65" s="33">
        <f t="shared" si="102"/>
        <v>-0.10730542250706923</v>
      </c>
      <c r="K65" s="36">
        <f t="shared" si="111"/>
        <v>-9.7207862702155826E-2</v>
      </c>
      <c r="L65" s="36">
        <f t="shared" si="112"/>
        <v>-9.4320310793278669E-2</v>
      </c>
      <c r="M65" s="29">
        <v>0.13993567515756697</v>
      </c>
      <c r="N65" s="35">
        <f>M65-$J65</f>
        <v>0.2472410976646362</v>
      </c>
      <c r="O65" s="10">
        <f t="shared" si="103"/>
        <v>0.23714353785972281</v>
      </c>
      <c r="P65" s="29">
        <v>0.23290624109952945</v>
      </c>
      <c r="Q65" s="35">
        <f t="shared" si="113"/>
        <v>0.34021166360659871</v>
      </c>
      <c r="R65" s="10">
        <f t="shared" si="104"/>
        <v>0.33011410380168527</v>
      </c>
      <c r="S65" s="29">
        <v>0.40634252818463218</v>
      </c>
      <c r="T65" s="35">
        <f t="shared" si="114"/>
        <v>0.51364795069170144</v>
      </c>
      <c r="U65" s="10">
        <f t="shared" si="105"/>
        <v>0.50355039088678799</v>
      </c>
      <c r="V65" s="29">
        <v>0.25526737628625257</v>
      </c>
      <c r="W65" s="35">
        <f>V65-$J65</f>
        <v>0.36257279879332183</v>
      </c>
      <c r="X65" s="10">
        <f t="shared" si="106"/>
        <v>0.35247523898840838</v>
      </c>
      <c r="Y65" s="29">
        <v>7.750838007678218E-2</v>
      </c>
      <c r="Z65" s="35">
        <f>Y65-$J65</f>
        <v>0.18481380258385141</v>
      </c>
      <c r="AA65" s="10">
        <f t="shared" si="107"/>
        <v>0.17471624277893799</v>
      </c>
      <c r="AB65" s="29">
        <v>5.3065174100242522E-2</v>
      </c>
      <c r="AC65" s="35">
        <f>AB65-$J65</f>
        <v>0.16037059660731176</v>
      </c>
      <c r="AD65" s="10">
        <f t="shared" si="108"/>
        <v>0.15027303680239834</v>
      </c>
      <c r="AE65" s="29">
        <v>5.7217197574127944E-2</v>
      </c>
      <c r="AF65" s="35">
        <f t="shared" si="115"/>
        <v>0.16452262008119717</v>
      </c>
      <c r="AG65" s="10">
        <f t="shared" si="109"/>
        <v>0.15442506027628378</v>
      </c>
      <c r="AH65" s="29">
        <v>-2.8182705309249722E-2</v>
      </c>
      <c r="AI65" s="35">
        <f>AH65-$J65</f>
        <v>7.9122717197819506E-2</v>
      </c>
      <c r="AJ65" s="10">
        <f t="shared" si="110"/>
        <v>6.90251573929061E-2</v>
      </c>
      <c r="AK65" s="28"/>
      <c r="AL65" s="3"/>
    </row>
    <row r="66" spans="1:38" x14ac:dyDescent="0.2">
      <c r="A66" s="2">
        <v>21</v>
      </c>
      <c r="B66" s="2">
        <v>8830</v>
      </c>
      <c r="C66" s="12" t="s">
        <v>1</v>
      </c>
      <c r="D66" s="27">
        <v>0.5</v>
      </c>
      <c r="E66" s="47">
        <v>7839.8398398398404</v>
      </c>
      <c r="F66" s="3">
        <f t="shared" si="100"/>
        <v>0.41564097106510872</v>
      </c>
      <c r="G66" s="47">
        <v>13161.131131131131</v>
      </c>
      <c r="H66" s="3">
        <f t="shared" si="101"/>
        <v>0.32370729622055999</v>
      </c>
      <c r="I66" s="28">
        <v>2.1931962025316456</v>
      </c>
      <c r="J66" s="40">
        <f t="shared" si="102"/>
        <v>-0.1390759253548017</v>
      </c>
      <c r="K66" s="36">
        <f t="shared" si="111"/>
        <v>-9.7207862702155826E-2</v>
      </c>
      <c r="L66" s="36">
        <f t="shared" si="112"/>
        <v>-9.4320310793278669E-2</v>
      </c>
      <c r="N66" s="35"/>
      <c r="O66" s="43"/>
      <c r="Q66" s="35"/>
      <c r="R66" s="43"/>
      <c r="T66" s="35"/>
      <c r="U66" s="43"/>
      <c r="W66" s="35"/>
      <c r="X66" s="43"/>
      <c r="Z66" s="35"/>
      <c r="AA66" s="43"/>
      <c r="AC66" s="35"/>
      <c r="AD66" s="43"/>
      <c r="AF66" s="35"/>
      <c r="AG66" s="43"/>
      <c r="AI66" s="35"/>
      <c r="AJ66" s="43"/>
      <c r="AK66" s="28"/>
      <c r="AL66" s="3"/>
    </row>
    <row r="67" spans="1:38" x14ac:dyDescent="0.2">
      <c r="A67" s="2">
        <v>21</v>
      </c>
      <c r="B67" s="2">
        <v>8830</v>
      </c>
      <c r="C67" s="12" t="s">
        <v>1</v>
      </c>
      <c r="D67" s="27">
        <v>1</v>
      </c>
      <c r="E67" s="48">
        <v>12441.253761283851</v>
      </c>
      <c r="F67" s="3">
        <f t="shared" si="100"/>
        <v>0.18429325184509027</v>
      </c>
      <c r="G67" s="48">
        <v>20365.556670010032</v>
      </c>
      <c r="H67" s="3">
        <f t="shared" si="101"/>
        <v>6.7137316613565076E-2</v>
      </c>
      <c r="I67" s="28">
        <v>2.2741008375759568</v>
      </c>
      <c r="J67" s="33">
        <f t="shared" si="102"/>
        <v>-0.10285112038111177</v>
      </c>
      <c r="K67" s="36">
        <f t="shared" si="111"/>
        <v>-9.7207862702155826E-2</v>
      </c>
      <c r="L67" s="36">
        <f t="shared" si="112"/>
        <v>-9.4320310793278669E-2</v>
      </c>
      <c r="M67" s="29">
        <v>0.21244998873707902</v>
      </c>
      <c r="N67" s="35">
        <f t="shared" ref="N67:N72" si="116">M67-$J67</f>
        <v>0.31530110911819076</v>
      </c>
      <c r="O67" s="10">
        <f t="shared" si="103"/>
        <v>0.30965785143923485</v>
      </c>
      <c r="P67" s="29">
        <v>0.31448828715080945</v>
      </c>
      <c r="Q67" s="35">
        <f t="shared" si="113"/>
        <v>0.41733940753192122</v>
      </c>
      <c r="R67" s="10">
        <f t="shared" si="104"/>
        <v>0.41169614985296527</v>
      </c>
      <c r="S67" s="29">
        <v>0.30446133031131861</v>
      </c>
      <c r="T67" s="35">
        <f t="shared" si="114"/>
        <v>0.40731245069243038</v>
      </c>
      <c r="U67" s="10">
        <f t="shared" si="105"/>
        <v>0.40166919301347442</v>
      </c>
      <c r="V67" s="29">
        <v>0.32080497184205747</v>
      </c>
      <c r="W67" s="35">
        <f t="shared" ref="W67:W72" si="117">V67-$J67</f>
        <v>0.42365609222316924</v>
      </c>
      <c r="X67" s="10">
        <f t="shared" si="106"/>
        <v>0.41801283454421329</v>
      </c>
      <c r="Y67" s="29">
        <v>0.19587115606185318</v>
      </c>
      <c r="Z67" s="35">
        <f t="shared" ref="Z67:Z72" si="118">Y67-$J67</f>
        <v>0.29872227644296495</v>
      </c>
      <c r="AA67" s="10">
        <f t="shared" si="107"/>
        <v>0.29307901876400899</v>
      </c>
      <c r="AB67" s="29">
        <v>0.17508974943519753</v>
      </c>
      <c r="AC67" s="35">
        <f t="shared" ref="AC67:AC72" si="119">AB67-$J67</f>
        <v>0.27794086981630928</v>
      </c>
      <c r="AD67" s="10">
        <f t="shared" si="108"/>
        <v>0.27229761213735337</v>
      </c>
      <c r="AE67" s="29">
        <v>0.10947717436255638</v>
      </c>
      <c r="AF67" s="35">
        <f t="shared" si="115"/>
        <v>0.21232829474366816</v>
      </c>
      <c r="AG67" s="10">
        <f t="shared" si="109"/>
        <v>0.2066850370647122</v>
      </c>
      <c r="AH67" s="29">
        <v>5.6946136095721654E-2</v>
      </c>
      <c r="AI67" s="35">
        <f t="shared" ref="AI67:AI72" si="120">AH67-$J67</f>
        <v>0.15979725647683343</v>
      </c>
      <c r="AJ67" s="10">
        <f t="shared" si="110"/>
        <v>0.15415399879787747</v>
      </c>
      <c r="AK67" s="28"/>
      <c r="AL67" s="3"/>
    </row>
    <row r="68" spans="1:38" x14ac:dyDescent="0.2">
      <c r="A68" s="2">
        <v>21</v>
      </c>
      <c r="B68" s="2">
        <v>8830</v>
      </c>
      <c r="C68" s="12" t="s">
        <v>1</v>
      </c>
      <c r="D68" s="27">
        <v>1</v>
      </c>
      <c r="E68" s="48">
        <v>13550.852557673019</v>
      </c>
      <c r="F68" s="3">
        <f t="shared" si="100"/>
        <v>0.26972484967520155</v>
      </c>
      <c r="G68" s="48">
        <v>21858.114343029087</v>
      </c>
      <c r="H68" s="3">
        <f t="shared" si="101"/>
        <v>0.13786445965958238</v>
      </c>
      <c r="I68" s="28">
        <v>2.2838278447994784</v>
      </c>
      <c r="J68" s="33">
        <f t="shared" si="102"/>
        <v>-9.8582943905334577E-2</v>
      </c>
      <c r="K68" s="36">
        <f t="shared" si="111"/>
        <v>-9.7207862702155826E-2</v>
      </c>
      <c r="L68" s="36">
        <f t="shared" si="112"/>
        <v>-9.4320310793278669E-2</v>
      </c>
      <c r="M68" s="29">
        <v>0.19323950149680011</v>
      </c>
      <c r="N68" s="35">
        <f t="shared" si="116"/>
        <v>0.2918224454021347</v>
      </c>
      <c r="O68" s="10">
        <f t="shared" si="103"/>
        <v>0.29044736419895595</v>
      </c>
      <c r="P68" s="29">
        <v>0.34655127310638811</v>
      </c>
      <c r="Q68" s="35">
        <f t="shared" si="113"/>
        <v>0.44513421701172268</v>
      </c>
      <c r="R68" s="10">
        <f t="shared" si="104"/>
        <v>0.44375913580854393</v>
      </c>
      <c r="S68" s="29">
        <v>0.31628372160729235</v>
      </c>
      <c r="T68" s="35">
        <f t="shared" si="114"/>
        <v>0.41486666551262691</v>
      </c>
      <c r="U68" s="10">
        <f t="shared" si="105"/>
        <v>0.41349158430944816</v>
      </c>
      <c r="V68" s="29">
        <v>0.33105412458507288</v>
      </c>
      <c r="W68" s="35">
        <f t="shared" si="117"/>
        <v>0.42963706849040745</v>
      </c>
      <c r="X68" s="10">
        <f t="shared" si="106"/>
        <v>0.4282619872872287</v>
      </c>
      <c r="Y68" s="29">
        <v>5.7989986481484505E-2</v>
      </c>
      <c r="Z68" s="35">
        <f t="shared" si="118"/>
        <v>0.15657293038681908</v>
      </c>
      <c r="AA68" s="10">
        <f t="shared" si="107"/>
        <v>0.15519784918364032</v>
      </c>
      <c r="AB68" s="29">
        <v>6.6166307456894863E-2</v>
      </c>
      <c r="AC68" s="35">
        <f t="shared" si="119"/>
        <v>0.16474925136222945</v>
      </c>
      <c r="AD68" s="10">
        <f t="shared" si="108"/>
        <v>0.1633741701590507</v>
      </c>
      <c r="AE68" s="29">
        <v>-2.000903327637225E-2</v>
      </c>
      <c r="AF68" s="35">
        <f t="shared" si="115"/>
        <v>7.8573910628962323E-2</v>
      </c>
      <c r="AG68" s="10">
        <f t="shared" si="109"/>
        <v>7.7198829425783572E-2</v>
      </c>
      <c r="AH68" s="29">
        <v>2.9792151658484055E-2</v>
      </c>
      <c r="AI68" s="35">
        <f t="shared" si="120"/>
        <v>0.12837509556381863</v>
      </c>
      <c r="AJ68" s="10">
        <f t="shared" si="110"/>
        <v>0.12700001436063987</v>
      </c>
      <c r="AK68" s="28"/>
      <c r="AL68" s="3"/>
    </row>
    <row r="69" spans="1:38" x14ac:dyDescent="0.2">
      <c r="A69" s="2">
        <v>21</v>
      </c>
      <c r="B69" s="2">
        <v>8830</v>
      </c>
      <c r="C69" s="12" t="s">
        <v>1</v>
      </c>
      <c r="D69" s="27">
        <v>1</v>
      </c>
      <c r="E69" s="48">
        <v>13814.231155778896</v>
      </c>
      <c r="F69" s="3">
        <f t="shared" si="100"/>
        <v>0.2889746889129533</v>
      </c>
      <c r="G69" s="48">
        <v>24824.291457286436</v>
      </c>
      <c r="H69" s="3">
        <f t="shared" si="101"/>
        <v>0.26511490926839582</v>
      </c>
      <c r="I69" s="28">
        <v>2.303077644118106</v>
      </c>
      <c r="J69" s="33">
        <f t="shared" si="102"/>
        <v>-9.0189523820021142E-2</v>
      </c>
      <c r="K69" s="36">
        <f t="shared" si="111"/>
        <v>-9.7207862702155826E-2</v>
      </c>
      <c r="L69" s="36">
        <f t="shared" si="112"/>
        <v>-9.4320310793278669E-2</v>
      </c>
      <c r="M69" s="29">
        <v>5.5605811033274791E-2</v>
      </c>
      <c r="N69" s="35">
        <f t="shared" si="116"/>
        <v>0.14579533485329593</v>
      </c>
      <c r="O69" s="10">
        <f t="shared" si="103"/>
        <v>0.15281367373543062</v>
      </c>
      <c r="P69" s="29">
        <v>0.20437131872464073</v>
      </c>
      <c r="Q69" s="35">
        <f t="shared" si="113"/>
        <v>0.29456084254466186</v>
      </c>
      <c r="R69" s="10">
        <f t="shared" si="104"/>
        <v>0.30157918142679657</v>
      </c>
      <c r="S69" s="29">
        <v>0.33133493658820712</v>
      </c>
      <c r="T69" s="35">
        <f t="shared" si="114"/>
        <v>0.42152446040822827</v>
      </c>
      <c r="U69" s="10">
        <f t="shared" si="105"/>
        <v>0.42854279929036293</v>
      </c>
      <c r="V69" s="29">
        <v>9.2846963448410202E-2</v>
      </c>
      <c r="W69" s="35">
        <f t="shared" si="117"/>
        <v>0.18303648726843136</v>
      </c>
      <c r="X69" s="10">
        <f t="shared" si="106"/>
        <v>0.19005482615056601</v>
      </c>
      <c r="Y69" s="29">
        <v>-6.3367905960534085E-2</v>
      </c>
      <c r="Z69" s="35">
        <f t="shared" si="118"/>
        <v>2.6821617859487057E-2</v>
      </c>
      <c r="AA69" s="10">
        <f t="shared" si="107"/>
        <v>3.3839956741621741E-2</v>
      </c>
      <c r="AB69" s="29">
        <v>-6.3889110605350727E-2</v>
      </c>
      <c r="AC69" s="35">
        <f t="shared" si="119"/>
        <v>2.6300413214670415E-2</v>
      </c>
      <c r="AD69" s="10">
        <f t="shared" si="108"/>
        <v>3.3318752096805099E-2</v>
      </c>
      <c r="AE69" s="29">
        <v>-5.9266006610046003E-2</v>
      </c>
      <c r="AF69" s="35">
        <f t="shared" si="115"/>
        <v>3.0923517209975139E-2</v>
      </c>
      <c r="AG69" s="10">
        <f t="shared" si="109"/>
        <v>3.7941856092109823E-2</v>
      </c>
      <c r="AH69" s="29">
        <v>-0.11109983789044202</v>
      </c>
      <c r="AI69" s="35">
        <f t="shared" si="120"/>
        <v>-2.0910314070420877E-2</v>
      </c>
      <c r="AJ69" s="10">
        <f t="shared" si="110"/>
        <v>-1.3891975188286193E-2</v>
      </c>
      <c r="AK69" s="28"/>
      <c r="AL69" s="3"/>
    </row>
    <row r="70" spans="1:38" x14ac:dyDescent="0.2">
      <c r="A70" s="2">
        <v>21</v>
      </c>
      <c r="B70" s="2">
        <v>8830</v>
      </c>
      <c r="C70" s="12" t="s">
        <v>1</v>
      </c>
      <c r="D70" s="27">
        <v>1</v>
      </c>
      <c r="E70" s="48">
        <v>14365.867602808426</v>
      </c>
      <c r="F70" s="3">
        <f t="shared" si="100"/>
        <v>0.32813047254407568</v>
      </c>
      <c r="G70" s="48">
        <v>26119.759277833502</v>
      </c>
      <c r="H70" s="3">
        <f t="shared" si="101"/>
        <v>0.31598432959983702</v>
      </c>
      <c r="I70" s="28">
        <v>2.2746235884567128</v>
      </c>
      <c r="J70" s="33">
        <f t="shared" si="102"/>
        <v>-0.10262127533705251</v>
      </c>
      <c r="K70" s="36">
        <f t="shared" ref="K70:K72" si="121">K69</f>
        <v>-9.7207862702155826E-2</v>
      </c>
      <c r="L70" s="36">
        <f t="shared" ref="L70:L72" si="122">L69</f>
        <v>-9.4320310793278669E-2</v>
      </c>
      <c r="M70" s="29">
        <v>1.2382637541564016E-2</v>
      </c>
      <c r="N70" s="35">
        <f t="shared" si="116"/>
        <v>0.11500391287861653</v>
      </c>
      <c r="O70" s="10">
        <f>M70-$L$70</f>
        <v>0.10670294833484269</v>
      </c>
      <c r="P70" s="29">
        <v>0.18783201445364214</v>
      </c>
      <c r="Q70" s="35">
        <f t="shared" si="113"/>
        <v>0.29045328979069462</v>
      </c>
      <c r="R70" s="10">
        <f>P70-$L$70</f>
        <v>0.2821523252469208</v>
      </c>
      <c r="S70" s="29">
        <v>0.15092555774582683</v>
      </c>
      <c r="T70" s="35">
        <f t="shared" si="114"/>
        <v>0.25354683308287934</v>
      </c>
      <c r="U70" s="10">
        <f>S70-$L$70</f>
        <v>0.24524586853910552</v>
      </c>
      <c r="V70" s="29">
        <v>9.0508595975302322E-2</v>
      </c>
      <c r="W70" s="35">
        <f t="shared" si="117"/>
        <v>0.19312987131235482</v>
      </c>
      <c r="X70" s="10">
        <f>V70-$L$70</f>
        <v>0.18482890676858099</v>
      </c>
      <c r="Y70" s="29">
        <v>-0.12012793867415596</v>
      </c>
      <c r="Z70" s="35">
        <f t="shared" si="118"/>
        <v>-1.7506663337103448E-2</v>
      </c>
      <c r="AA70" s="10">
        <f>Y70-$L$70</f>
        <v>-2.5807627880877287E-2</v>
      </c>
      <c r="AB70" s="29">
        <v>-0.17162291710592442</v>
      </c>
      <c r="AC70" s="35">
        <f t="shared" si="119"/>
        <v>-6.9001641768871913E-2</v>
      </c>
      <c r="AD70" s="10">
        <f>AB70-$L$70</f>
        <v>-7.7302606312645752E-2</v>
      </c>
      <c r="AE70" s="29">
        <v>-2.6832549327434816E-2</v>
      </c>
      <c r="AF70" s="35">
        <f t="shared" si="115"/>
        <v>7.5788726009617696E-2</v>
      </c>
      <c r="AG70" s="10">
        <f>AE70-$L$70</f>
        <v>6.7487761465843857E-2</v>
      </c>
      <c r="AH70" s="29">
        <v>-0.12105253993089762</v>
      </c>
      <c r="AI70" s="35">
        <f t="shared" si="120"/>
        <v>-1.8431264593845115E-2</v>
      </c>
      <c r="AJ70" s="10">
        <f>AH70-$L$70</f>
        <v>-2.6732229137618954E-2</v>
      </c>
      <c r="AK70" s="28"/>
      <c r="AL70" s="3"/>
    </row>
    <row r="71" spans="1:38" x14ac:dyDescent="0.2">
      <c r="A71" s="2">
        <v>21</v>
      </c>
      <c r="B71" s="2">
        <v>8830</v>
      </c>
      <c r="C71" s="12" t="s">
        <v>1</v>
      </c>
      <c r="D71" s="27">
        <v>1</v>
      </c>
      <c r="E71" s="48">
        <v>13138.435305917754</v>
      </c>
      <c r="F71" s="3">
        <f t="shared" si="100"/>
        <v>0.23881731221212507</v>
      </c>
      <c r="G71" s="48">
        <v>23183.741223671015</v>
      </c>
      <c r="H71" s="3">
        <f t="shared" si="101"/>
        <v>0.19674346490960529</v>
      </c>
      <c r="I71" s="28">
        <v>2.3070119009327756</v>
      </c>
      <c r="J71" s="33">
        <f t="shared" si="102"/>
        <v>-8.8482720630485734E-2</v>
      </c>
      <c r="K71" s="36">
        <f t="shared" si="121"/>
        <v>-9.7207862702155826E-2</v>
      </c>
      <c r="L71" s="36">
        <f t="shared" si="122"/>
        <v>-9.4320310793278669E-2</v>
      </c>
      <c r="M71" s="29">
        <v>0.13436215720766778</v>
      </c>
      <c r="N71" s="35">
        <f t="shared" si="116"/>
        <v>0.22284487783815352</v>
      </c>
      <c r="O71" s="10">
        <f t="shared" ref="O71:O72" si="123">M71-$L$70</f>
        <v>0.22868246800094644</v>
      </c>
      <c r="P71" s="29">
        <v>0.33028412842106691</v>
      </c>
      <c r="Q71" s="35">
        <f t="shared" si="113"/>
        <v>0.41876684905155265</v>
      </c>
      <c r="R71" s="10">
        <f t="shared" ref="R71:R72" si="124">P71-$L$70</f>
        <v>0.4246044392143456</v>
      </c>
      <c r="S71" s="29">
        <v>0.28064696962815433</v>
      </c>
      <c r="T71" s="35">
        <f t="shared" si="114"/>
        <v>0.36912969025864006</v>
      </c>
      <c r="U71" s="10">
        <f t="shared" ref="U71:U72" si="125">S71-$L$70</f>
        <v>0.37496728042143301</v>
      </c>
      <c r="V71" s="29">
        <v>0.18956142659591901</v>
      </c>
      <c r="W71" s="35">
        <f t="shared" si="117"/>
        <v>0.27804414722640475</v>
      </c>
      <c r="X71" s="10">
        <f t="shared" ref="X71:X72" si="126">V71-$L$70</f>
        <v>0.2838817373891977</v>
      </c>
      <c r="Y71" s="29">
        <v>3.6446111154154325E-2</v>
      </c>
      <c r="Z71" s="35">
        <f t="shared" si="118"/>
        <v>0.12492883178464007</v>
      </c>
      <c r="AA71" s="10">
        <f t="shared" ref="AA71:AA72" si="127">Y71-$L$70</f>
        <v>0.13076642194743299</v>
      </c>
      <c r="AB71" s="29">
        <v>-0.11958326499535747</v>
      </c>
      <c r="AC71" s="35">
        <f t="shared" si="119"/>
        <v>-3.1100544364871738E-2</v>
      </c>
      <c r="AD71" s="10">
        <f t="shared" ref="AD71:AD72" si="128">AB71-$L$70</f>
        <v>-2.5262954202078802E-2</v>
      </c>
      <c r="AE71" s="29">
        <v>2.9866931573842865E-2</v>
      </c>
      <c r="AF71" s="35">
        <f t="shared" si="115"/>
        <v>0.1183496522043286</v>
      </c>
      <c r="AG71" s="10">
        <f t="shared" ref="AG71:AG72" si="129">AE71-$L$70</f>
        <v>0.12418724236712153</v>
      </c>
      <c r="AH71" s="29">
        <v>-2.9414062925776311E-2</v>
      </c>
      <c r="AI71" s="35">
        <f t="shared" si="120"/>
        <v>5.9068657704709426E-2</v>
      </c>
      <c r="AJ71" s="10">
        <f t="shared" ref="AJ71:AJ72" si="130">AH71-$L$70</f>
        <v>6.4906247867502362E-2</v>
      </c>
      <c r="AK71" s="28"/>
      <c r="AL71" s="3"/>
    </row>
    <row r="72" spans="1:38" x14ac:dyDescent="0.2">
      <c r="A72" s="2">
        <v>21</v>
      </c>
      <c r="B72" s="2">
        <v>8830</v>
      </c>
      <c r="C72" s="12" t="s">
        <v>1</v>
      </c>
      <c r="D72" s="27">
        <v>1</v>
      </c>
      <c r="E72" s="48">
        <v>12857.337337337338</v>
      </c>
      <c r="F72" s="3">
        <f t="shared" si="100"/>
        <v>0.21719003234127035</v>
      </c>
      <c r="G72" s="48">
        <v>20863.773773773773</v>
      </c>
      <c r="H72" s="3">
        <f t="shared" si="101"/>
        <v>9.130658403085655E-2</v>
      </c>
      <c r="I72" s="28">
        <v>2.2992406632573998</v>
      </c>
      <c r="J72" s="33">
        <f t="shared" si="102"/>
        <v>-9.1856936412297766E-2</v>
      </c>
      <c r="K72" s="36">
        <f t="shared" si="121"/>
        <v>-9.7207862702155826E-2</v>
      </c>
      <c r="L72" s="36">
        <f t="shared" si="122"/>
        <v>-9.4320310793278669E-2</v>
      </c>
      <c r="M72" s="29">
        <v>2.000005722468623E-2</v>
      </c>
      <c r="N72" s="35">
        <f t="shared" si="116"/>
        <v>0.111856993636984</v>
      </c>
      <c r="O72" s="10">
        <f t="shared" si="123"/>
        <v>0.1143203680179649</v>
      </c>
      <c r="P72" s="29">
        <v>0.23923118471116012</v>
      </c>
      <c r="Q72" s="35">
        <f t="shared" si="113"/>
        <v>0.33108812112345787</v>
      </c>
      <c r="R72" s="10">
        <f t="shared" si="124"/>
        <v>0.3335514955044388</v>
      </c>
      <c r="S72" s="29">
        <v>0.25430500733784689</v>
      </c>
      <c r="T72" s="35">
        <f t="shared" si="114"/>
        <v>0.34616194375014464</v>
      </c>
      <c r="U72" s="10">
        <f t="shared" si="125"/>
        <v>0.34862531813112557</v>
      </c>
      <c r="V72" s="29">
        <v>0.13771019997559727</v>
      </c>
      <c r="W72" s="35">
        <f t="shared" si="117"/>
        <v>0.22956713638789505</v>
      </c>
      <c r="X72" s="10">
        <f t="shared" si="126"/>
        <v>0.23203051076887593</v>
      </c>
      <c r="Y72" s="29">
        <v>-5.9219409391874152E-2</v>
      </c>
      <c r="Z72" s="35">
        <f t="shared" si="118"/>
        <v>3.2637527020423614E-2</v>
      </c>
      <c r="AA72" s="10">
        <f t="shared" si="127"/>
        <v>3.5100901401404518E-2</v>
      </c>
      <c r="AB72" s="29">
        <v>-2.5796034091673085E-2</v>
      </c>
      <c r="AC72" s="35">
        <f t="shared" si="119"/>
        <v>6.6060902320624684E-2</v>
      </c>
      <c r="AD72" s="10">
        <f t="shared" si="128"/>
        <v>6.8524276701605588E-2</v>
      </c>
      <c r="AE72" s="29">
        <v>-1.9060137341632102E-2</v>
      </c>
      <c r="AF72" s="35">
        <f t="shared" si="115"/>
        <v>7.2796799070665663E-2</v>
      </c>
      <c r="AG72" s="10">
        <f t="shared" si="129"/>
        <v>7.5260173451646567E-2</v>
      </c>
      <c r="AH72" s="29">
        <v>-0.19398052492203355</v>
      </c>
      <c r="AI72" s="35">
        <f t="shared" si="120"/>
        <v>-0.10212358850973578</v>
      </c>
      <c r="AJ72" s="10">
        <f t="shared" si="130"/>
        <v>-9.9660214128754879E-2</v>
      </c>
      <c r="AK72" s="28"/>
      <c r="AL72" s="3"/>
    </row>
    <row r="73" spans="1:38" x14ac:dyDescent="0.2">
      <c r="A73" s="2" t="s">
        <v>4</v>
      </c>
      <c r="B73" s="26">
        <v>8836</v>
      </c>
      <c r="C73" s="2" t="s">
        <v>2</v>
      </c>
      <c r="D73" s="27"/>
      <c r="E73" s="48">
        <v>37634.924623115578</v>
      </c>
      <c r="F73" s="3"/>
      <c r="G73" s="48">
        <v>19245.467336683418</v>
      </c>
      <c r="H73" s="3"/>
      <c r="I73" s="28">
        <v>2.4366420274551213</v>
      </c>
      <c r="J73" s="28"/>
      <c r="K73" s="11"/>
      <c r="L73" s="11"/>
      <c r="M73" s="29">
        <v>1.1483678508386845E-2</v>
      </c>
      <c r="N73" s="30"/>
      <c r="P73" s="29">
        <v>7.6117335612591189E-3</v>
      </c>
      <c r="S73" s="29">
        <v>-2.0768384001890416E-2</v>
      </c>
      <c r="V73" s="29">
        <v>3.5644575853667537E-2</v>
      </c>
      <c r="X73" s="28"/>
      <c r="Y73" s="29">
        <v>6.1905128473930017E-3</v>
      </c>
      <c r="AB73" s="37">
        <v>-9.2272786932398997E-3</v>
      </c>
      <c r="AE73" s="29">
        <v>2.4491963520264875E-2</v>
      </c>
      <c r="AH73" s="29">
        <v>6.8410420296929229E-3</v>
      </c>
      <c r="AK73" s="28"/>
      <c r="AL73" s="3"/>
    </row>
    <row r="74" spans="1:38" x14ac:dyDescent="0.2">
      <c r="A74" s="2" t="s">
        <v>4</v>
      </c>
      <c r="B74" s="26">
        <v>8836</v>
      </c>
      <c r="C74" s="2" t="s">
        <v>2</v>
      </c>
      <c r="D74" s="27"/>
      <c r="E74" s="48">
        <v>35381.748743718599</v>
      </c>
      <c r="F74" s="3"/>
      <c r="G74" s="48">
        <v>17395.698492462314</v>
      </c>
      <c r="H74" s="3"/>
      <c r="I74" s="28">
        <v>2.5304418103448278</v>
      </c>
      <c r="J74" s="28"/>
      <c r="K74" s="32"/>
      <c r="L74" s="32"/>
      <c r="M74" s="29">
        <v>-1.1617086882472184E-2</v>
      </c>
      <c r="P74" s="29">
        <v>-7.6701167302409036E-3</v>
      </c>
      <c r="S74" s="29">
        <v>2.0345819333894372E-2</v>
      </c>
      <c r="V74" s="29">
        <v>-3.6962223282664547E-2</v>
      </c>
      <c r="X74" s="30"/>
      <c r="Y74" s="29">
        <v>-6.2290741347654005E-3</v>
      </c>
      <c r="AB74" s="37">
        <v>9.1429138856371078E-3</v>
      </c>
      <c r="AE74" s="29">
        <v>-2.510691261918933E-2</v>
      </c>
      <c r="AH74" s="29">
        <v>-6.8881644371573411E-3</v>
      </c>
      <c r="AK74" s="28"/>
      <c r="AL74" s="3"/>
    </row>
    <row r="75" spans="1:38" x14ac:dyDescent="0.2">
      <c r="A75" s="2" t="s">
        <v>4</v>
      </c>
      <c r="B75" s="26">
        <v>8836</v>
      </c>
      <c r="C75" s="2" t="s">
        <v>2</v>
      </c>
      <c r="D75" s="27"/>
      <c r="E75" s="48">
        <v>34014.100502512563</v>
      </c>
      <c r="F75" s="3"/>
      <c r="G75" s="48">
        <v>17848.301507537686</v>
      </c>
      <c r="H75" s="3"/>
      <c r="I75" s="28">
        <v>2.4819773429454171</v>
      </c>
      <c r="J75" s="28"/>
      <c r="K75" s="32"/>
      <c r="L75" s="32"/>
      <c r="M75" s="29"/>
      <c r="P75" s="29"/>
      <c r="S75" s="29"/>
      <c r="V75" s="29"/>
      <c r="Y75" s="29"/>
      <c r="AB75" s="37"/>
      <c r="AE75" s="29"/>
      <c r="AH75" s="29"/>
      <c r="AK75" s="28"/>
      <c r="AL75" s="3"/>
    </row>
    <row r="76" spans="1:38" x14ac:dyDescent="0.2">
      <c r="A76" s="2" t="s">
        <v>4</v>
      </c>
      <c r="B76" s="26">
        <v>8836</v>
      </c>
      <c r="C76" s="12" t="s">
        <v>1</v>
      </c>
      <c r="D76" s="27">
        <v>0.1</v>
      </c>
      <c r="E76" s="48">
        <v>4473.1863727454911</v>
      </c>
      <c r="F76" s="3">
        <f t="shared" ref="F76:F86" si="131">LN((E76/D76)/(AVERAGE($E$73:$E$75)))</f>
        <v>0.22618197204076418</v>
      </c>
      <c r="G76" s="48">
        <v>2413.1663326653306</v>
      </c>
      <c r="H76" s="3">
        <f t="shared" ref="H76:H86" si="132">LN((G76/D76)/(AVERAGE($G$73:$G$75)))</f>
        <v>0.28412967471073974</v>
      </c>
      <c r="I76" s="28">
        <v>2.4748380667663179</v>
      </c>
      <c r="J76" s="33">
        <f t="shared" ref="J76:J86" si="133">LN(I76/AVERAGE(I$73:I$75))</f>
        <v>-3.3007534643284837E-3</v>
      </c>
      <c r="K76" s="36">
        <f>AVERAGE(J81:J83)</f>
        <v>-5.9771755737818705E-2</v>
      </c>
      <c r="L76" s="36">
        <f>AVERAGE(J84:J86)</f>
        <v>-0.10647369377417398</v>
      </c>
      <c r="M76" s="2">
        <v>0.32622416853639674</v>
      </c>
      <c r="N76" s="3">
        <f t="shared" ref="N76:N86" si="134">M76-$J76</f>
        <v>0.32952492200072525</v>
      </c>
      <c r="O76" s="4">
        <f>M76-$K76</f>
        <v>0.38599592427421547</v>
      </c>
      <c r="P76" s="2">
        <v>0.56434227131506032</v>
      </c>
      <c r="Q76" s="3">
        <f>P76-$J76</f>
        <v>0.56764302477938877</v>
      </c>
      <c r="R76" s="4">
        <f>P76-$K76</f>
        <v>0.62411402705287899</v>
      </c>
      <c r="S76" s="2">
        <v>0.40926746314987172</v>
      </c>
      <c r="T76" s="3">
        <f>S76-$J76</f>
        <v>0.41256821661420023</v>
      </c>
      <c r="U76" s="4">
        <f>S76-$K76</f>
        <v>0.4690392188876904</v>
      </c>
      <c r="V76" s="2">
        <v>0.35847384864636894</v>
      </c>
      <c r="W76" s="3">
        <f t="shared" ref="W76:W86" si="135">V76-$J76</f>
        <v>0.36177460211069745</v>
      </c>
      <c r="X76" s="4">
        <f>V76-$K76</f>
        <v>0.41824560438418767</v>
      </c>
      <c r="Y76" s="2">
        <v>0.32003682571089109</v>
      </c>
      <c r="Z76" s="3">
        <f t="shared" ref="Z76:Z86" si="136">Y76-$J76</f>
        <v>0.3233375791752196</v>
      </c>
      <c r="AA76" s="4">
        <f>Y76-$K76</f>
        <v>0.37980858144870977</v>
      </c>
      <c r="AB76" s="35">
        <v>0.60582392407195695</v>
      </c>
      <c r="AC76" s="3">
        <f t="shared" ref="AC76:AC86" si="137">AB76-$J76</f>
        <v>0.60912467753628541</v>
      </c>
      <c r="AD76" s="4">
        <f>AB76-$K76</f>
        <v>0.66559567980977563</v>
      </c>
      <c r="AE76" s="2">
        <v>0.38882215314391572</v>
      </c>
      <c r="AF76" s="3">
        <f>AE76-$J76</f>
        <v>0.39212290660824423</v>
      </c>
      <c r="AG76" s="4">
        <f>AE76-$K76</f>
        <v>0.44859390888173445</v>
      </c>
      <c r="AH76" s="2">
        <v>0.2412071924685476</v>
      </c>
      <c r="AI76" s="3">
        <f t="shared" ref="AI76:AI86" si="138">AH76-$J76</f>
        <v>0.24450794593287609</v>
      </c>
      <c r="AJ76" s="4">
        <f>AH76-$K76</f>
        <v>0.30097894820636628</v>
      </c>
      <c r="AK76" s="28"/>
      <c r="AL76" s="3"/>
    </row>
    <row r="77" spans="1:38" x14ac:dyDescent="0.2">
      <c r="A77" s="2" t="s">
        <v>4</v>
      </c>
      <c r="B77" s="26">
        <v>8836</v>
      </c>
      <c r="C77" s="12" t="s">
        <v>1</v>
      </c>
      <c r="D77" s="27">
        <v>0.2</v>
      </c>
      <c r="E77" s="48">
        <v>9780.2002002002009</v>
      </c>
      <c r="F77" s="3">
        <f t="shared" si="131"/>
        <v>0.31529375594080727</v>
      </c>
      <c r="G77" s="48">
        <v>4743.1031031031025</v>
      </c>
      <c r="H77" s="3">
        <f t="shared" si="132"/>
        <v>0.26673436259797362</v>
      </c>
      <c r="I77" s="28">
        <v>2.4051057246003094</v>
      </c>
      <c r="J77" s="33">
        <f t="shared" si="133"/>
        <v>-3.1881856851074503E-2</v>
      </c>
      <c r="K77" s="36">
        <f>K76</f>
        <v>-5.9771755737818705E-2</v>
      </c>
      <c r="L77" s="36">
        <f>L76</f>
        <v>-0.10647369377417398</v>
      </c>
      <c r="M77" s="29">
        <v>0.12157221456190911</v>
      </c>
      <c r="N77" s="2">
        <f t="shared" si="134"/>
        <v>0.15345407141298362</v>
      </c>
      <c r="O77" s="4">
        <f t="shared" ref="O77:O83" si="139">M77-$K77</f>
        <v>0.18134397029972782</v>
      </c>
      <c r="P77" s="29">
        <v>0.34434826762372955</v>
      </c>
      <c r="Q77" s="2">
        <f t="shared" ref="Q77:Q86" si="140">P77-$J77</f>
        <v>0.37623012447480408</v>
      </c>
      <c r="R77" s="4">
        <f t="shared" ref="R77:R83" si="141">P77-$K77</f>
        <v>0.40412002336154829</v>
      </c>
      <c r="S77" s="29">
        <v>0.26482098716198199</v>
      </c>
      <c r="T77" s="2">
        <f t="shared" ref="T77:T86" si="142">S77-$J77</f>
        <v>0.29670284401305647</v>
      </c>
      <c r="U77" s="4">
        <f t="shared" ref="U77:U83" si="143">S77-$K77</f>
        <v>0.32459274289980067</v>
      </c>
      <c r="V77" s="29">
        <v>0.13710234505574742</v>
      </c>
      <c r="W77" s="2">
        <f t="shared" si="135"/>
        <v>0.16898420190682192</v>
      </c>
      <c r="X77" s="4">
        <f t="shared" ref="X77:X83" si="144">V77-$K77</f>
        <v>0.19687410079356613</v>
      </c>
      <c r="Y77" s="29">
        <v>9.304814254565455E-2</v>
      </c>
      <c r="Z77" s="2">
        <f t="shared" si="136"/>
        <v>0.12492999939672905</v>
      </c>
      <c r="AA77" s="4">
        <f t="shared" ref="AA77:AA83" si="145">Y77-$K77</f>
        <v>0.15281989828347325</v>
      </c>
      <c r="AB77" s="37">
        <v>0.18055155828646943</v>
      </c>
      <c r="AC77" s="2">
        <f t="shared" si="137"/>
        <v>0.21243341513754394</v>
      </c>
      <c r="AD77" s="4">
        <f t="shared" ref="AD77:AD83" si="146">AB77-$K77</f>
        <v>0.24032331402428814</v>
      </c>
      <c r="AE77" s="29">
        <v>0.17265635884677494</v>
      </c>
      <c r="AF77" s="2">
        <f t="shared" ref="AF77:AF86" si="147">AE77-$J77</f>
        <v>0.20453821569784944</v>
      </c>
      <c r="AG77" s="4">
        <f t="shared" ref="AG77:AG83" si="148">AE77-$K77</f>
        <v>0.23242811458459364</v>
      </c>
      <c r="AH77" s="29">
        <v>4.2592075784054793E-2</v>
      </c>
      <c r="AI77" s="2">
        <f t="shared" si="138"/>
        <v>7.4473932635129303E-2</v>
      </c>
      <c r="AJ77" s="4">
        <f t="shared" ref="AJ77:AJ83" si="149">AH77-$K77</f>
        <v>0.10236383152187351</v>
      </c>
      <c r="AK77" s="28"/>
      <c r="AL77" s="3"/>
    </row>
    <row r="78" spans="1:38" x14ac:dyDescent="0.2">
      <c r="A78" s="2" t="s">
        <v>4</v>
      </c>
      <c r="B78" s="26">
        <v>8836</v>
      </c>
      <c r="C78" s="12" t="s">
        <v>1</v>
      </c>
      <c r="D78" s="27">
        <v>0.3</v>
      </c>
      <c r="E78" s="48">
        <v>14983.893893893894</v>
      </c>
      <c r="F78" s="3">
        <f t="shared" si="131"/>
        <v>0.33644457745024114</v>
      </c>
      <c r="G78" s="48">
        <v>7761.4414414414414</v>
      </c>
      <c r="H78" s="3">
        <f t="shared" si="132"/>
        <v>0.35374573958760352</v>
      </c>
      <c r="I78" s="28">
        <v>2.4075019137535087</v>
      </c>
      <c r="J78" s="33">
        <f t="shared" si="133"/>
        <v>-3.0886060172321653E-2</v>
      </c>
      <c r="K78" s="36">
        <f t="shared" ref="K78:K86" si="150">K77</f>
        <v>-5.9771755737818705E-2</v>
      </c>
      <c r="L78" s="36">
        <f t="shared" ref="L78:L86" si="151">L77</f>
        <v>-0.10647369377417398</v>
      </c>
      <c r="M78" s="29">
        <v>8.4749585672477229E-2</v>
      </c>
      <c r="N78" s="2">
        <f t="shared" si="134"/>
        <v>0.11563564584479888</v>
      </c>
      <c r="O78" s="4">
        <f t="shared" si="139"/>
        <v>0.14452134141029593</v>
      </c>
      <c r="P78" s="29">
        <v>0.22148576224684599</v>
      </c>
      <c r="Q78" s="2">
        <f t="shared" si="140"/>
        <v>0.25237182241916767</v>
      </c>
      <c r="R78" s="4">
        <f t="shared" si="141"/>
        <v>0.2812575179846647</v>
      </c>
      <c r="S78" s="29">
        <v>0.18522733454064838</v>
      </c>
      <c r="T78" s="2">
        <f t="shared" si="142"/>
        <v>0.21611339471297003</v>
      </c>
      <c r="U78" s="4">
        <f t="shared" si="143"/>
        <v>0.24499909027846709</v>
      </c>
      <c r="V78" s="29">
        <v>0.11334636005075742</v>
      </c>
      <c r="W78" s="2">
        <f t="shared" si="135"/>
        <v>0.14423242022307908</v>
      </c>
      <c r="X78" s="4">
        <f t="shared" si="144"/>
        <v>0.17311811578857611</v>
      </c>
      <c r="Y78" s="29">
        <v>2.1754189882509701E-2</v>
      </c>
      <c r="Z78" s="2">
        <f t="shared" si="136"/>
        <v>5.2640250054831354E-2</v>
      </c>
      <c r="AA78" s="4">
        <f t="shared" si="145"/>
        <v>8.1525945620328402E-2</v>
      </c>
      <c r="AB78" s="37">
        <v>-2.2559131265605409E-2</v>
      </c>
      <c r="AC78" s="2">
        <f t="shared" si="137"/>
        <v>8.3269289067162446E-3</v>
      </c>
      <c r="AD78" s="4">
        <f t="shared" si="146"/>
        <v>3.7212624472213296E-2</v>
      </c>
      <c r="AE78" s="29">
        <v>6.8086229596463904E-2</v>
      </c>
      <c r="AF78" s="2">
        <f t="shared" si="147"/>
        <v>9.8972289768785554E-2</v>
      </c>
      <c r="AG78" s="4">
        <f t="shared" si="148"/>
        <v>0.12785798533428261</v>
      </c>
      <c r="AH78" s="29">
        <v>5.8925243796622891E-3</v>
      </c>
      <c r="AI78" s="2">
        <f t="shared" si="138"/>
        <v>3.6778584551983941E-2</v>
      </c>
      <c r="AJ78" s="4">
        <f t="shared" si="149"/>
        <v>6.5664280117480989E-2</v>
      </c>
      <c r="AK78" s="28"/>
      <c r="AL78" s="3"/>
    </row>
    <row r="79" spans="1:38" x14ac:dyDescent="0.2">
      <c r="A79" s="2" t="s">
        <v>4</v>
      </c>
      <c r="B79" s="26">
        <v>8836</v>
      </c>
      <c r="C79" s="12" t="s">
        <v>1</v>
      </c>
      <c r="D79" s="27">
        <v>0.4</v>
      </c>
      <c r="E79" s="48">
        <v>16731.11</v>
      </c>
      <c r="F79" s="3">
        <f t="shared" si="131"/>
        <v>0.15905648185140539</v>
      </c>
      <c r="G79" s="48">
        <v>7107.54</v>
      </c>
      <c r="H79" s="3">
        <f t="shared" si="132"/>
        <v>-2.1948210187390783E-2</v>
      </c>
      <c r="I79" s="28">
        <v>2.3495913524914318</v>
      </c>
      <c r="J79" s="33">
        <f t="shared" si="133"/>
        <v>-5.5234299297174445E-2</v>
      </c>
      <c r="K79" s="36">
        <f t="shared" si="150"/>
        <v>-5.9771755737818705E-2</v>
      </c>
      <c r="L79" s="36">
        <f t="shared" si="151"/>
        <v>-0.10647369377417398</v>
      </c>
      <c r="M79" s="29">
        <v>0.11438205058548255</v>
      </c>
      <c r="N79" s="2">
        <f t="shared" si="134"/>
        <v>0.169616349882657</v>
      </c>
      <c r="O79" s="4">
        <f t="shared" si="139"/>
        <v>0.17415380632330124</v>
      </c>
      <c r="P79" s="29">
        <v>0.25676498218081861</v>
      </c>
      <c r="Q79" s="2">
        <f t="shared" si="140"/>
        <v>0.31199928147799305</v>
      </c>
      <c r="R79" s="4">
        <f t="shared" si="141"/>
        <v>0.31653673791863735</v>
      </c>
      <c r="S79" s="29">
        <v>0.1912598760508317</v>
      </c>
      <c r="T79" s="2">
        <f t="shared" si="142"/>
        <v>0.24649417534800613</v>
      </c>
      <c r="U79" s="4">
        <f t="shared" si="143"/>
        <v>0.2510316317886504</v>
      </c>
      <c r="V79" s="29">
        <v>0.10602041004693842</v>
      </c>
      <c r="W79" s="2">
        <f t="shared" si="135"/>
        <v>0.16125470934411287</v>
      </c>
      <c r="X79" s="4">
        <f t="shared" si="144"/>
        <v>0.16579216578475714</v>
      </c>
      <c r="Y79" s="29">
        <v>2.8461185086205425E-2</v>
      </c>
      <c r="Z79" s="2">
        <f t="shared" si="136"/>
        <v>8.369548438337987E-2</v>
      </c>
      <c r="AA79" s="4">
        <f t="shared" si="145"/>
        <v>8.8232940824024136E-2</v>
      </c>
      <c r="AB79" s="37">
        <v>8.4333747547079771E-2</v>
      </c>
      <c r="AC79" s="2">
        <f t="shared" si="137"/>
        <v>0.13956804684425422</v>
      </c>
      <c r="AD79" s="4">
        <f t="shared" si="146"/>
        <v>0.14410550328489846</v>
      </c>
      <c r="AE79" s="29">
        <v>0.14088017218723509</v>
      </c>
      <c r="AF79" s="2">
        <f t="shared" si="147"/>
        <v>0.19611447148440952</v>
      </c>
      <c r="AG79" s="4">
        <f t="shared" si="148"/>
        <v>0.20065192792505379</v>
      </c>
      <c r="AH79" s="29">
        <v>1.9778001961515485E-2</v>
      </c>
      <c r="AI79" s="2">
        <f t="shared" si="138"/>
        <v>7.5012301258689934E-2</v>
      </c>
      <c r="AJ79" s="4">
        <f t="shared" si="149"/>
        <v>7.9549757699334187E-2</v>
      </c>
      <c r="AK79" s="28"/>
      <c r="AL79" s="3"/>
    </row>
    <row r="80" spans="1:38" x14ac:dyDescent="0.2">
      <c r="A80" s="2" t="s">
        <v>4</v>
      </c>
      <c r="B80" s="26">
        <v>8836</v>
      </c>
      <c r="C80" s="12" t="s">
        <v>1</v>
      </c>
      <c r="D80" s="27">
        <v>0.5</v>
      </c>
      <c r="E80" s="48">
        <v>19560.380761523051</v>
      </c>
      <c r="F80" s="3">
        <f t="shared" si="131"/>
        <v>9.2149200614061663E-2</v>
      </c>
      <c r="G80" s="48">
        <v>9417.234468937877</v>
      </c>
      <c r="H80" s="3">
        <f t="shared" si="132"/>
        <v>3.6293510806158696E-2</v>
      </c>
      <c r="I80" s="28">
        <v>2.2978505629477994</v>
      </c>
      <c r="J80" s="33">
        <f t="shared" si="133"/>
        <v>-7.7501571641768921E-2</v>
      </c>
      <c r="K80" s="36">
        <f t="shared" si="150"/>
        <v>-5.9771755737818705E-2</v>
      </c>
      <c r="L80" s="36">
        <f t="shared" si="151"/>
        <v>-0.10647369377417398</v>
      </c>
      <c r="M80" s="29">
        <v>0.10947215275489633</v>
      </c>
      <c r="N80" s="2">
        <f t="shared" si="134"/>
        <v>0.18697372439666526</v>
      </c>
      <c r="O80" s="4">
        <f t="shared" si="139"/>
        <v>0.16924390849271503</v>
      </c>
      <c r="P80" s="29">
        <v>0.23415526071547646</v>
      </c>
      <c r="Q80" s="2">
        <f t="shared" si="140"/>
        <v>0.31165683235724539</v>
      </c>
      <c r="R80" s="4">
        <f t="shared" si="141"/>
        <v>0.29392701645329516</v>
      </c>
      <c r="S80" s="29">
        <v>0.17554742566898304</v>
      </c>
      <c r="T80" s="2">
        <f t="shared" si="142"/>
        <v>0.25304899731075198</v>
      </c>
      <c r="U80" s="4">
        <f t="shared" si="143"/>
        <v>0.23531918140680175</v>
      </c>
      <c r="V80" s="29">
        <v>9.149785967121235E-2</v>
      </c>
      <c r="W80" s="2">
        <f t="shared" si="135"/>
        <v>0.16899943131298129</v>
      </c>
      <c r="X80" s="4">
        <f t="shared" si="144"/>
        <v>0.15126961540903106</v>
      </c>
      <c r="Y80" s="29">
        <v>8.8220580365457213E-2</v>
      </c>
      <c r="Z80" s="2">
        <f t="shared" si="136"/>
        <v>0.16572215200722612</v>
      </c>
      <c r="AA80" s="4">
        <f t="shared" si="145"/>
        <v>0.14799233610327592</v>
      </c>
      <c r="AB80" s="37">
        <v>4.8721168146224597E-2</v>
      </c>
      <c r="AC80" s="2">
        <f t="shared" si="137"/>
        <v>0.12622273978799353</v>
      </c>
      <c r="AD80" s="4">
        <f t="shared" si="146"/>
        <v>0.1084929238840433</v>
      </c>
      <c r="AE80" s="29">
        <v>0.1091194347761394</v>
      </c>
      <c r="AF80" s="2">
        <f t="shared" si="147"/>
        <v>0.18662100641790833</v>
      </c>
      <c r="AG80" s="4">
        <f t="shared" si="148"/>
        <v>0.16889119051395812</v>
      </c>
      <c r="AH80" s="29">
        <v>9.6004978540302228E-3</v>
      </c>
      <c r="AI80" s="2">
        <f t="shared" si="138"/>
        <v>8.7102069495799142E-2</v>
      </c>
      <c r="AJ80" s="4">
        <f t="shared" si="149"/>
        <v>6.9372253591848926E-2</v>
      </c>
      <c r="AK80" s="28"/>
      <c r="AL80" s="3"/>
    </row>
    <row r="81" spans="1:38" x14ac:dyDescent="0.2">
      <c r="A81" s="2" t="s">
        <v>4</v>
      </c>
      <c r="B81" s="26">
        <v>8836</v>
      </c>
      <c r="C81" s="12" t="s">
        <v>1</v>
      </c>
      <c r="D81" s="27">
        <v>1</v>
      </c>
      <c r="E81" s="48">
        <v>42617.032193158957</v>
      </c>
      <c r="F81" s="3">
        <f t="shared" si="131"/>
        <v>0.17774987941210724</v>
      </c>
      <c r="G81" s="48">
        <v>17748.06841046278</v>
      </c>
      <c r="H81" s="3">
        <f t="shared" si="132"/>
        <v>-2.311844639249544E-2</v>
      </c>
      <c r="I81" s="28">
        <v>2.395178764897075</v>
      </c>
      <c r="J81" s="33">
        <f t="shared" si="133"/>
        <v>-3.6017850822348402E-2</v>
      </c>
      <c r="K81" s="36">
        <f t="shared" si="150"/>
        <v>-5.9771755737818705E-2</v>
      </c>
      <c r="L81" s="36">
        <f t="shared" si="151"/>
        <v>-0.10647369377417398</v>
      </c>
      <c r="M81" s="29">
        <v>5.0863985890616116E-2</v>
      </c>
      <c r="N81" s="2">
        <f t="shared" si="134"/>
        <v>8.6881836712964511E-2</v>
      </c>
      <c r="O81" s="4">
        <f t="shared" si="139"/>
        <v>0.11063574162843481</v>
      </c>
      <c r="P81" s="29">
        <v>0.17738909074642834</v>
      </c>
      <c r="Q81" s="2">
        <f t="shared" si="140"/>
        <v>0.21340694156877674</v>
      </c>
      <c r="R81" s="4">
        <f t="shared" si="141"/>
        <v>0.23716084648424704</v>
      </c>
      <c r="S81" s="29">
        <v>0.15690037581062447</v>
      </c>
      <c r="T81" s="2">
        <f t="shared" si="142"/>
        <v>0.19291822663297287</v>
      </c>
      <c r="U81" s="4">
        <f t="shared" si="143"/>
        <v>0.21667213154844317</v>
      </c>
      <c r="V81" s="29">
        <v>9.4670298725692353E-2</v>
      </c>
      <c r="W81" s="2">
        <f t="shared" si="135"/>
        <v>0.13068814954804076</v>
      </c>
      <c r="X81" s="4">
        <f t="shared" si="144"/>
        <v>0.15444205446351106</v>
      </c>
      <c r="Y81" s="29">
        <v>-3.8036755395486149E-2</v>
      </c>
      <c r="Z81" s="2">
        <f t="shared" si="136"/>
        <v>-2.0189045731377475E-3</v>
      </c>
      <c r="AA81" s="4">
        <f t="shared" si="145"/>
        <v>2.1735000342332556E-2</v>
      </c>
      <c r="AB81" s="37">
        <v>-4.9427894409861048E-3</v>
      </c>
      <c r="AC81" s="2">
        <f t="shared" si="137"/>
        <v>3.1075061381362297E-2</v>
      </c>
      <c r="AD81" s="4">
        <f t="shared" si="146"/>
        <v>5.48289662968326E-2</v>
      </c>
      <c r="AE81" s="29">
        <v>1.1970439879890047E-2</v>
      </c>
      <c r="AF81" s="2">
        <f t="shared" si="147"/>
        <v>4.7988290702238451E-2</v>
      </c>
      <c r="AG81" s="4">
        <f t="shared" si="148"/>
        <v>7.1742195617708754E-2</v>
      </c>
      <c r="AH81" s="29">
        <v>-7.2419118590272516E-2</v>
      </c>
      <c r="AI81" s="2">
        <f t="shared" si="138"/>
        <v>-3.6401267767924114E-2</v>
      </c>
      <c r="AJ81" s="4">
        <f t="shared" si="149"/>
        <v>-1.2647362852453811E-2</v>
      </c>
      <c r="AK81" s="28"/>
      <c r="AL81" s="3"/>
    </row>
    <row r="82" spans="1:38" x14ac:dyDescent="0.2">
      <c r="A82" s="2" t="s">
        <v>4</v>
      </c>
      <c r="B82" s="26">
        <v>8836</v>
      </c>
      <c r="C82" s="12" t="s">
        <v>1</v>
      </c>
      <c r="D82" s="27">
        <v>1</v>
      </c>
      <c r="E82" s="48">
        <v>40326.176176176174</v>
      </c>
      <c r="F82" s="3">
        <f t="shared" si="131"/>
        <v>0.12249668030641303</v>
      </c>
      <c r="G82" s="48">
        <v>18884.214214214215</v>
      </c>
      <c r="H82" s="3">
        <f t="shared" si="132"/>
        <v>3.8931211861608139E-2</v>
      </c>
      <c r="I82" s="28">
        <v>2.319440780796624</v>
      </c>
      <c r="J82" s="33">
        <f t="shared" si="133"/>
        <v>-6.8149605912673467E-2</v>
      </c>
      <c r="K82" s="36">
        <f t="shared" si="150"/>
        <v>-5.9771755737818705E-2</v>
      </c>
      <c r="L82" s="36">
        <f t="shared" si="151"/>
        <v>-0.10647369377417398</v>
      </c>
      <c r="M82" s="29">
        <v>0.1016025205061077</v>
      </c>
      <c r="N82" s="2">
        <f t="shared" si="134"/>
        <v>0.16975212641878118</v>
      </c>
      <c r="O82" s="4">
        <f t="shared" si="139"/>
        <v>0.16137427624392642</v>
      </c>
      <c r="P82" s="29">
        <v>0.29813384110446661</v>
      </c>
      <c r="Q82" s="2">
        <f t="shared" si="140"/>
        <v>0.36628344701714011</v>
      </c>
      <c r="R82" s="4">
        <f t="shared" si="141"/>
        <v>0.35790559684228529</v>
      </c>
      <c r="S82" s="29">
        <v>0.20689256937514564</v>
      </c>
      <c r="T82" s="2">
        <f t="shared" si="142"/>
        <v>0.2750421752878191</v>
      </c>
      <c r="U82" s="4">
        <f t="shared" si="143"/>
        <v>0.26666432511296434</v>
      </c>
      <c r="V82" s="29">
        <v>0.10302625421367799</v>
      </c>
      <c r="W82" s="2">
        <f t="shared" si="135"/>
        <v>0.17117586012635144</v>
      </c>
      <c r="X82" s="4">
        <f t="shared" si="144"/>
        <v>0.16279800995149668</v>
      </c>
      <c r="Y82" s="29">
        <v>9.2632461020621865E-2</v>
      </c>
      <c r="Z82" s="2">
        <f t="shared" si="136"/>
        <v>0.16078206693329533</v>
      </c>
      <c r="AA82" s="4">
        <f t="shared" si="145"/>
        <v>0.15240421675844057</v>
      </c>
      <c r="AB82" s="37">
        <v>0.12512233805580586</v>
      </c>
      <c r="AC82" s="2">
        <f t="shared" si="137"/>
        <v>0.19327194396847933</v>
      </c>
      <c r="AD82" s="4">
        <f t="shared" si="146"/>
        <v>0.18489409379362456</v>
      </c>
      <c r="AE82" s="29">
        <v>0.17584374338119091</v>
      </c>
      <c r="AF82" s="2">
        <f t="shared" si="147"/>
        <v>0.24399334929386438</v>
      </c>
      <c r="AG82" s="4">
        <f t="shared" si="148"/>
        <v>0.23561549911900961</v>
      </c>
      <c r="AH82" s="29">
        <v>-3.6997310399765337E-2</v>
      </c>
      <c r="AI82" s="2">
        <f t="shared" si="138"/>
        <v>3.1152295512908129E-2</v>
      </c>
      <c r="AJ82" s="4">
        <f t="shared" si="149"/>
        <v>2.2774445338053367E-2</v>
      </c>
      <c r="AK82" s="28"/>
      <c r="AL82" s="3"/>
    </row>
    <row r="83" spans="1:38" x14ac:dyDescent="0.2">
      <c r="A83" s="2" t="s">
        <v>4</v>
      </c>
      <c r="B83" s="26">
        <v>8836</v>
      </c>
      <c r="C83" s="12" t="s">
        <v>1</v>
      </c>
      <c r="D83" s="27">
        <v>1</v>
      </c>
      <c r="E83" s="48">
        <v>42423.333333333336</v>
      </c>
      <c r="F83" s="3">
        <f t="shared" si="131"/>
        <v>0.17319441463722357</v>
      </c>
      <c r="G83" s="48">
        <v>19019.72891566265</v>
      </c>
      <c r="H83" s="3">
        <f t="shared" si="132"/>
        <v>4.608166997507919E-2</v>
      </c>
      <c r="I83" s="28">
        <v>2.3032655246252678</v>
      </c>
      <c r="J83" s="33">
        <f t="shared" si="133"/>
        <v>-7.5147810478434246E-2</v>
      </c>
      <c r="K83" s="36">
        <f t="shared" si="150"/>
        <v>-5.9771755737818705E-2</v>
      </c>
      <c r="L83" s="36">
        <f t="shared" si="151"/>
        <v>-0.10647369377417398</v>
      </c>
      <c r="M83" s="29">
        <v>8.2051679650443049E-2</v>
      </c>
      <c r="N83" s="2">
        <f t="shared" si="134"/>
        <v>0.1571994901288773</v>
      </c>
      <c r="O83" s="4">
        <f t="shared" si="139"/>
        <v>0.14182343538826175</v>
      </c>
      <c r="P83" s="29">
        <v>0.25920245527899249</v>
      </c>
      <c r="Q83" s="2">
        <f t="shared" si="140"/>
        <v>0.33435026575742677</v>
      </c>
      <c r="R83" s="4">
        <f t="shared" si="141"/>
        <v>0.31897421101681123</v>
      </c>
      <c r="S83" s="29">
        <v>0.16051698294316258</v>
      </c>
      <c r="T83" s="2">
        <f t="shared" si="142"/>
        <v>0.23566479342159682</v>
      </c>
      <c r="U83" s="4">
        <f t="shared" si="143"/>
        <v>0.22028873868098128</v>
      </c>
      <c r="V83" s="29">
        <v>9.1616237617526922E-2</v>
      </c>
      <c r="W83" s="2">
        <f t="shared" si="135"/>
        <v>0.16676404809596118</v>
      </c>
      <c r="X83" s="4">
        <f t="shared" si="144"/>
        <v>0.15138799335534564</v>
      </c>
      <c r="Y83" s="29">
        <v>5.4853919561784266E-2</v>
      </c>
      <c r="Z83" s="2">
        <f t="shared" si="136"/>
        <v>0.1300017300402185</v>
      </c>
      <c r="AA83" s="4">
        <f t="shared" si="145"/>
        <v>0.11462567529960296</v>
      </c>
      <c r="AB83" s="37">
        <v>0.15108653015683887</v>
      </c>
      <c r="AC83" s="2">
        <f t="shared" si="137"/>
        <v>0.22623434063527312</v>
      </c>
      <c r="AD83" s="4">
        <f t="shared" si="146"/>
        <v>0.21085828589465758</v>
      </c>
      <c r="AE83" s="29">
        <v>9.0947955374917608E-2</v>
      </c>
      <c r="AF83" s="2">
        <f t="shared" si="147"/>
        <v>0.16609576585335184</v>
      </c>
      <c r="AG83" s="4">
        <f t="shared" si="148"/>
        <v>0.1507197111127363</v>
      </c>
      <c r="AH83" s="29">
        <v>-4.0847101083086326E-2</v>
      </c>
      <c r="AI83" s="2">
        <f t="shared" si="138"/>
        <v>3.430070939534792E-2</v>
      </c>
      <c r="AJ83" s="4">
        <f t="shared" si="149"/>
        <v>1.8924654654732379E-2</v>
      </c>
      <c r="AK83" s="28"/>
      <c r="AL83" s="3"/>
    </row>
    <row r="84" spans="1:38" x14ac:dyDescent="0.2">
      <c r="A84" s="2" t="s">
        <v>4</v>
      </c>
      <c r="B84" s="26">
        <v>8836</v>
      </c>
      <c r="C84" s="12" t="s">
        <v>1</v>
      </c>
      <c r="D84" s="27">
        <v>1</v>
      </c>
      <c r="E84" s="48">
        <v>42897.464929859721</v>
      </c>
      <c r="F84" s="3">
        <f t="shared" si="131"/>
        <v>0.18430862094525299</v>
      </c>
      <c r="G84" s="48">
        <v>18824.659318637277</v>
      </c>
      <c r="H84" s="3">
        <f t="shared" si="132"/>
        <v>3.5772541792031237E-2</v>
      </c>
      <c r="I84" s="28">
        <v>2.2193184729695106</v>
      </c>
      <c r="J84" s="33">
        <f t="shared" si="133"/>
        <v>-0.11227556518138385</v>
      </c>
      <c r="K84" s="36">
        <f t="shared" si="150"/>
        <v>-5.9771755737818705E-2</v>
      </c>
      <c r="L84" s="36">
        <f t="shared" si="151"/>
        <v>-0.10647369377417398</v>
      </c>
      <c r="M84" s="29">
        <v>3.0304218666686662E-2</v>
      </c>
      <c r="N84" s="2">
        <f t="shared" si="134"/>
        <v>0.14257978384807052</v>
      </c>
      <c r="O84" s="10">
        <f>M84-$L$84</f>
        <v>0.13677791244086066</v>
      </c>
      <c r="P84" s="29">
        <v>0.23422654109482438</v>
      </c>
      <c r="Q84" s="2">
        <f t="shared" si="140"/>
        <v>0.34650210627620825</v>
      </c>
      <c r="R84" s="10">
        <f>P84-$L$84</f>
        <v>0.34070023486899836</v>
      </c>
      <c r="S84" s="29">
        <v>0.15558459776618835</v>
      </c>
      <c r="T84" s="2">
        <f t="shared" si="142"/>
        <v>0.2678601629475722</v>
      </c>
      <c r="U84" s="10">
        <f>S84-$L$84</f>
        <v>0.26205829154036231</v>
      </c>
      <c r="V84" s="29">
        <v>-8.0168082191263271E-2</v>
      </c>
      <c r="W84" s="2">
        <f t="shared" si="135"/>
        <v>3.2107482990120575E-2</v>
      </c>
      <c r="X84" s="10">
        <f>V84-$L$84</f>
        <v>2.6305611582910712E-2</v>
      </c>
      <c r="Y84" s="29">
        <v>-4.6405253504118154E-3</v>
      </c>
      <c r="Z84" s="2">
        <f t="shared" si="136"/>
        <v>0.10763503983097203</v>
      </c>
      <c r="AA84" s="10">
        <f>Y84-$L$84</f>
        <v>0.10183316842376217</v>
      </c>
      <c r="AB84" s="37">
        <v>6.0490559437953527E-2</v>
      </c>
      <c r="AC84" s="2">
        <f t="shared" si="137"/>
        <v>0.17276612461933738</v>
      </c>
      <c r="AD84" s="10">
        <f>AB84-$L$84</f>
        <v>0.16696425321212752</v>
      </c>
      <c r="AE84" s="29">
        <v>4.9288855479695103E-2</v>
      </c>
      <c r="AF84" s="2">
        <f t="shared" si="147"/>
        <v>0.16156442066107896</v>
      </c>
      <c r="AG84" s="10">
        <f>AE84-$L$84</f>
        <v>0.15576254925386909</v>
      </c>
      <c r="AH84" s="29">
        <v>-3.0300137817619113E-2</v>
      </c>
      <c r="AI84" s="2">
        <f t="shared" si="138"/>
        <v>8.197542736376473E-2</v>
      </c>
      <c r="AJ84" s="10">
        <f>AH84-$L$84</f>
        <v>7.6173555956554867E-2</v>
      </c>
      <c r="AK84" s="28"/>
      <c r="AL84" s="3"/>
    </row>
    <row r="85" spans="1:38" x14ac:dyDescent="0.2">
      <c r="A85" s="2" t="s">
        <v>4</v>
      </c>
      <c r="B85" s="26">
        <v>8836</v>
      </c>
      <c r="C85" s="12" t="s">
        <v>1</v>
      </c>
      <c r="D85" s="27">
        <v>1</v>
      </c>
      <c r="E85" s="48">
        <v>44841.345381526109</v>
      </c>
      <c r="F85" s="3">
        <f t="shared" si="131"/>
        <v>0.22862649110353159</v>
      </c>
      <c r="G85" s="48">
        <v>18764.166666666668</v>
      </c>
      <c r="H85" s="3">
        <f t="shared" si="132"/>
        <v>3.2553888236944765E-2</v>
      </c>
      <c r="I85" s="28">
        <v>2.309889517650229</v>
      </c>
      <c r="J85" s="33">
        <f t="shared" si="133"/>
        <v>-7.2276024242470829E-2</v>
      </c>
      <c r="K85" s="36">
        <f t="shared" si="150"/>
        <v>-5.9771755737818705E-2</v>
      </c>
      <c r="L85" s="36">
        <f t="shared" si="151"/>
        <v>-0.10647369377417398</v>
      </c>
      <c r="M85" s="29">
        <v>3.7670520422856069E-2</v>
      </c>
      <c r="N85" s="2">
        <f t="shared" si="134"/>
        <v>0.1099465446653269</v>
      </c>
      <c r="O85" s="10">
        <f t="shared" ref="O85:O86" si="152">M85-$L$84</f>
        <v>0.14414421419703005</v>
      </c>
      <c r="P85" s="29">
        <v>0.23961077760345695</v>
      </c>
      <c r="Q85" s="2">
        <f t="shared" si="140"/>
        <v>0.31188680184592776</v>
      </c>
      <c r="R85" s="10">
        <f t="shared" ref="R85:R86" si="153">P85-$L$84</f>
        <v>0.34608447137763093</v>
      </c>
      <c r="S85" s="29">
        <v>0.10188800407614866</v>
      </c>
      <c r="T85" s="2">
        <f t="shared" si="142"/>
        <v>0.17416402831861949</v>
      </c>
      <c r="U85" s="10">
        <f t="shared" ref="U85:U86" si="154">S85-$L$84</f>
        <v>0.20836169785032266</v>
      </c>
      <c r="V85" s="29">
        <v>2.9146943404811325E-2</v>
      </c>
      <c r="W85" s="2">
        <f t="shared" si="135"/>
        <v>0.10142296764728215</v>
      </c>
      <c r="X85" s="10">
        <f t="shared" ref="X85:X86" si="155">V85-$L$84</f>
        <v>0.13562063717898531</v>
      </c>
      <c r="Y85" s="29">
        <v>5.0465129929919514E-2</v>
      </c>
      <c r="Z85" s="2">
        <f t="shared" si="136"/>
        <v>0.12274115417239034</v>
      </c>
      <c r="AA85" s="10">
        <f t="shared" ref="AA85:AA86" si="156">Y85-$L$84</f>
        <v>0.15693882370409351</v>
      </c>
      <c r="AB85" s="37">
        <v>0.18638431179421347</v>
      </c>
      <c r="AC85" s="2">
        <f t="shared" si="137"/>
        <v>0.25866033603668431</v>
      </c>
      <c r="AD85" s="10">
        <f t="shared" ref="AD85:AD86" si="157">AB85-$L$84</f>
        <v>0.29285800556838748</v>
      </c>
      <c r="AE85" s="29">
        <v>0.13465504414979412</v>
      </c>
      <c r="AF85" s="2">
        <f t="shared" si="147"/>
        <v>0.20693106839226494</v>
      </c>
      <c r="AG85" s="10">
        <f t="shared" ref="AG85:AG86" si="158">AE85-$L$84</f>
        <v>0.24112873792396811</v>
      </c>
      <c r="AH85" s="29">
        <v>-7.1183265157075792E-2</v>
      </c>
      <c r="AI85" s="2">
        <f t="shared" si="138"/>
        <v>1.092759085395037E-3</v>
      </c>
      <c r="AJ85" s="10">
        <f t="shared" ref="AJ85:AJ86" si="159">AH85-$L$84</f>
        <v>3.5290428617098191E-2</v>
      </c>
      <c r="AK85" s="28"/>
      <c r="AL85" s="3"/>
    </row>
    <row r="86" spans="1:38" x14ac:dyDescent="0.2">
      <c r="A86" s="2" t="s">
        <v>4</v>
      </c>
      <c r="B86" s="26">
        <v>8836</v>
      </c>
      <c r="C86" s="12" t="s">
        <v>1</v>
      </c>
      <c r="D86" s="27">
        <v>1</v>
      </c>
      <c r="E86" s="48">
        <v>37909.381237524954</v>
      </c>
      <c r="F86" s="3">
        <f t="shared" si="131"/>
        <v>6.0694496816305489E-2</v>
      </c>
      <c r="G86" s="48">
        <v>17088.532934131737</v>
      </c>
      <c r="H86" s="3">
        <f t="shared" si="132"/>
        <v>-6.0987484530412757E-2</v>
      </c>
      <c r="I86" s="28">
        <v>2.1697375767727527</v>
      </c>
      <c r="J86" s="33">
        <f t="shared" si="133"/>
        <v>-0.13486949189866726</v>
      </c>
      <c r="K86" s="36">
        <f t="shared" si="150"/>
        <v>-5.9771755737818705E-2</v>
      </c>
      <c r="L86" s="36">
        <f t="shared" si="151"/>
        <v>-0.10647369377417398</v>
      </c>
      <c r="M86" s="29">
        <v>7.3851263108114254E-2</v>
      </c>
      <c r="N86" s="2">
        <f t="shared" si="134"/>
        <v>0.2087207550067815</v>
      </c>
      <c r="O86" s="10">
        <f t="shared" si="152"/>
        <v>0.18032495688228822</v>
      </c>
      <c r="P86" s="29">
        <v>0.33663616971077731</v>
      </c>
      <c r="Q86" s="2">
        <f t="shared" si="140"/>
        <v>0.47150566160944457</v>
      </c>
      <c r="R86" s="10">
        <f t="shared" si="153"/>
        <v>0.44310986348495129</v>
      </c>
      <c r="S86" s="29">
        <v>0.14425749780090993</v>
      </c>
      <c r="T86" s="2">
        <f t="shared" si="142"/>
        <v>0.27912698969957717</v>
      </c>
      <c r="U86" s="10">
        <f t="shared" si="154"/>
        <v>0.25073119157508394</v>
      </c>
      <c r="V86" s="29">
        <v>-2.1772501593447943E-2</v>
      </c>
      <c r="W86" s="2">
        <f t="shared" si="135"/>
        <v>0.11309699030521932</v>
      </c>
      <c r="X86" s="10">
        <f t="shared" si="155"/>
        <v>8.470119218072604E-2</v>
      </c>
      <c r="Y86" s="29">
        <v>0.11744856301054768</v>
      </c>
      <c r="Z86" s="2">
        <f t="shared" si="136"/>
        <v>0.25231805490921494</v>
      </c>
      <c r="AA86" s="10">
        <f t="shared" si="156"/>
        <v>0.22392225678472166</v>
      </c>
      <c r="AB86" s="37">
        <v>0.1051551680481555</v>
      </c>
      <c r="AC86" s="2">
        <f t="shared" si="137"/>
        <v>0.24002465994682276</v>
      </c>
      <c r="AD86" s="10">
        <f t="shared" si="157"/>
        <v>0.21162886182232948</v>
      </c>
      <c r="AE86" s="29">
        <v>0.12044458980543643</v>
      </c>
      <c r="AF86" s="2">
        <f t="shared" si="147"/>
        <v>0.25531408170410369</v>
      </c>
      <c r="AG86" s="10">
        <f t="shared" si="158"/>
        <v>0.22691828357961041</v>
      </c>
      <c r="AH86" s="29">
        <v>-4.2292928326837925E-2</v>
      </c>
      <c r="AI86" s="2">
        <f t="shared" si="138"/>
        <v>9.2576563571829334E-2</v>
      </c>
      <c r="AJ86" s="10">
        <f t="shared" si="159"/>
        <v>6.4180765447336058E-2</v>
      </c>
      <c r="AK86" s="28"/>
      <c r="AL86" s="3"/>
    </row>
    <row r="87" spans="1:38" x14ac:dyDescent="0.2">
      <c r="A87" s="2">
        <v>17</v>
      </c>
      <c r="B87" s="2">
        <v>8844</v>
      </c>
      <c r="C87" s="2" t="s">
        <v>2</v>
      </c>
      <c r="D87" s="27"/>
      <c r="E87" s="47"/>
      <c r="F87" s="3"/>
      <c r="G87" s="47"/>
      <c r="H87" s="3"/>
      <c r="I87" s="28"/>
      <c r="J87" s="28"/>
      <c r="K87" s="11"/>
      <c r="L87" s="11"/>
      <c r="M87" s="3">
        <v>-0.12372028728847144</v>
      </c>
      <c r="N87" s="28"/>
      <c r="P87" s="3">
        <v>-0.11996244379419523</v>
      </c>
      <c r="S87" s="3">
        <v>-0.11463456500080009</v>
      </c>
      <c r="V87" s="3">
        <v>-0.11635932672082319</v>
      </c>
      <c r="X87" s="28"/>
      <c r="Y87" s="3">
        <v>-0.11856305128654303</v>
      </c>
      <c r="AB87" s="3">
        <v>-0.11857600109071</v>
      </c>
      <c r="AE87" s="3">
        <v>-0.12411871992954289</v>
      </c>
      <c r="AH87" s="3">
        <v>-0.11581487276595623</v>
      </c>
      <c r="AK87" s="28"/>
      <c r="AL87" s="3"/>
    </row>
    <row r="88" spans="1:38" x14ac:dyDescent="0.2">
      <c r="A88" s="2">
        <v>17</v>
      </c>
      <c r="B88" s="2">
        <v>8844</v>
      </c>
      <c r="C88" s="2" t="s">
        <v>2</v>
      </c>
      <c r="D88" s="27"/>
      <c r="E88" s="48">
        <v>5960.4112337011038</v>
      </c>
      <c r="F88" s="3"/>
      <c r="G88" s="48">
        <v>11469.12738214644</v>
      </c>
      <c r="H88" s="3"/>
      <c r="I88" s="28">
        <v>2.8431534129927205</v>
      </c>
      <c r="J88" s="28"/>
      <c r="K88" s="32"/>
      <c r="L88" s="32"/>
      <c r="M88" s="3">
        <v>0.11008506615927519</v>
      </c>
      <c r="N88" s="30"/>
      <c r="P88" s="3">
        <v>0.1071006287442967</v>
      </c>
      <c r="S88" s="3">
        <v>0.10283458233649617</v>
      </c>
      <c r="V88" s="3">
        <v>0.10422008730433406</v>
      </c>
      <c r="X88" s="28"/>
      <c r="Y88" s="3">
        <v>0.10598409039232219</v>
      </c>
      <c r="AB88" s="3">
        <v>0.10599443558438747</v>
      </c>
      <c r="AE88" s="3">
        <v>0.11040031940132089</v>
      </c>
      <c r="AH88" s="3">
        <v>0.10378319154049263</v>
      </c>
      <c r="AK88" s="28"/>
      <c r="AL88" s="3"/>
    </row>
    <row r="89" spans="1:38" x14ac:dyDescent="0.2">
      <c r="A89" s="2">
        <v>17</v>
      </c>
      <c r="B89" s="2">
        <v>8844</v>
      </c>
      <c r="C89" s="2" t="s">
        <v>2</v>
      </c>
      <c r="D89" s="27"/>
      <c r="E89" s="48">
        <v>5395.2905811623259</v>
      </c>
      <c r="F89" s="3"/>
      <c r="G89" s="48">
        <v>11526.302605210423</v>
      </c>
      <c r="H89" s="3"/>
      <c r="I89" s="28">
        <v>2.82672344956082</v>
      </c>
      <c r="J89" s="28"/>
      <c r="K89" s="32"/>
      <c r="L89" s="32"/>
      <c r="M89" s="3"/>
      <c r="P89" s="3"/>
      <c r="S89" s="3"/>
      <c r="V89" s="3"/>
      <c r="X89" s="30"/>
      <c r="Y89" s="3"/>
      <c r="AB89" s="3"/>
      <c r="AE89" s="3"/>
      <c r="AH89" s="3"/>
      <c r="AK89" s="28"/>
      <c r="AL89" s="3"/>
    </row>
    <row r="90" spans="1:38" x14ac:dyDescent="0.2">
      <c r="A90" s="2">
        <v>17</v>
      </c>
      <c r="B90" s="2">
        <v>8844</v>
      </c>
      <c r="C90" s="12" t="s">
        <v>1</v>
      </c>
      <c r="D90" s="27">
        <v>0.1</v>
      </c>
      <c r="E90" s="48">
        <v>1204.17</v>
      </c>
      <c r="F90" s="3">
        <f t="shared" ref="F90:F100" si="160">LN((E90/D90)/(AVERAGE($E$88:$E$89)))</f>
        <v>0.75180282615806338</v>
      </c>
      <c r="G90" s="48">
        <v>2241.9100000000003</v>
      </c>
      <c r="H90" s="3">
        <f t="shared" ref="H90:H100" si="161">LN((G90/D90)/(AVERAGE($G$88:$G$89)))</f>
        <v>0.66776495468394415</v>
      </c>
      <c r="I90" s="28">
        <v>2.4768746579091405</v>
      </c>
      <c r="J90" s="33">
        <f t="shared" ref="J90:J100" si="162">LN(I90/AVERAGE(I$87:I$89))</f>
        <v>-0.13502267273254315</v>
      </c>
      <c r="K90" s="36">
        <f>AVERAGE(J95:J97)</f>
        <v>-0.1133512021930323</v>
      </c>
      <c r="L90" s="36">
        <f>AVERAGE(J98:J100)</f>
        <v>-0.11746568499902088</v>
      </c>
      <c r="M90" s="3">
        <v>0.31865224803152975</v>
      </c>
      <c r="N90" s="4">
        <f t="shared" ref="N90:N100" si="163">M90-$J90</f>
        <v>0.4536749207640729</v>
      </c>
      <c r="O90" s="3">
        <f>M90-$K90</f>
        <v>0.43200345022456205</v>
      </c>
      <c r="P90" s="3">
        <v>0.53718240984916021</v>
      </c>
      <c r="Q90" s="4">
        <f>P90-$J90</f>
        <v>0.67220508258170342</v>
      </c>
      <c r="R90" s="3">
        <f>P90-$K90</f>
        <v>0.65053361204219251</v>
      </c>
      <c r="S90" s="3">
        <v>0.54162678722717483</v>
      </c>
      <c r="T90" s="4">
        <f>S90-$J90</f>
        <v>0.67664945995971792</v>
      </c>
      <c r="U90" s="3">
        <f>S90-$K90</f>
        <v>0.65497798942020713</v>
      </c>
      <c r="V90" s="3">
        <v>0.41655812922089269</v>
      </c>
      <c r="W90" s="4">
        <f t="shared" ref="W90:W100" si="164">V90-$J90</f>
        <v>0.55158080195343584</v>
      </c>
      <c r="X90" s="3">
        <f>V90-$K90</f>
        <v>0.52990933141392493</v>
      </c>
      <c r="Y90" s="3">
        <v>6.3202111867221786E-2</v>
      </c>
      <c r="Z90" s="4">
        <f t="shared" ref="Z90:Z100" si="165">Y90-$J90</f>
        <v>0.19822478459976495</v>
      </c>
      <c r="AA90" s="3">
        <f>Y90-$K90</f>
        <v>0.1765533140602541</v>
      </c>
      <c r="AB90" s="3">
        <v>9.6019495432245972E-2</v>
      </c>
      <c r="AC90" s="4">
        <f t="shared" ref="AC90:AC100" si="166">AB90-$J90</f>
        <v>0.23104216816478912</v>
      </c>
      <c r="AD90" s="3">
        <f>AB90-$K90</f>
        <v>0.20937069762527827</v>
      </c>
      <c r="AE90" s="3">
        <v>0.15069280779387006</v>
      </c>
      <c r="AF90" s="4">
        <f>AE90-$J90</f>
        <v>0.28571548052641321</v>
      </c>
      <c r="AG90" s="3">
        <f>AE90-$K90</f>
        <v>0.26404400998690236</v>
      </c>
      <c r="AH90" s="3">
        <v>0.15870340371741976</v>
      </c>
      <c r="AI90" s="4">
        <f t="shared" ref="AI90:AI100" si="167">AH90-$J90</f>
        <v>0.2937260764499629</v>
      </c>
      <c r="AJ90" s="3">
        <f>AH90-$K90</f>
        <v>0.27205460591045205</v>
      </c>
      <c r="AK90" s="28"/>
      <c r="AL90" s="3"/>
    </row>
    <row r="91" spans="1:38" x14ac:dyDescent="0.2">
      <c r="A91" s="2">
        <v>17</v>
      </c>
      <c r="B91" s="2">
        <v>8844</v>
      </c>
      <c r="C91" s="12" t="s">
        <v>1</v>
      </c>
      <c r="D91" s="27">
        <v>0.2</v>
      </c>
      <c r="E91" s="48">
        <v>1636.5665665665667</v>
      </c>
      <c r="F91" s="3">
        <f t="shared" si="160"/>
        <v>0.36546560297603936</v>
      </c>
      <c r="G91" s="48">
        <v>4155.1151151151153</v>
      </c>
      <c r="H91" s="3">
        <f t="shared" si="161"/>
        <v>0.59162972613530029</v>
      </c>
      <c r="I91" s="28">
        <v>2.3146220570012388</v>
      </c>
      <c r="J91" s="33">
        <f t="shared" si="162"/>
        <v>-0.20277380368589029</v>
      </c>
      <c r="K91" s="36">
        <f>K90</f>
        <v>-0.1133512021930323</v>
      </c>
      <c r="L91" s="36">
        <f>L90</f>
        <v>-0.11746568499902088</v>
      </c>
      <c r="M91" s="28">
        <v>0.17787788328524687</v>
      </c>
      <c r="N91" s="4">
        <f t="shared" si="163"/>
        <v>0.38065168697113716</v>
      </c>
      <c r="O91" s="3">
        <f t="shared" ref="O91:O97" si="168">M91-$K91</f>
        <v>0.29122908547827919</v>
      </c>
      <c r="P91" s="28">
        <v>0.38758189695018613</v>
      </c>
      <c r="Q91" s="4">
        <f t="shared" ref="Q91:Q100" si="169">P91-$J91</f>
        <v>0.59035570063607645</v>
      </c>
      <c r="R91" s="3">
        <f t="shared" ref="R91:R97" si="170">P91-$K91</f>
        <v>0.50093309914321837</v>
      </c>
      <c r="S91" s="3">
        <v>0.39261025746576556</v>
      </c>
      <c r="T91" s="4">
        <f t="shared" ref="T91:T100" si="171">S91-$J91</f>
        <v>0.59538406115165587</v>
      </c>
      <c r="U91" s="3">
        <f t="shared" ref="U91:U97" si="172">S91-$K91</f>
        <v>0.5059614596587978</v>
      </c>
      <c r="V91" s="28">
        <v>0.24725833942576275</v>
      </c>
      <c r="W91" s="4">
        <f t="shared" si="164"/>
        <v>0.45003214311165307</v>
      </c>
      <c r="X91" s="3">
        <f t="shared" ref="X91:X97" si="173">V91-$K91</f>
        <v>0.36060954161879505</v>
      </c>
      <c r="Y91" s="28">
        <v>-0.12370386903087094</v>
      </c>
      <c r="Z91" s="4">
        <f t="shared" si="165"/>
        <v>7.9069934655019353E-2</v>
      </c>
      <c r="AA91" s="3">
        <f t="shared" ref="AA91:AA97" si="174">Y91-$K91</f>
        <v>-1.0352666837838642E-2</v>
      </c>
      <c r="AB91" s="3">
        <v>-2.0389602219874563E-2</v>
      </c>
      <c r="AC91" s="4">
        <f t="shared" si="166"/>
        <v>0.18238420146601572</v>
      </c>
      <c r="AD91" s="3">
        <f t="shared" ref="AD91:AD97" si="175">AB91-$K91</f>
        <v>9.2961599973157727E-2</v>
      </c>
      <c r="AE91" s="28">
        <v>5.0673285528787047E-2</v>
      </c>
      <c r="AF91" s="4">
        <f t="shared" ref="AF91:AF100" si="176">AE91-$J91</f>
        <v>0.25344708921467735</v>
      </c>
      <c r="AG91" s="3">
        <f t="shared" ref="AG91:AG97" si="177">AE91-$K91</f>
        <v>0.16402448772181935</v>
      </c>
      <c r="AH91" s="28">
        <v>-2.2958536399603737E-2</v>
      </c>
      <c r="AI91" s="4">
        <f t="shared" si="167"/>
        <v>0.17981526728628655</v>
      </c>
      <c r="AJ91" s="3">
        <f t="shared" ref="AJ91:AJ97" si="178">AH91-$K91</f>
        <v>9.0392665793428556E-2</v>
      </c>
      <c r="AK91" s="28"/>
      <c r="AL91" s="3"/>
    </row>
    <row r="92" spans="1:38" x14ac:dyDescent="0.2">
      <c r="A92" s="2">
        <v>17</v>
      </c>
      <c r="B92" s="2">
        <v>8844</v>
      </c>
      <c r="C92" s="12" t="s">
        <v>1</v>
      </c>
      <c r="D92" s="27">
        <v>0.3</v>
      </c>
      <c r="E92" s="48">
        <v>2337.4725274725274</v>
      </c>
      <c r="F92" s="3">
        <f t="shared" si="160"/>
        <v>0.31647023371596333</v>
      </c>
      <c r="G92" s="48">
        <v>6406.0439560439563</v>
      </c>
      <c r="H92" s="3">
        <f t="shared" si="161"/>
        <v>0.61906639776376304</v>
      </c>
      <c r="I92" s="28">
        <v>2.4061853299609104</v>
      </c>
      <c r="J92" s="33">
        <f t="shared" si="162"/>
        <v>-0.16397757674880467</v>
      </c>
      <c r="K92" s="36">
        <f t="shared" ref="K92:K100" si="179">K91</f>
        <v>-0.1133512021930323</v>
      </c>
      <c r="L92" s="36">
        <f t="shared" ref="L92:L100" si="180">L91</f>
        <v>-0.11746568499902088</v>
      </c>
      <c r="M92" s="28">
        <v>0.22175216907212036</v>
      </c>
      <c r="N92" s="4">
        <f t="shared" si="163"/>
        <v>0.38572974582092501</v>
      </c>
      <c r="O92" s="3">
        <f t="shared" si="168"/>
        <v>0.33510337126515266</v>
      </c>
      <c r="P92" s="28">
        <v>0.38978083056059815</v>
      </c>
      <c r="Q92" s="4">
        <f t="shared" si="169"/>
        <v>0.55375840730940284</v>
      </c>
      <c r="R92" s="3">
        <f t="shared" si="170"/>
        <v>0.50313203275363039</v>
      </c>
      <c r="S92" s="28">
        <v>0.32331462223832108</v>
      </c>
      <c r="T92" s="4">
        <f t="shared" si="171"/>
        <v>0.48729219898712572</v>
      </c>
      <c r="U92" s="3">
        <f t="shared" si="172"/>
        <v>0.43666582443135338</v>
      </c>
      <c r="V92" s="28">
        <v>0.26059494630663071</v>
      </c>
      <c r="W92" s="4">
        <f t="shared" si="164"/>
        <v>0.42457252305543536</v>
      </c>
      <c r="X92" s="3">
        <f t="shared" si="173"/>
        <v>0.37394614849966301</v>
      </c>
      <c r="Y92" s="28">
        <v>-2.2889298363586091E-2</v>
      </c>
      <c r="Z92" s="4">
        <f t="shared" si="165"/>
        <v>0.14108827838521859</v>
      </c>
      <c r="AA92" s="3">
        <f t="shared" si="174"/>
        <v>9.0461903829446202E-2</v>
      </c>
      <c r="AB92" s="28">
        <v>-0.13390325742795403</v>
      </c>
      <c r="AC92" s="4">
        <f t="shared" si="166"/>
        <v>3.007431932085064E-2</v>
      </c>
      <c r="AD92" s="3">
        <f t="shared" si="175"/>
        <v>-2.0552055234921734E-2</v>
      </c>
      <c r="AE92" s="28">
        <v>-1.7344155121993117E-2</v>
      </c>
      <c r="AF92" s="4">
        <f t="shared" si="176"/>
        <v>0.14663342162681156</v>
      </c>
      <c r="AG92" s="3">
        <f t="shared" si="177"/>
        <v>9.6007047071039187E-2</v>
      </c>
      <c r="AH92" s="28">
        <v>0.1665724219412863</v>
      </c>
      <c r="AI92" s="4">
        <f t="shared" si="167"/>
        <v>0.33054999869009094</v>
      </c>
      <c r="AJ92" s="3">
        <f t="shared" si="178"/>
        <v>0.27992362413431859</v>
      </c>
      <c r="AK92" s="28"/>
      <c r="AL92" s="3"/>
    </row>
    <row r="93" spans="1:38" x14ac:dyDescent="0.2">
      <c r="A93" s="2">
        <v>17</v>
      </c>
      <c r="B93" s="2">
        <v>8844</v>
      </c>
      <c r="C93" s="12" t="s">
        <v>1</v>
      </c>
      <c r="D93" s="27">
        <v>0.4</v>
      </c>
      <c r="E93" s="48">
        <v>3090.0300601202403</v>
      </c>
      <c r="F93" s="3">
        <f t="shared" si="160"/>
        <v>0.30789875116206122</v>
      </c>
      <c r="G93" s="48">
        <v>8485.3206412825657</v>
      </c>
      <c r="H93" s="3">
        <f t="shared" si="161"/>
        <v>0.61248009961236605</v>
      </c>
      <c r="I93" s="28">
        <v>2.4030078721654333</v>
      </c>
      <c r="J93" s="33">
        <f t="shared" si="162"/>
        <v>-0.1652989868582698</v>
      </c>
      <c r="K93" s="36">
        <f t="shared" si="179"/>
        <v>-0.1133512021930323</v>
      </c>
      <c r="L93" s="36">
        <f t="shared" si="180"/>
        <v>-0.11746568499902088</v>
      </c>
      <c r="M93" s="28">
        <v>0.11226519771334732</v>
      </c>
      <c r="N93" s="4">
        <f t="shared" si="163"/>
        <v>0.27756418457161713</v>
      </c>
      <c r="O93" s="3">
        <f t="shared" si="168"/>
        <v>0.22561639990637961</v>
      </c>
      <c r="P93" s="28">
        <v>0.32807461932919019</v>
      </c>
      <c r="Q93" s="4">
        <f t="shared" si="169"/>
        <v>0.49337360618745996</v>
      </c>
      <c r="R93" s="3">
        <f t="shared" si="170"/>
        <v>0.44142582152222248</v>
      </c>
      <c r="S93" s="28">
        <v>0.2972706097228579</v>
      </c>
      <c r="T93" s="4">
        <f t="shared" si="171"/>
        <v>0.46256959658112773</v>
      </c>
      <c r="U93" s="3">
        <f t="shared" si="172"/>
        <v>0.4106218119158902</v>
      </c>
      <c r="V93" s="28">
        <v>0.1930478708585219</v>
      </c>
      <c r="W93" s="4">
        <f t="shared" si="164"/>
        <v>0.3583468577167917</v>
      </c>
      <c r="X93" s="3">
        <f t="shared" si="173"/>
        <v>0.30639907305155423</v>
      </c>
      <c r="Y93" s="28">
        <v>-0.20150815397822128</v>
      </c>
      <c r="Z93" s="4">
        <f t="shared" si="165"/>
        <v>-3.620916711995148E-2</v>
      </c>
      <c r="AA93" s="3">
        <f t="shared" si="174"/>
        <v>-8.8156951785188981E-2</v>
      </c>
      <c r="AB93" s="28">
        <v>-0.18372983584109442</v>
      </c>
      <c r="AC93" s="4">
        <f t="shared" si="166"/>
        <v>-1.8430848982824627E-2</v>
      </c>
      <c r="AD93" s="3">
        <f t="shared" si="175"/>
        <v>-7.0378633648062128E-2</v>
      </c>
      <c r="AE93" s="28">
        <v>-1.0550911578066756E-2</v>
      </c>
      <c r="AF93" s="4">
        <f t="shared" si="176"/>
        <v>0.15474807528020304</v>
      </c>
      <c r="AG93" s="3">
        <f t="shared" si="177"/>
        <v>0.10280029061496554</v>
      </c>
      <c r="AH93" s="28">
        <v>-0.10762771274053257</v>
      </c>
      <c r="AI93" s="4">
        <f t="shared" si="167"/>
        <v>5.7671274117737231E-2</v>
      </c>
      <c r="AJ93" s="3">
        <f t="shared" si="178"/>
        <v>5.7234894524997304E-3</v>
      </c>
      <c r="AK93" s="28"/>
      <c r="AL93" s="3"/>
    </row>
    <row r="94" spans="1:38" x14ac:dyDescent="0.2">
      <c r="A94" s="2">
        <v>17</v>
      </c>
      <c r="B94" s="2">
        <v>8844</v>
      </c>
      <c r="C94" s="12" t="s">
        <v>1</v>
      </c>
      <c r="D94" s="27">
        <v>0.5</v>
      </c>
      <c r="E94" s="48">
        <v>3685.9939759036147</v>
      </c>
      <c r="F94" s="3">
        <f t="shared" si="160"/>
        <v>0.26111460571949519</v>
      </c>
      <c r="G94" s="48">
        <v>9642.5602409638577</v>
      </c>
      <c r="H94" s="3">
        <f t="shared" si="161"/>
        <v>0.51718551965850612</v>
      </c>
      <c r="I94" s="28">
        <v>2.5886820186183246</v>
      </c>
      <c r="J94" s="33">
        <f t="shared" si="162"/>
        <v>-9.0871346509957915E-2</v>
      </c>
      <c r="K94" s="36">
        <f t="shared" si="179"/>
        <v>-0.1133512021930323</v>
      </c>
      <c r="L94" s="36">
        <f t="shared" si="180"/>
        <v>-0.11746568499902088</v>
      </c>
      <c r="M94" s="28">
        <v>0.14412897947246725</v>
      </c>
      <c r="N94" s="4">
        <f t="shared" si="163"/>
        <v>0.23500032598242515</v>
      </c>
      <c r="O94" s="3">
        <f t="shared" si="168"/>
        <v>0.25748018166549957</v>
      </c>
      <c r="P94" s="28">
        <v>0.29978316465039323</v>
      </c>
      <c r="Q94" s="4">
        <f t="shared" si="169"/>
        <v>0.39065451116035116</v>
      </c>
      <c r="R94" s="3">
        <f t="shared" si="170"/>
        <v>0.41313436684342553</v>
      </c>
      <c r="S94" s="28">
        <v>0.22314085127172378</v>
      </c>
      <c r="T94" s="4">
        <f t="shared" si="171"/>
        <v>0.31401219778168171</v>
      </c>
      <c r="U94" s="3">
        <f t="shared" si="172"/>
        <v>0.33649205346475608</v>
      </c>
      <c r="V94" s="28">
        <v>0.15793694569101072</v>
      </c>
      <c r="W94" s="4">
        <f t="shared" si="164"/>
        <v>0.24880829220096862</v>
      </c>
      <c r="X94" s="3">
        <f t="shared" si="173"/>
        <v>0.27128814788404298</v>
      </c>
      <c r="Y94" s="28">
        <v>-0.10445175657288583</v>
      </c>
      <c r="Z94" s="4">
        <f t="shared" si="165"/>
        <v>-1.3580410062927914E-2</v>
      </c>
      <c r="AA94" s="3">
        <f t="shared" si="174"/>
        <v>8.8994456201464678E-3</v>
      </c>
      <c r="AB94" s="28">
        <v>-9.7579805264946362E-2</v>
      </c>
      <c r="AC94" s="4">
        <f t="shared" si="166"/>
        <v>-6.7084587549884472E-3</v>
      </c>
      <c r="AD94" s="3">
        <f t="shared" si="175"/>
        <v>1.5771396928085935E-2</v>
      </c>
      <c r="AE94" s="28">
        <v>-0.14859748220401434</v>
      </c>
      <c r="AF94" s="4">
        <f t="shared" si="176"/>
        <v>-5.7726135694056421E-2</v>
      </c>
      <c r="AG94" s="3">
        <f t="shared" si="177"/>
        <v>-3.524628001098204E-2</v>
      </c>
      <c r="AH94" s="28">
        <v>8.9772529273475038E-2</v>
      </c>
      <c r="AI94" s="4">
        <f t="shared" si="167"/>
        <v>0.18064387578343294</v>
      </c>
      <c r="AJ94" s="3">
        <f t="shared" si="178"/>
        <v>0.20312373146650733</v>
      </c>
      <c r="AK94" s="28"/>
      <c r="AL94" s="3"/>
    </row>
    <row r="95" spans="1:38" x14ac:dyDescent="0.2">
      <c r="A95" s="2">
        <v>17</v>
      </c>
      <c r="B95" s="2">
        <v>8844</v>
      </c>
      <c r="C95" s="12" t="s">
        <v>1</v>
      </c>
      <c r="D95" s="27">
        <v>1</v>
      </c>
      <c r="E95" s="48">
        <v>7270.8779011099905</v>
      </c>
      <c r="F95" s="3">
        <f t="shared" si="160"/>
        <v>0.24730424117262559</v>
      </c>
      <c r="G95" s="48">
        <v>18206.83148335015</v>
      </c>
      <c r="H95" s="3">
        <f t="shared" si="161"/>
        <v>0.45964856045763092</v>
      </c>
      <c r="I95" s="28">
        <v>2.5540755224245388</v>
      </c>
      <c r="J95" s="33">
        <f t="shared" si="162"/>
        <v>-0.10432989215567806</v>
      </c>
      <c r="K95" s="36">
        <f t="shared" si="179"/>
        <v>-0.1133512021930323</v>
      </c>
      <c r="L95" s="36">
        <f t="shared" si="180"/>
        <v>-0.11746568499902088</v>
      </c>
      <c r="M95" s="28">
        <v>0.13803021406972565</v>
      </c>
      <c r="N95" s="4">
        <f t="shared" si="163"/>
        <v>0.24236010622540372</v>
      </c>
      <c r="O95" s="3">
        <f t="shared" si="168"/>
        <v>0.25138141626275795</v>
      </c>
      <c r="P95" s="28">
        <v>0.30895781644430909</v>
      </c>
      <c r="Q95" s="4">
        <f t="shared" si="169"/>
        <v>0.41328770859998715</v>
      </c>
      <c r="R95" s="3">
        <f t="shared" si="170"/>
        <v>0.42230901863734138</v>
      </c>
      <c r="S95" s="28">
        <v>0.17350310619511289</v>
      </c>
      <c r="T95" s="4">
        <f t="shared" si="171"/>
        <v>0.27783299835079095</v>
      </c>
      <c r="U95" s="3">
        <f t="shared" si="172"/>
        <v>0.28685430838814518</v>
      </c>
      <c r="V95" s="28">
        <v>0.1669335845098229</v>
      </c>
      <c r="W95" s="4">
        <f t="shared" si="164"/>
        <v>0.27126347666550099</v>
      </c>
      <c r="X95" s="3">
        <f t="shared" si="173"/>
        <v>0.28028478670285517</v>
      </c>
      <c r="Y95" s="28">
        <v>-0.10923186671269509</v>
      </c>
      <c r="Z95" s="4">
        <f t="shared" si="165"/>
        <v>-4.9019745570170331E-3</v>
      </c>
      <c r="AA95" s="3">
        <f t="shared" si="174"/>
        <v>4.1193354803372023E-3</v>
      </c>
      <c r="AB95" s="28">
        <v>-0.1765291545155255</v>
      </c>
      <c r="AC95" s="4">
        <f t="shared" si="166"/>
        <v>-7.2199262359847444E-2</v>
      </c>
      <c r="AD95" s="3">
        <f t="shared" si="175"/>
        <v>-6.3177952322493208E-2</v>
      </c>
      <c r="AE95" s="28">
        <v>-0.13396376319829245</v>
      </c>
      <c r="AF95" s="4">
        <f t="shared" si="176"/>
        <v>-2.963387104261439E-2</v>
      </c>
      <c r="AG95" s="3">
        <f t="shared" si="177"/>
        <v>-2.0612561005260155E-2</v>
      </c>
      <c r="AH95" s="28">
        <v>6.9550689158895757E-2</v>
      </c>
      <c r="AI95" s="4">
        <f t="shared" si="167"/>
        <v>0.17388058131457382</v>
      </c>
      <c r="AJ95" s="3">
        <f t="shared" si="178"/>
        <v>0.18290189135192805</v>
      </c>
      <c r="AK95" s="28"/>
      <c r="AL95" s="3"/>
    </row>
    <row r="96" spans="1:38" x14ac:dyDescent="0.2">
      <c r="A96" s="2">
        <v>17</v>
      </c>
      <c r="B96" s="2">
        <v>8844</v>
      </c>
      <c r="C96" s="12" t="s">
        <v>1</v>
      </c>
      <c r="D96" s="27">
        <v>1</v>
      </c>
      <c r="E96" s="48">
        <v>7470.7963709677415</v>
      </c>
      <c r="F96" s="3">
        <f t="shared" si="160"/>
        <v>0.27442880292631311</v>
      </c>
      <c r="G96" s="48">
        <v>18405.594758064512</v>
      </c>
      <c r="H96" s="3">
        <f t="shared" si="161"/>
        <v>0.47050636191083856</v>
      </c>
      <c r="I96" s="28">
        <v>2.503161478599222</v>
      </c>
      <c r="J96" s="33">
        <f t="shared" si="162"/>
        <v>-0.12446569518964022</v>
      </c>
      <c r="K96" s="36">
        <f t="shared" si="179"/>
        <v>-0.1133512021930323</v>
      </c>
      <c r="L96" s="36">
        <f t="shared" si="180"/>
        <v>-0.11746568499902088</v>
      </c>
      <c r="M96" s="30">
        <v>0.1497464386784034</v>
      </c>
      <c r="N96" s="4">
        <f t="shared" si="163"/>
        <v>0.27421213386804361</v>
      </c>
      <c r="O96" s="3">
        <f t="shared" si="168"/>
        <v>0.26309764087143572</v>
      </c>
      <c r="P96" s="30">
        <v>0.29881117598618862</v>
      </c>
      <c r="Q96" s="4">
        <f t="shared" si="169"/>
        <v>0.42327687117582885</v>
      </c>
      <c r="R96" s="3">
        <f t="shared" si="170"/>
        <v>0.41216237817922091</v>
      </c>
      <c r="S96" s="28">
        <v>0.16747236566309734</v>
      </c>
      <c r="T96" s="4">
        <f t="shared" si="171"/>
        <v>0.29193806085273755</v>
      </c>
      <c r="U96" s="3">
        <f t="shared" si="172"/>
        <v>0.28082356785612961</v>
      </c>
      <c r="V96" s="3">
        <v>0.16012438227762832</v>
      </c>
      <c r="W96" s="4">
        <f t="shared" si="164"/>
        <v>0.28459007746726855</v>
      </c>
      <c r="X96" s="3">
        <f t="shared" si="173"/>
        <v>0.27347558447066062</v>
      </c>
      <c r="Y96" s="30">
        <v>-9.7535282880028204E-2</v>
      </c>
      <c r="Z96" s="4">
        <f t="shared" si="165"/>
        <v>2.6930412309612017E-2</v>
      </c>
      <c r="AA96" s="3">
        <f t="shared" si="174"/>
        <v>1.5815919313004093E-2</v>
      </c>
      <c r="AB96" s="28">
        <v>8.8390623801834253E-2</v>
      </c>
      <c r="AC96" s="4">
        <f t="shared" si="166"/>
        <v>0.21285631899147447</v>
      </c>
      <c r="AD96" s="3">
        <f t="shared" si="175"/>
        <v>0.20174182599486656</v>
      </c>
      <c r="AE96" s="30">
        <v>-0.10200908143156723</v>
      </c>
      <c r="AF96" s="4">
        <f t="shared" si="176"/>
        <v>2.2456613758072994E-2</v>
      </c>
      <c r="AG96" s="3">
        <f t="shared" si="177"/>
        <v>1.1342120761465069E-2</v>
      </c>
      <c r="AH96" s="30">
        <v>4.5078968971070922E-2</v>
      </c>
      <c r="AI96" s="4">
        <f t="shared" si="167"/>
        <v>0.16954466416071115</v>
      </c>
      <c r="AJ96" s="3">
        <f t="shared" si="178"/>
        <v>0.15843017116410321</v>
      </c>
      <c r="AK96" s="28"/>
      <c r="AL96" s="3"/>
    </row>
    <row r="97" spans="1:38" x14ac:dyDescent="0.2">
      <c r="A97" s="2">
        <v>17</v>
      </c>
      <c r="B97" s="2">
        <v>8844</v>
      </c>
      <c r="C97" s="12" t="s">
        <v>1</v>
      </c>
      <c r="D97" s="27">
        <v>1</v>
      </c>
      <c r="E97" s="48">
        <v>6839.1834677419365</v>
      </c>
      <c r="F97" s="3">
        <f t="shared" si="160"/>
        <v>0.18609554867876787</v>
      </c>
      <c r="G97" s="48">
        <v>17852.933467741939</v>
      </c>
      <c r="H97" s="3">
        <f t="shared" si="161"/>
        <v>0.44001951522821831</v>
      </c>
      <c r="I97" s="28">
        <v>2.5364417177914111</v>
      </c>
      <c r="J97" s="33">
        <f t="shared" si="162"/>
        <v>-0.11125801923377861</v>
      </c>
      <c r="K97" s="36">
        <f t="shared" si="179"/>
        <v>-0.1133512021930323</v>
      </c>
      <c r="L97" s="36">
        <f t="shared" si="180"/>
        <v>-0.11746568499902088</v>
      </c>
      <c r="M97" s="2">
        <v>0.1497431830664048</v>
      </c>
      <c r="N97" s="4">
        <f t="shared" si="163"/>
        <v>0.26100120230018342</v>
      </c>
      <c r="O97" s="3">
        <f t="shared" si="168"/>
        <v>0.26309438525943707</v>
      </c>
      <c r="P97" s="2">
        <v>0.28646723473784458</v>
      </c>
      <c r="Q97" s="4">
        <f t="shared" si="169"/>
        <v>0.39772525397162317</v>
      </c>
      <c r="R97" s="3">
        <f t="shared" si="170"/>
        <v>0.39981843693087687</v>
      </c>
      <c r="S97" s="30">
        <v>0.1744297717569385</v>
      </c>
      <c r="T97" s="4">
        <f t="shared" si="171"/>
        <v>0.28568779099071712</v>
      </c>
      <c r="U97" s="3">
        <f t="shared" si="172"/>
        <v>0.28778097394997082</v>
      </c>
      <c r="V97" s="3">
        <v>0.16347281640769393</v>
      </c>
      <c r="W97" s="4">
        <f t="shared" si="164"/>
        <v>0.27473083564147255</v>
      </c>
      <c r="X97" s="3">
        <f t="shared" si="173"/>
        <v>0.27682401860072625</v>
      </c>
      <c r="Y97" s="2">
        <v>-8.3534875662370514E-2</v>
      </c>
      <c r="Z97" s="4">
        <f t="shared" si="165"/>
        <v>2.7723143571408093E-2</v>
      </c>
      <c r="AA97" s="3">
        <f t="shared" si="174"/>
        <v>2.9816326530661783E-2</v>
      </c>
      <c r="AB97" s="30">
        <v>4.4776249944157125E-2</v>
      </c>
      <c r="AC97" s="4">
        <f t="shared" si="166"/>
        <v>0.15603426917793572</v>
      </c>
      <c r="AD97" s="3">
        <f t="shared" si="175"/>
        <v>0.15812745213718943</v>
      </c>
      <c r="AE97" s="2">
        <v>-8.2985742520763892E-2</v>
      </c>
      <c r="AF97" s="4">
        <f t="shared" si="176"/>
        <v>2.8272276713014716E-2</v>
      </c>
      <c r="AG97" s="3">
        <f t="shared" si="177"/>
        <v>3.0365459672268405E-2</v>
      </c>
      <c r="AH97" s="2">
        <v>8.3574737891949649E-2</v>
      </c>
      <c r="AI97" s="4">
        <f t="shared" si="167"/>
        <v>0.19483275712572826</v>
      </c>
      <c r="AJ97" s="3">
        <f t="shared" si="178"/>
        <v>0.19692594008498193</v>
      </c>
      <c r="AK97" s="28"/>
      <c r="AL97" s="3"/>
    </row>
    <row r="98" spans="1:38" x14ac:dyDescent="0.2">
      <c r="A98" s="2">
        <v>17</v>
      </c>
      <c r="B98" s="2">
        <v>8844</v>
      </c>
      <c r="C98" s="12" t="s">
        <v>1</v>
      </c>
      <c r="D98" s="27">
        <v>1</v>
      </c>
      <c r="E98" s="48">
        <v>13410.824120603016</v>
      </c>
      <c r="F98" s="3">
        <f t="shared" si="160"/>
        <v>0.85948935131167714</v>
      </c>
      <c r="G98" s="48">
        <v>26113.226130653271</v>
      </c>
      <c r="H98" s="3">
        <f t="shared" si="161"/>
        <v>0.82029361485135588</v>
      </c>
      <c r="I98" s="28">
        <v>2.6046884639111663</v>
      </c>
      <c r="J98" s="33">
        <f t="shared" si="162"/>
        <v>-8.4707143116316483E-2</v>
      </c>
      <c r="K98" s="36">
        <f t="shared" si="179"/>
        <v>-0.1133512021930323</v>
      </c>
      <c r="L98" s="36">
        <f t="shared" si="180"/>
        <v>-0.11746568499902088</v>
      </c>
      <c r="M98" s="3">
        <v>0.14201578369440315</v>
      </c>
      <c r="N98" s="4">
        <f t="shared" si="163"/>
        <v>0.22672292681071965</v>
      </c>
      <c r="O98" s="3">
        <f>M98-$L$98</f>
        <v>0.25948146869342403</v>
      </c>
      <c r="P98" s="3">
        <v>0.28909111734719117</v>
      </c>
      <c r="Q98" s="4">
        <f t="shared" si="169"/>
        <v>0.37379826046350767</v>
      </c>
      <c r="R98" s="3">
        <f>P98-$L$98</f>
        <v>0.40655680234621205</v>
      </c>
      <c r="S98" s="2">
        <v>0.14222470801857734</v>
      </c>
      <c r="T98" s="4">
        <f t="shared" si="171"/>
        <v>0.22693185113489384</v>
      </c>
      <c r="U98" s="3">
        <f>S98-$L$98</f>
        <v>0.25969039301759822</v>
      </c>
      <c r="V98" s="3">
        <v>0.12082256830515385</v>
      </c>
      <c r="W98" s="4">
        <f t="shared" si="164"/>
        <v>0.20552971142147033</v>
      </c>
      <c r="X98" s="3">
        <f>V98-$L$98</f>
        <v>0.23828825330417475</v>
      </c>
      <c r="Y98" s="3">
        <v>-5.6052120220927044E-2</v>
      </c>
      <c r="Z98" s="4">
        <f t="shared" si="165"/>
        <v>2.8655022895389438E-2</v>
      </c>
      <c r="AA98" s="3">
        <f>Y98-$L$98</f>
        <v>6.1413564778093836E-2</v>
      </c>
      <c r="AB98" s="2">
        <v>6.7718431868512103E-3</v>
      </c>
      <c r="AC98" s="4">
        <f t="shared" si="166"/>
        <v>9.1478986303167698E-2</v>
      </c>
      <c r="AD98" s="3">
        <f>AB98-$L$98</f>
        <v>0.1242375281858721</v>
      </c>
      <c r="AE98" s="3">
        <v>-5.662549139711634E-2</v>
      </c>
      <c r="AF98" s="4">
        <f t="shared" si="176"/>
        <v>2.8081651719200143E-2</v>
      </c>
      <c r="AG98" s="3">
        <f>AE98-$L$98</f>
        <v>6.0840193601904541E-2</v>
      </c>
      <c r="AH98" s="3">
        <v>9.4629817029990154E-2</v>
      </c>
      <c r="AI98" s="4">
        <f t="shared" si="167"/>
        <v>0.17933696014630662</v>
      </c>
      <c r="AJ98" s="3">
        <f>AH98-$L$98</f>
        <v>0.21209550202901103</v>
      </c>
      <c r="AK98" s="28"/>
      <c r="AL98" s="3"/>
    </row>
    <row r="99" spans="1:38" x14ac:dyDescent="0.2">
      <c r="A99" s="2">
        <v>17</v>
      </c>
      <c r="B99" s="2">
        <v>8844</v>
      </c>
      <c r="C99" s="12" t="s">
        <v>1</v>
      </c>
      <c r="D99" s="27">
        <v>1</v>
      </c>
      <c r="E99" s="48">
        <v>7539.8790322580644</v>
      </c>
      <c r="F99" s="3">
        <f t="shared" si="160"/>
        <v>0.28363333865538493</v>
      </c>
      <c r="G99" s="48">
        <v>17270.665322580648</v>
      </c>
      <c r="H99" s="3">
        <f t="shared" si="161"/>
        <v>0.40686109675048276</v>
      </c>
      <c r="I99" s="28">
        <v>2.4970044932601096</v>
      </c>
      <c r="J99" s="33">
        <f t="shared" si="162"/>
        <v>-0.12692840882178158</v>
      </c>
      <c r="K99" s="36">
        <f t="shared" si="179"/>
        <v>-0.1133512021930323</v>
      </c>
      <c r="L99" s="36">
        <f t="shared" si="180"/>
        <v>-0.11746568499902088</v>
      </c>
      <c r="M99" s="3">
        <v>0.11717416070702179</v>
      </c>
      <c r="N99" s="4">
        <f t="shared" si="163"/>
        <v>0.24410256952880338</v>
      </c>
      <c r="O99" s="3">
        <f t="shared" ref="O99:O100" si="181">M99-$L$98</f>
        <v>0.23463984570604268</v>
      </c>
      <c r="P99" s="3">
        <v>0.30134799414180574</v>
      </c>
      <c r="Q99" s="4">
        <f t="shared" si="169"/>
        <v>0.42827640296358732</v>
      </c>
      <c r="R99" s="3">
        <f t="shared" ref="R99:R100" si="182">P99-$L$98</f>
        <v>0.41881367914082662</v>
      </c>
      <c r="S99" s="3">
        <v>0.16499445605439514</v>
      </c>
      <c r="T99" s="4">
        <f t="shared" si="171"/>
        <v>0.29192286487617669</v>
      </c>
      <c r="U99" s="3">
        <f t="shared" ref="U99:U100" si="183">S99-$L$98</f>
        <v>0.28246014105341599</v>
      </c>
      <c r="V99" s="3">
        <v>0.11501118063651282</v>
      </c>
      <c r="W99" s="4">
        <f t="shared" si="164"/>
        <v>0.24193958945829441</v>
      </c>
      <c r="X99" s="3">
        <f t="shared" ref="X99:X100" si="184">V99-$L$98</f>
        <v>0.23247686563553371</v>
      </c>
      <c r="Y99" s="3">
        <v>-0.1502462576645287</v>
      </c>
      <c r="Z99" s="4">
        <f t="shared" si="165"/>
        <v>-2.3317848842747124E-2</v>
      </c>
      <c r="AA99" s="3">
        <f t="shared" ref="AA99:AA100" si="185">Y99-$L$98</f>
        <v>-3.2780572665507823E-2</v>
      </c>
      <c r="AB99" s="3">
        <v>3.0392474561537201E-2</v>
      </c>
      <c r="AC99" s="4">
        <f t="shared" si="166"/>
        <v>0.15732088338331879</v>
      </c>
      <c r="AD99" s="3">
        <f t="shared" ref="AD99:AD100" si="186">AB99-$L$98</f>
        <v>0.14785815956055809</v>
      </c>
      <c r="AE99" s="3">
        <v>7.4604768773007622E-3</v>
      </c>
      <c r="AF99" s="4">
        <f t="shared" si="176"/>
        <v>0.13438888569908233</v>
      </c>
      <c r="AG99" s="3">
        <f t="shared" ref="AG99:AG100" si="187">AE99-$L$98</f>
        <v>0.12492616187632165</v>
      </c>
      <c r="AH99" s="3">
        <v>4.6803038841160384E-3</v>
      </c>
      <c r="AI99" s="4">
        <f t="shared" si="167"/>
        <v>0.13160871270589761</v>
      </c>
      <c r="AJ99" s="3">
        <f t="shared" ref="AJ99:AJ100" si="188">AH99-$L$98</f>
        <v>0.12214598888313692</v>
      </c>
      <c r="AK99" s="28"/>
      <c r="AL99" s="3"/>
    </row>
    <row r="100" spans="1:38" x14ac:dyDescent="0.2">
      <c r="A100" s="2">
        <v>17</v>
      </c>
      <c r="B100" s="2">
        <v>8844</v>
      </c>
      <c r="C100" s="12" t="s">
        <v>1</v>
      </c>
      <c r="D100" s="27">
        <v>1</v>
      </c>
      <c r="E100" s="48">
        <v>6886.3527054108226</v>
      </c>
      <c r="F100" s="3">
        <f t="shared" si="160"/>
        <v>0.19296878448808444</v>
      </c>
      <c r="G100" s="48">
        <v>16244.729458917838</v>
      </c>
      <c r="H100" s="3">
        <f t="shared" si="161"/>
        <v>0.34562019575153691</v>
      </c>
      <c r="I100" s="28">
        <v>2.4627010035062269</v>
      </c>
      <c r="J100" s="33">
        <f t="shared" si="162"/>
        <v>-0.14076150305896457</v>
      </c>
      <c r="K100" s="36">
        <f t="shared" si="179"/>
        <v>-0.1133512021930323</v>
      </c>
      <c r="L100" s="36">
        <f t="shared" si="180"/>
        <v>-0.11746568499902088</v>
      </c>
      <c r="M100" s="3">
        <v>6.7719245137021461E-2</v>
      </c>
      <c r="N100" s="4">
        <f t="shared" si="163"/>
        <v>0.20848074819598603</v>
      </c>
      <c r="O100" s="3">
        <f t="shared" si="181"/>
        <v>0.18518493013604234</v>
      </c>
      <c r="P100" s="3">
        <v>0.25600530025302459</v>
      </c>
      <c r="Q100" s="4">
        <f t="shared" si="169"/>
        <v>0.39676680331198916</v>
      </c>
      <c r="R100" s="3">
        <f t="shared" si="182"/>
        <v>0.37347098525204547</v>
      </c>
      <c r="S100" s="3">
        <v>0.19018459664434112</v>
      </c>
      <c r="T100" s="4">
        <f t="shared" si="171"/>
        <v>0.33094609970330569</v>
      </c>
      <c r="U100" s="3">
        <f t="shared" si="183"/>
        <v>0.307650281643362</v>
      </c>
      <c r="V100" s="3">
        <v>9.6648858936850726E-2</v>
      </c>
      <c r="W100" s="4">
        <f t="shared" si="164"/>
        <v>0.23741036199581528</v>
      </c>
      <c r="X100" s="3">
        <f t="shared" si="184"/>
        <v>0.21411454393587159</v>
      </c>
      <c r="Y100" s="3">
        <v>-0.25489209884918351</v>
      </c>
      <c r="Z100" s="4">
        <f t="shared" si="165"/>
        <v>-0.11413059579021895</v>
      </c>
      <c r="AA100" s="3">
        <f t="shared" si="185"/>
        <v>-0.13742641385016263</v>
      </c>
      <c r="AB100" s="3">
        <v>0.13523625978275061</v>
      </c>
      <c r="AC100" s="4">
        <f t="shared" si="166"/>
        <v>0.27599776284171518</v>
      </c>
      <c r="AD100" s="3">
        <f t="shared" si="186"/>
        <v>0.25270194478177149</v>
      </c>
      <c r="AE100" s="3">
        <v>-7.5826477010567288E-3</v>
      </c>
      <c r="AF100" s="4">
        <f t="shared" si="176"/>
        <v>0.13317885535790783</v>
      </c>
      <c r="AG100" s="3">
        <f t="shared" si="187"/>
        <v>0.10988303729796416</v>
      </c>
      <c r="AH100" s="3">
        <v>-0.13343345493744233</v>
      </c>
      <c r="AI100" s="4">
        <f t="shared" si="167"/>
        <v>7.3280481215222404E-3</v>
      </c>
      <c r="AJ100" s="3">
        <f t="shared" si="188"/>
        <v>-1.5967769938421444E-2</v>
      </c>
      <c r="AK100" s="28"/>
      <c r="AL100" s="3"/>
    </row>
    <row r="101" spans="1:38" x14ac:dyDescent="0.2">
      <c r="A101" s="2">
        <v>28</v>
      </c>
      <c r="B101" s="2">
        <v>8853</v>
      </c>
      <c r="C101" s="2" t="s">
        <v>2</v>
      </c>
      <c r="D101" s="27"/>
      <c r="E101" s="48">
        <v>12843.219315895376</v>
      </c>
      <c r="F101" s="3"/>
      <c r="G101" s="48">
        <v>18841.317907444671</v>
      </c>
      <c r="H101" s="3"/>
      <c r="I101" s="28">
        <v>3.2132386977318315</v>
      </c>
      <c r="J101" s="28"/>
      <c r="K101" s="32"/>
      <c r="L101" s="32"/>
      <c r="M101" s="29">
        <v>2.1639151828503581E-2</v>
      </c>
      <c r="N101" s="30"/>
      <c r="P101" s="29">
        <v>1.0031672575600784E-2</v>
      </c>
      <c r="S101" s="29">
        <v>1.0402883939212597E-2</v>
      </c>
      <c r="V101" s="29">
        <v>4.0775157691036644E-2</v>
      </c>
      <c r="X101" s="28"/>
      <c r="Y101" s="29">
        <v>2.586083060774615E-2</v>
      </c>
      <c r="AB101" s="29">
        <v>1.7350081059148269E-2</v>
      </c>
      <c r="AE101" s="29">
        <v>9.9568507613702686E-3</v>
      </c>
      <c r="AH101" s="29">
        <v>1.6888858353295864E-2</v>
      </c>
      <c r="AK101" s="28"/>
      <c r="AL101" s="3"/>
    </row>
    <row r="102" spans="1:38" x14ac:dyDescent="0.2">
      <c r="A102" s="2">
        <v>28</v>
      </c>
      <c r="B102" s="2">
        <v>8853</v>
      </c>
      <c r="C102" s="2" t="s">
        <v>2</v>
      </c>
      <c r="D102" s="27"/>
      <c r="E102" s="48">
        <v>11932.791164658634</v>
      </c>
      <c r="F102" s="3"/>
      <c r="G102" s="48">
        <v>17653.453815261048</v>
      </c>
      <c r="H102" s="3"/>
      <c r="I102" s="28">
        <v>3.1955602536997887</v>
      </c>
      <c r="J102" s="28"/>
      <c r="K102" s="32"/>
      <c r="L102" s="32"/>
      <c r="M102" s="29">
        <v>-2.2138185483001758E-2</v>
      </c>
      <c r="P102" s="29">
        <v>-1.0137608096754E-2</v>
      </c>
      <c r="S102" s="29">
        <v>-1.0516849193261027E-2</v>
      </c>
      <c r="V102" s="29">
        <v>-4.2584166813917211E-2</v>
      </c>
      <c r="X102" s="30"/>
      <c r="Y102" s="29">
        <v>-2.6576810941700339E-2</v>
      </c>
      <c r="AB102" s="29">
        <v>-1.7669429530891352E-2</v>
      </c>
      <c r="AE102" s="29">
        <v>-1.0061203689562672E-2</v>
      </c>
      <c r="AH102" s="29">
        <v>-1.719130537826663E-2</v>
      </c>
      <c r="AK102" s="28"/>
      <c r="AL102" s="3"/>
    </row>
    <row r="103" spans="1:38" x14ac:dyDescent="0.2">
      <c r="A103" s="2">
        <v>28</v>
      </c>
      <c r="B103" s="2">
        <v>8853</v>
      </c>
      <c r="C103" s="2" t="s">
        <v>2</v>
      </c>
      <c r="D103" s="27">
        <v>0</v>
      </c>
      <c r="E103" s="48">
        <v>10940.030120481928</v>
      </c>
      <c r="F103" s="3"/>
      <c r="G103" s="48">
        <v>17810.722891566267</v>
      </c>
      <c r="H103" s="3"/>
      <c r="I103" s="28">
        <v>3.1635315533980579</v>
      </c>
      <c r="J103" s="28"/>
      <c r="K103" s="32"/>
      <c r="L103" s="32"/>
      <c r="M103" s="29"/>
      <c r="P103" s="29"/>
      <c r="S103" s="29"/>
      <c r="V103" s="29"/>
      <c r="Y103" s="29"/>
      <c r="AB103" s="29"/>
      <c r="AE103" s="29"/>
      <c r="AH103" s="29"/>
      <c r="AK103" s="28"/>
      <c r="AL103" s="3"/>
    </row>
    <row r="104" spans="1:38" x14ac:dyDescent="0.2">
      <c r="A104" s="2">
        <v>28</v>
      </c>
      <c r="B104" s="2">
        <v>8853</v>
      </c>
      <c r="C104" s="12" t="s">
        <v>1</v>
      </c>
      <c r="D104" s="27">
        <v>0.1</v>
      </c>
      <c r="E104" s="48">
        <v>1729.3712574850301</v>
      </c>
      <c r="F104" s="3"/>
      <c r="G104" s="48">
        <v>4152.4451097804404</v>
      </c>
      <c r="H104" s="3">
        <f t="shared" ref="H104:H114" si="189">LN((G104/D104)/(AVERAGE($G$101:$G$103)))</f>
        <v>0.8302693137138889</v>
      </c>
      <c r="I104" s="28">
        <v>2.5412047549085077</v>
      </c>
      <c r="J104" s="33">
        <f t="shared" ref="J104:J114" si="190">LN(I104/AVERAGE(I$101:I$103))</f>
        <v>-0.22762612754016145</v>
      </c>
      <c r="K104" s="36">
        <f>AVERAGE(J109:J111)</f>
        <v>-0.22270191527010175</v>
      </c>
      <c r="L104" s="36">
        <f>AVERAGE(J112:J114)</f>
        <v>-0.20146929511239964</v>
      </c>
      <c r="M104" s="29">
        <v>0.33316642876835961</v>
      </c>
      <c r="N104" s="3">
        <f t="shared" ref="N104:N114" si="191">M104-$J104</f>
        <v>0.5607925563085211</v>
      </c>
      <c r="O104" s="4">
        <f>M104-$K104</f>
        <v>0.5558683440384613</v>
      </c>
      <c r="P104" s="29">
        <v>0.51719887708903367</v>
      </c>
      <c r="Q104" s="3">
        <f>P104-$J104</f>
        <v>0.7448250046291951</v>
      </c>
      <c r="R104" s="4">
        <f>P104-$K104</f>
        <v>0.73990079235913542</v>
      </c>
      <c r="S104" s="29">
        <v>0.57021717454490606</v>
      </c>
      <c r="T104" s="3">
        <f>S104-$J104</f>
        <v>0.79784330208506749</v>
      </c>
      <c r="U104" s="4">
        <f>S104-$K104</f>
        <v>0.7929190898150078</v>
      </c>
      <c r="V104" s="29">
        <v>0.50654438731048279</v>
      </c>
      <c r="W104" s="3">
        <f t="shared" ref="W104:W114" si="192">V104-$J104</f>
        <v>0.73417051485064422</v>
      </c>
      <c r="X104" s="4">
        <f>V104-$K104</f>
        <v>0.72924630258058454</v>
      </c>
      <c r="Y104" s="29">
        <v>0.13208801752029375</v>
      </c>
      <c r="Z104" s="3">
        <f t="shared" ref="Z104:Z114" si="193">Y104-$J104</f>
        <v>0.35971414506045518</v>
      </c>
      <c r="AA104" s="4">
        <f>Y104-$K104</f>
        <v>0.3547899327903955</v>
      </c>
      <c r="AB104" s="38">
        <v>0.21791260049680022</v>
      </c>
      <c r="AC104" s="3">
        <f t="shared" ref="AC104:AC114" si="194">AB104-$J104</f>
        <v>0.44553872803696171</v>
      </c>
      <c r="AD104" s="4">
        <f>AB104-$K104</f>
        <v>0.44061451576690197</v>
      </c>
      <c r="AE104" s="29">
        <v>0.27898866651942417</v>
      </c>
      <c r="AF104" s="3">
        <f>AE104-$J104</f>
        <v>0.50661479405958565</v>
      </c>
      <c r="AG104" s="4">
        <f>AE104-$K104</f>
        <v>0.50169058178952586</v>
      </c>
      <c r="AH104" s="29">
        <v>0.17184335598317194</v>
      </c>
      <c r="AI104" s="3">
        <f t="shared" ref="AI104:AI114" si="195">AH104-$J104</f>
        <v>0.39946948352333339</v>
      </c>
      <c r="AJ104" s="4">
        <f>AH104-$K104</f>
        <v>0.39454527125327365</v>
      </c>
      <c r="AK104" s="28"/>
      <c r="AL104" s="3"/>
    </row>
    <row r="105" spans="1:38" x14ac:dyDescent="0.2">
      <c r="A105" s="2">
        <v>28</v>
      </c>
      <c r="B105" s="2">
        <v>8853</v>
      </c>
      <c r="C105" s="12" t="s">
        <v>1</v>
      </c>
      <c r="D105" s="27">
        <v>0.2</v>
      </c>
      <c r="E105" s="48">
        <v>2760.7800000000007</v>
      </c>
      <c r="F105" s="3"/>
      <c r="G105" s="48">
        <v>6784.4699999999993</v>
      </c>
      <c r="H105" s="3">
        <f t="shared" si="189"/>
        <v>0.6280609660821026</v>
      </c>
      <c r="I105" s="28">
        <v>2.5653061224489795</v>
      </c>
      <c r="J105" s="33">
        <f t="shared" si="190"/>
        <v>-0.21818659159030329</v>
      </c>
      <c r="K105" s="36">
        <f>K104</f>
        <v>-0.22270191527010175</v>
      </c>
      <c r="L105" s="36">
        <f>L104</f>
        <v>-0.20146929511239964</v>
      </c>
      <c r="M105" s="29">
        <v>0.24874628506555771</v>
      </c>
      <c r="N105" s="3">
        <f t="shared" si="191"/>
        <v>0.46693287665586103</v>
      </c>
      <c r="O105" s="4">
        <f t="shared" ref="O105:O110" si="196">M105-$K105</f>
        <v>0.47144820033565948</v>
      </c>
      <c r="P105" s="29">
        <v>0.38714723935877082</v>
      </c>
      <c r="Q105" s="3">
        <f t="shared" ref="Q105:Q114" si="197">P105-$J105</f>
        <v>0.60533383094907411</v>
      </c>
      <c r="R105" s="4">
        <f t="shared" ref="R105:R110" si="198">P105-$K105</f>
        <v>0.60984915462887257</v>
      </c>
      <c r="S105" s="29">
        <v>0.49717249056500562</v>
      </c>
      <c r="T105" s="3">
        <f t="shared" ref="T105:T114" si="199">S105-$J105</f>
        <v>0.71535908215530886</v>
      </c>
      <c r="U105" s="4">
        <f t="shared" ref="U105:U110" si="200">S105-$K105</f>
        <v>0.71987440583510742</v>
      </c>
      <c r="V105" s="29">
        <v>0.43914869947400559</v>
      </c>
      <c r="W105" s="3">
        <f t="shared" si="192"/>
        <v>0.65733529106430888</v>
      </c>
      <c r="X105" s="4">
        <f t="shared" ref="X105:X110" si="201">V105-$K105</f>
        <v>0.66185061474410734</v>
      </c>
      <c r="Y105" s="29">
        <v>4.1106904030790779E-2</v>
      </c>
      <c r="Z105" s="3">
        <f t="shared" si="193"/>
        <v>0.25929349562109405</v>
      </c>
      <c r="AA105" s="4">
        <f t="shared" ref="AA105:AA110" si="202">Y105-$K105</f>
        <v>0.26380881930089251</v>
      </c>
      <c r="AB105" s="38">
        <v>7.18937703573896E-2</v>
      </c>
      <c r="AC105" s="3">
        <f t="shared" si="194"/>
        <v>0.29008036194769288</v>
      </c>
      <c r="AD105" s="4">
        <f t="shared" ref="AD105:AD110" si="203">AB105-$K105</f>
        <v>0.29459568562749133</v>
      </c>
      <c r="AE105" s="29">
        <v>0.17544010236213295</v>
      </c>
      <c r="AF105" s="3">
        <f t="shared" ref="AF105:AF114" si="204">AE105-$J105</f>
        <v>0.39362669395243621</v>
      </c>
      <c r="AG105" s="4">
        <f t="shared" ref="AG105:AG110" si="205">AE105-$K105</f>
        <v>0.39814201763223467</v>
      </c>
      <c r="AH105" s="29">
        <v>0.10169779698501055</v>
      </c>
      <c r="AI105" s="3">
        <f t="shared" si="195"/>
        <v>0.31988438857531387</v>
      </c>
      <c r="AJ105" s="4">
        <f t="shared" ref="AJ105:AJ110" si="206">AH105-$K105</f>
        <v>0.32439971225511233</v>
      </c>
      <c r="AK105" s="28"/>
      <c r="AL105" s="3"/>
    </row>
    <row r="106" spans="1:38" x14ac:dyDescent="0.2">
      <c r="A106" s="2">
        <v>28</v>
      </c>
      <c r="B106" s="2">
        <v>8853</v>
      </c>
      <c r="C106" s="12" t="s">
        <v>1</v>
      </c>
      <c r="D106" s="27">
        <v>0.3</v>
      </c>
      <c r="E106" s="48">
        <v>4846.05</v>
      </c>
      <c r="F106" s="3"/>
      <c r="G106" s="48">
        <v>9750.84</v>
      </c>
      <c r="H106" s="3">
        <f t="shared" si="189"/>
        <v>0.58531311636863359</v>
      </c>
      <c r="I106" s="28">
        <v>2.5711739241151004</v>
      </c>
      <c r="J106" s="33">
        <f t="shared" si="190"/>
        <v>-0.21590183464956705</v>
      </c>
      <c r="K106" s="36">
        <f t="shared" ref="K106:K114" si="207">K105</f>
        <v>-0.22270191527010175</v>
      </c>
      <c r="L106" s="36">
        <f t="shared" ref="L106:L114" si="208">L105</f>
        <v>-0.20146929511239964</v>
      </c>
      <c r="M106" s="29">
        <v>0.21649263626214088</v>
      </c>
      <c r="N106" s="3">
        <f t="shared" si="191"/>
        <v>0.43239447091170791</v>
      </c>
      <c r="O106" s="4">
        <f t="shared" si="196"/>
        <v>0.43919455153224263</v>
      </c>
      <c r="P106" s="29">
        <v>0.42842555502373825</v>
      </c>
      <c r="Q106" s="3">
        <f t="shared" si="197"/>
        <v>0.64432738967330527</v>
      </c>
      <c r="R106" s="4">
        <f t="shared" si="198"/>
        <v>0.65112747029383999</v>
      </c>
      <c r="S106" s="29">
        <v>0.47337812859204909</v>
      </c>
      <c r="T106" s="3">
        <f t="shared" si="199"/>
        <v>0.68927996324161611</v>
      </c>
      <c r="U106" s="4">
        <f t="shared" si="200"/>
        <v>0.69608004386215083</v>
      </c>
      <c r="V106" s="29">
        <v>0.41417763914417238</v>
      </c>
      <c r="W106" s="3">
        <f t="shared" si="192"/>
        <v>0.63007947379373941</v>
      </c>
      <c r="X106" s="4">
        <f t="shared" si="201"/>
        <v>0.63687955441427413</v>
      </c>
      <c r="Y106" s="29">
        <v>-4.2680410162831757E-2</v>
      </c>
      <c r="Z106" s="3">
        <f t="shared" si="193"/>
        <v>0.1732214244867353</v>
      </c>
      <c r="AA106" s="4">
        <f t="shared" si="202"/>
        <v>0.18002150510727</v>
      </c>
      <c r="AB106" s="38">
        <v>0.28283947418095023</v>
      </c>
      <c r="AC106" s="3">
        <f t="shared" si="194"/>
        <v>0.49874130883051726</v>
      </c>
      <c r="AD106" s="4">
        <f t="shared" si="203"/>
        <v>0.50554138945105198</v>
      </c>
      <c r="AE106" s="29">
        <v>0.12768763797718649</v>
      </c>
      <c r="AF106" s="3">
        <f t="shared" si="204"/>
        <v>0.34358947262675354</v>
      </c>
      <c r="AG106" s="4">
        <f t="shared" si="205"/>
        <v>0.35038955324728827</v>
      </c>
      <c r="AH106" s="29">
        <v>-3.0988036470732522E-2</v>
      </c>
      <c r="AI106" s="3">
        <f t="shared" si="195"/>
        <v>0.18491379817883452</v>
      </c>
      <c r="AJ106" s="4">
        <f t="shared" si="206"/>
        <v>0.19171387879936921</v>
      </c>
      <c r="AK106" s="28"/>
      <c r="AL106" s="3"/>
    </row>
    <row r="107" spans="1:38" x14ac:dyDescent="0.2">
      <c r="A107" s="2">
        <v>28</v>
      </c>
      <c r="B107" s="2">
        <v>8853</v>
      </c>
      <c r="C107" s="12" t="s">
        <v>1</v>
      </c>
      <c r="D107" s="27">
        <v>0.4</v>
      </c>
      <c r="E107" s="48">
        <v>5373.7524950099814</v>
      </c>
      <c r="F107" s="3"/>
      <c r="G107" s="48">
        <v>13307.365269461077</v>
      </c>
      <c r="H107" s="3">
        <f t="shared" si="189"/>
        <v>0.60859527037903882</v>
      </c>
      <c r="I107" s="28">
        <v>2.6533750325775349</v>
      </c>
      <c r="J107" s="33">
        <f t="shared" si="190"/>
        <v>-0.18443198221563487</v>
      </c>
      <c r="K107" s="36">
        <f t="shared" si="207"/>
        <v>-0.22270191527010175</v>
      </c>
      <c r="L107" s="36">
        <f t="shared" si="208"/>
        <v>-0.20146929511239964</v>
      </c>
      <c r="M107" s="29">
        <v>0.22991766861334106</v>
      </c>
      <c r="N107" s="3">
        <f t="shared" si="191"/>
        <v>0.4143496508289759</v>
      </c>
      <c r="O107" s="4">
        <f t="shared" si="196"/>
        <v>0.45261958388344281</v>
      </c>
      <c r="P107" s="29">
        <v>0.37218384928490689</v>
      </c>
      <c r="Q107" s="3">
        <f t="shared" si="197"/>
        <v>0.55661583150054172</v>
      </c>
      <c r="R107" s="4">
        <f t="shared" si="198"/>
        <v>0.59488576455500863</v>
      </c>
      <c r="S107" s="29">
        <v>0.43945545077424808</v>
      </c>
      <c r="T107" s="3">
        <f t="shared" si="199"/>
        <v>0.62388743298988292</v>
      </c>
      <c r="U107" s="4">
        <f t="shared" si="200"/>
        <v>0.66215736604434983</v>
      </c>
      <c r="V107" s="29">
        <v>0.40005596471851868</v>
      </c>
      <c r="W107" s="3">
        <f t="shared" si="192"/>
        <v>0.58448794693415351</v>
      </c>
      <c r="X107" s="4">
        <f t="shared" si="201"/>
        <v>0.62275787998862042</v>
      </c>
      <c r="Y107" s="29">
        <v>5.3373988471635089E-2</v>
      </c>
      <c r="Z107" s="3">
        <f t="shared" si="193"/>
        <v>0.23780597068726994</v>
      </c>
      <c r="AA107" s="4">
        <f t="shared" si="202"/>
        <v>0.27607590374173685</v>
      </c>
      <c r="AB107" s="38">
        <v>0.30432652193205301</v>
      </c>
      <c r="AC107" s="3">
        <f t="shared" si="194"/>
        <v>0.48875850414768784</v>
      </c>
      <c r="AD107" s="4">
        <f t="shared" si="203"/>
        <v>0.52702843720215475</v>
      </c>
      <c r="AE107" s="29">
        <v>7.3408618537100997E-2</v>
      </c>
      <c r="AF107" s="3">
        <f t="shared" si="204"/>
        <v>0.25784060075273585</v>
      </c>
      <c r="AG107" s="4">
        <f t="shared" si="205"/>
        <v>0.29611053380720276</v>
      </c>
      <c r="AH107" s="29">
        <v>0.12483157813564383</v>
      </c>
      <c r="AI107" s="3">
        <f t="shared" si="195"/>
        <v>0.30926356035127867</v>
      </c>
      <c r="AJ107" s="4">
        <f t="shared" si="206"/>
        <v>0.34753349340574557</v>
      </c>
      <c r="AK107" s="28"/>
      <c r="AL107" s="3"/>
    </row>
    <row r="108" spans="1:38" x14ac:dyDescent="0.2">
      <c r="A108" s="2">
        <v>28</v>
      </c>
      <c r="B108" s="2">
        <v>8853</v>
      </c>
      <c r="C108" s="12" t="s">
        <v>1</v>
      </c>
      <c r="D108" s="27">
        <v>0.5</v>
      </c>
      <c r="E108" s="48">
        <v>6670.5410821643291</v>
      </c>
      <c r="F108" s="3"/>
      <c r="G108" s="48">
        <v>17058.927855711423</v>
      </c>
      <c r="H108" s="3">
        <f t="shared" si="189"/>
        <v>0.63380775204300077</v>
      </c>
      <c r="I108" s="28">
        <v>2.4820741843443743</v>
      </c>
      <c r="J108" s="33">
        <f t="shared" si="190"/>
        <v>-0.25116983380202418</v>
      </c>
      <c r="K108" s="36">
        <f t="shared" si="207"/>
        <v>-0.22270191527010175</v>
      </c>
      <c r="L108" s="36">
        <f t="shared" si="208"/>
        <v>-0.20146929511239964</v>
      </c>
      <c r="M108" s="29">
        <v>0.19852943584653154</v>
      </c>
      <c r="N108" s="3">
        <f t="shared" si="191"/>
        <v>0.44969926964855572</v>
      </c>
      <c r="O108" s="4">
        <f t="shared" si="196"/>
        <v>0.42123135111663329</v>
      </c>
      <c r="P108" s="29">
        <v>0.25526820778927939</v>
      </c>
      <c r="Q108" s="3">
        <f t="shared" si="197"/>
        <v>0.50643804159130357</v>
      </c>
      <c r="R108" s="4">
        <f t="shared" si="198"/>
        <v>0.47797012305938114</v>
      </c>
      <c r="S108" s="29">
        <v>0.42490586576411044</v>
      </c>
      <c r="T108" s="3">
        <f t="shared" si="199"/>
        <v>0.67607569956613456</v>
      </c>
      <c r="U108" s="4">
        <f t="shared" si="200"/>
        <v>0.64760778103421224</v>
      </c>
      <c r="V108" s="29">
        <v>0.38903072706817082</v>
      </c>
      <c r="W108" s="3">
        <f t="shared" si="192"/>
        <v>0.64020056087019506</v>
      </c>
      <c r="X108" s="4">
        <f t="shared" si="201"/>
        <v>0.61173264233827251</v>
      </c>
      <c r="Y108" s="29">
        <v>2.5127404928942488E-2</v>
      </c>
      <c r="Z108" s="3">
        <f t="shared" si="193"/>
        <v>0.27629723873096668</v>
      </c>
      <c r="AA108" s="4">
        <f t="shared" si="202"/>
        <v>0.24782932019904425</v>
      </c>
      <c r="AB108" s="38">
        <v>-1.5632370467034917E-2</v>
      </c>
      <c r="AC108" s="3">
        <f t="shared" si="194"/>
        <v>0.23553746333498926</v>
      </c>
      <c r="AD108" s="4">
        <f t="shared" si="203"/>
        <v>0.20706954480306683</v>
      </c>
      <c r="AE108" s="29">
        <v>0.11052166598320307</v>
      </c>
      <c r="AF108" s="3">
        <f t="shared" si="204"/>
        <v>0.36169149978522724</v>
      </c>
      <c r="AG108" s="4">
        <f t="shared" si="205"/>
        <v>0.33322358125330481</v>
      </c>
      <c r="AH108" s="29">
        <v>4.4647322498502846E-2</v>
      </c>
      <c r="AI108" s="3">
        <f t="shared" si="195"/>
        <v>0.29581715630052702</v>
      </c>
      <c r="AJ108" s="4">
        <f t="shared" si="206"/>
        <v>0.26734923776860459</v>
      </c>
      <c r="AK108" s="28"/>
      <c r="AL108" s="3"/>
    </row>
    <row r="109" spans="1:38" x14ac:dyDescent="0.2">
      <c r="A109" s="2">
        <v>28</v>
      </c>
      <c r="B109" s="2">
        <v>8853</v>
      </c>
      <c r="C109" s="12" t="s">
        <v>1</v>
      </c>
      <c r="D109" s="27">
        <v>1</v>
      </c>
      <c r="E109" s="48">
        <v>13132.444444444445</v>
      </c>
      <c r="F109" s="3"/>
      <c r="G109" s="48">
        <v>30517.111111111109</v>
      </c>
      <c r="H109" s="3">
        <f t="shared" si="189"/>
        <v>0.52227442323470674</v>
      </c>
      <c r="I109" s="28">
        <v>2.52893533638145</v>
      </c>
      <c r="J109" s="33">
        <f t="shared" si="190"/>
        <v>-0.23246601056371305</v>
      </c>
      <c r="K109" s="36">
        <f t="shared" si="207"/>
        <v>-0.22270191527010175</v>
      </c>
      <c r="L109" s="36">
        <f t="shared" si="208"/>
        <v>-0.20146929511239964</v>
      </c>
      <c r="M109" s="29">
        <v>8.4874205265383015E-2</v>
      </c>
      <c r="N109" s="3">
        <f t="shared" si="191"/>
        <v>0.31734021582909605</v>
      </c>
      <c r="O109" s="4">
        <f t="shared" si="196"/>
        <v>0.30757612053548478</v>
      </c>
      <c r="P109" s="29">
        <v>0.17540619687052891</v>
      </c>
      <c r="Q109" s="3">
        <f t="shared" si="197"/>
        <v>0.40787220743424196</v>
      </c>
      <c r="R109" s="4">
        <f t="shared" si="198"/>
        <v>0.39810811214063069</v>
      </c>
      <c r="S109" s="29">
        <v>0.32273836857903204</v>
      </c>
      <c r="T109" s="3">
        <f t="shared" si="199"/>
        <v>0.55520437914274512</v>
      </c>
      <c r="U109" s="4">
        <f t="shared" si="200"/>
        <v>0.54544028384913379</v>
      </c>
      <c r="V109" s="29">
        <v>0.23173672563243616</v>
      </c>
      <c r="W109" s="3">
        <f t="shared" si="192"/>
        <v>0.46420273619614921</v>
      </c>
      <c r="X109" s="4">
        <f t="shared" si="201"/>
        <v>0.45443864090253794</v>
      </c>
      <c r="Y109" s="29">
        <v>-3.4859048158770556E-2</v>
      </c>
      <c r="Z109" s="3">
        <f t="shared" si="193"/>
        <v>0.19760696240494249</v>
      </c>
      <c r="AA109" s="4">
        <f t="shared" si="202"/>
        <v>0.18784286711133119</v>
      </c>
      <c r="AB109" s="38">
        <v>0.23339671292800293</v>
      </c>
      <c r="AC109" s="3">
        <f t="shared" si="194"/>
        <v>0.46586272349171598</v>
      </c>
      <c r="AD109" s="4">
        <f t="shared" si="203"/>
        <v>0.45609862819810465</v>
      </c>
      <c r="AE109" s="29">
        <v>8.0198181351556583E-2</v>
      </c>
      <c r="AF109" s="3">
        <f t="shared" si="204"/>
        <v>0.31266419191526962</v>
      </c>
      <c r="AG109" s="4">
        <f t="shared" si="205"/>
        <v>0.30290009662165834</v>
      </c>
      <c r="AH109" s="29">
        <v>-6.0125401544286611E-2</v>
      </c>
      <c r="AI109" s="3">
        <f t="shared" si="195"/>
        <v>0.17234060901942644</v>
      </c>
      <c r="AJ109" s="4">
        <f t="shared" si="206"/>
        <v>0.16257651372581514</v>
      </c>
      <c r="AK109" s="28"/>
      <c r="AL109" s="3"/>
    </row>
    <row r="110" spans="1:38" x14ac:dyDescent="0.2">
      <c r="A110" s="2">
        <v>28</v>
      </c>
      <c r="B110" s="2">
        <v>8853</v>
      </c>
      <c r="C110" s="12" t="s">
        <v>1</v>
      </c>
      <c r="D110" s="27">
        <v>1</v>
      </c>
      <c r="E110" s="48">
        <v>13234.264112903225</v>
      </c>
      <c r="F110" s="3"/>
      <c r="G110" s="48">
        <v>29981.875</v>
      </c>
      <c r="H110" s="3">
        <f t="shared" si="189"/>
        <v>0.50457990931108165</v>
      </c>
      <c r="I110" s="28">
        <v>2.5920823859836837</v>
      </c>
      <c r="J110" s="33">
        <f t="shared" si="190"/>
        <v>-0.20780284637504617</v>
      </c>
      <c r="K110" s="36">
        <f t="shared" si="207"/>
        <v>-0.22270191527010175</v>
      </c>
      <c r="L110" s="36">
        <f t="shared" si="208"/>
        <v>-0.20146929511239964</v>
      </c>
      <c r="M110" s="29">
        <v>7.6492797144450564E-2</v>
      </c>
      <c r="N110" s="3">
        <f t="shared" si="191"/>
        <v>0.28429564351949677</v>
      </c>
      <c r="O110" s="4">
        <f t="shared" si="196"/>
        <v>0.29919471241455231</v>
      </c>
      <c r="P110" s="29">
        <v>0.12477797774797693</v>
      </c>
      <c r="Q110" s="3">
        <f t="shared" si="197"/>
        <v>0.33258082412302309</v>
      </c>
      <c r="R110" s="4">
        <f t="shared" si="198"/>
        <v>0.34747989301807869</v>
      </c>
      <c r="S110" s="29">
        <v>0.32665584158467442</v>
      </c>
      <c r="T110" s="3">
        <f t="shared" si="199"/>
        <v>0.53445868795972062</v>
      </c>
      <c r="U110" s="4">
        <f t="shared" si="200"/>
        <v>0.54935775685477617</v>
      </c>
      <c r="V110" s="29">
        <v>0.26934832222420857</v>
      </c>
      <c r="W110" s="3">
        <f t="shared" si="192"/>
        <v>0.47715116859925477</v>
      </c>
      <c r="X110" s="4">
        <f t="shared" si="201"/>
        <v>0.49205023749431032</v>
      </c>
      <c r="Y110" s="29">
        <v>-5.6412214046164061E-2</v>
      </c>
      <c r="Z110" s="3">
        <f t="shared" si="193"/>
        <v>0.15139063232888211</v>
      </c>
      <c r="AA110" s="4">
        <f t="shared" si="202"/>
        <v>0.16628970122393769</v>
      </c>
      <c r="AB110" s="38">
        <v>9.3190853852481187E-2</v>
      </c>
      <c r="AC110" s="3">
        <f t="shared" si="194"/>
        <v>0.30099370022752736</v>
      </c>
      <c r="AD110" s="4">
        <f t="shared" si="203"/>
        <v>0.31589276912258291</v>
      </c>
      <c r="AE110" s="29">
        <v>4.1124010977194883E-2</v>
      </c>
      <c r="AF110" s="3">
        <f t="shared" si="204"/>
        <v>0.24892685735224107</v>
      </c>
      <c r="AG110" s="4">
        <f t="shared" si="205"/>
        <v>0.26382592624729662</v>
      </c>
      <c r="AH110" s="29">
        <v>-5.8372057380361927E-2</v>
      </c>
      <c r="AI110" s="3">
        <f t="shared" si="195"/>
        <v>0.14943078899468426</v>
      </c>
      <c r="AJ110" s="4">
        <f t="shared" si="206"/>
        <v>0.16432985788973981</v>
      </c>
      <c r="AK110" s="28"/>
      <c r="AL110" s="3"/>
    </row>
    <row r="111" spans="1:38" x14ac:dyDescent="0.2">
      <c r="A111" s="2">
        <v>28</v>
      </c>
      <c r="B111" s="2">
        <v>8853</v>
      </c>
      <c r="C111" s="12" t="s">
        <v>1</v>
      </c>
      <c r="D111" s="27">
        <v>1</v>
      </c>
      <c r="E111" s="48">
        <v>13840.353178607469</v>
      </c>
      <c r="F111" s="3"/>
      <c r="G111" s="48">
        <v>27621.432896064583</v>
      </c>
      <c r="H111" s="3">
        <f t="shared" si="189"/>
        <v>0.42257890246394925</v>
      </c>
      <c r="I111" s="28">
        <v>2.5406692236476656</v>
      </c>
      <c r="J111" s="33">
        <f t="shared" si="190"/>
        <v>-0.22783688887154602</v>
      </c>
      <c r="K111" s="36">
        <f t="shared" si="207"/>
        <v>-0.22270191527010175</v>
      </c>
      <c r="L111" s="36">
        <f t="shared" si="208"/>
        <v>-0.20146929511239964</v>
      </c>
      <c r="M111" s="29">
        <v>0.11504401212551238</v>
      </c>
      <c r="N111" s="3">
        <f t="shared" si="191"/>
        <v>0.34288090099705837</v>
      </c>
      <c r="O111" s="4">
        <f>M111-$K111</f>
        <v>0.33774592739561415</v>
      </c>
      <c r="P111" s="29">
        <v>0.19524981427790536</v>
      </c>
      <c r="Q111" s="3">
        <f t="shared" si="197"/>
        <v>0.4230867031494514</v>
      </c>
      <c r="R111" s="4">
        <f>P111-$K111</f>
        <v>0.41795172954800708</v>
      </c>
      <c r="S111" s="29">
        <v>0.36665644895331806</v>
      </c>
      <c r="T111" s="3">
        <f t="shared" si="199"/>
        <v>0.59449333782486402</v>
      </c>
      <c r="U111" s="4">
        <f>S111-$K111</f>
        <v>0.58935836422341981</v>
      </c>
      <c r="V111" s="29">
        <v>0.30630276964761272</v>
      </c>
      <c r="W111" s="3">
        <f t="shared" si="192"/>
        <v>0.53413965851915868</v>
      </c>
      <c r="X111" s="4">
        <f>V111-$K111</f>
        <v>0.52900468491771446</v>
      </c>
      <c r="Y111" s="29">
        <v>7.4417216576755348E-3</v>
      </c>
      <c r="Z111" s="3">
        <f t="shared" si="193"/>
        <v>0.23527861052922155</v>
      </c>
      <c r="AA111" s="4">
        <f>Y111-$K111</f>
        <v>0.23014363692777728</v>
      </c>
      <c r="AB111" s="38">
        <v>0.26508819046914356</v>
      </c>
      <c r="AC111" s="3">
        <f t="shared" si="194"/>
        <v>0.49292507934068958</v>
      </c>
      <c r="AD111" s="4">
        <f>AB111-$K111</f>
        <v>0.48779010573924531</v>
      </c>
      <c r="AE111" s="29">
        <v>7.0169492440881678E-2</v>
      </c>
      <c r="AF111" s="3">
        <f t="shared" si="204"/>
        <v>0.29800638131242768</v>
      </c>
      <c r="AG111" s="4">
        <f>AE111-$K111</f>
        <v>0.29287140771098341</v>
      </c>
      <c r="AH111" s="29">
        <v>-5.2792436895023179E-2</v>
      </c>
      <c r="AI111" s="3">
        <f t="shared" si="195"/>
        <v>0.17504445197652285</v>
      </c>
      <c r="AJ111" s="4">
        <f>AH111-$K111</f>
        <v>0.16990947837507858</v>
      </c>
      <c r="AK111" s="28"/>
      <c r="AL111" s="3"/>
    </row>
    <row r="112" spans="1:38" x14ac:dyDescent="0.2">
      <c r="A112" s="2">
        <v>28</v>
      </c>
      <c r="B112" s="2">
        <v>8853</v>
      </c>
      <c r="C112" s="12" t="s">
        <v>1</v>
      </c>
      <c r="D112" s="27">
        <v>1</v>
      </c>
      <c r="E112" s="48">
        <v>13076.222444889781</v>
      </c>
      <c r="F112" s="3"/>
      <c r="G112" s="48">
        <v>29791.813627254513</v>
      </c>
      <c r="H112" s="3">
        <f t="shared" si="189"/>
        <v>0.49822052217452123</v>
      </c>
      <c r="I112" s="28">
        <v>2.5448341749692918</v>
      </c>
      <c r="J112" s="33">
        <f t="shared" si="190"/>
        <v>-0.22619891837920331</v>
      </c>
      <c r="K112" s="36">
        <f t="shared" si="207"/>
        <v>-0.22270191527010175</v>
      </c>
      <c r="L112" s="36">
        <f t="shared" si="208"/>
        <v>-0.20146929511239964</v>
      </c>
      <c r="M112" s="29">
        <v>3.4909732028015381E-2</v>
      </c>
      <c r="N112" s="3">
        <f t="shared" si="191"/>
        <v>0.2611086504072187</v>
      </c>
      <c r="O112" s="4">
        <f>M112-$L112</f>
        <v>0.23637902714041503</v>
      </c>
      <c r="P112" s="29">
        <v>0.1607166478935956</v>
      </c>
      <c r="Q112" s="3">
        <f t="shared" si="197"/>
        <v>0.38691556627279888</v>
      </c>
      <c r="R112" s="4">
        <f>P112-$L112</f>
        <v>0.36218594300599527</v>
      </c>
      <c r="S112" s="29">
        <v>0.23229082506199439</v>
      </c>
      <c r="T112" s="3">
        <f t="shared" si="199"/>
        <v>0.45848974344119769</v>
      </c>
      <c r="U112" s="4">
        <f>S112-$L112</f>
        <v>0.43376012017439403</v>
      </c>
      <c r="V112" s="29">
        <v>0.18798801107620047</v>
      </c>
      <c r="W112" s="3">
        <f t="shared" si="192"/>
        <v>0.41418692945540381</v>
      </c>
      <c r="X112" s="4">
        <f>V112-$L112</f>
        <v>0.38945730618860008</v>
      </c>
      <c r="Y112" s="29">
        <v>-8.78596185077824E-2</v>
      </c>
      <c r="Z112" s="3">
        <f t="shared" si="193"/>
        <v>0.13833929987142091</v>
      </c>
      <c r="AA112" s="4">
        <f>Y112-$L112</f>
        <v>0.11360967660461724</v>
      </c>
      <c r="AB112" s="38">
        <v>4.8077100466342566E-2</v>
      </c>
      <c r="AC112" s="3">
        <f t="shared" si="194"/>
        <v>0.27427601884554587</v>
      </c>
      <c r="AD112" s="4">
        <f>AB112-$L112</f>
        <v>0.2495463955787422</v>
      </c>
      <c r="AE112" s="29">
        <v>5.7762354205346922E-2</v>
      </c>
      <c r="AF112" s="3">
        <f t="shared" si="204"/>
        <v>0.28396127258455023</v>
      </c>
      <c r="AG112" s="4">
        <f>AE112-$L112</f>
        <v>0.25923164931774656</v>
      </c>
      <c r="AH112" s="29">
        <v>-0.12490689700328836</v>
      </c>
      <c r="AI112" s="3">
        <f t="shared" si="195"/>
        <v>0.10129202137591495</v>
      </c>
      <c r="AJ112" s="4">
        <f>AH112-$L112</f>
        <v>7.6562398109111279E-2</v>
      </c>
      <c r="AK112" s="28"/>
      <c r="AL112" s="3"/>
    </row>
    <row r="113" spans="1:38" x14ac:dyDescent="0.2">
      <c r="A113" s="2">
        <v>28</v>
      </c>
      <c r="B113" s="2">
        <v>8853</v>
      </c>
      <c r="C113" s="12" t="s">
        <v>1</v>
      </c>
      <c r="D113" s="27">
        <v>1</v>
      </c>
      <c r="E113" s="48">
        <v>14112.600806451614</v>
      </c>
      <c r="F113" s="3"/>
      <c r="G113" s="48">
        <v>27277.782258064515</v>
      </c>
      <c r="H113" s="3">
        <f t="shared" si="189"/>
        <v>0.41005941104292398</v>
      </c>
      <c r="I113" s="28">
        <v>2.6090529435538188</v>
      </c>
      <c r="J113" s="33">
        <f t="shared" si="190"/>
        <v>-0.20127711046569355</v>
      </c>
      <c r="K113" s="36">
        <f t="shared" si="207"/>
        <v>-0.22270191527010175</v>
      </c>
      <c r="L113" s="36">
        <f t="shared" si="208"/>
        <v>-0.20146929511239964</v>
      </c>
      <c r="M113" s="29">
        <v>7.9644862725076378E-3</v>
      </c>
      <c r="N113" s="3">
        <f t="shared" si="191"/>
        <v>0.2092415967382012</v>
      </c>
      <c r="O113" s="4">
        <f t="shared" ref="O113:O114" si="209">M113-$L113</f>
        <v>0.20943378138490729</v>
      </c>
      <c r="P113" s="29">
        <v>7.7213691200737289E-2</v>
      </c>
      <c r="Q113" s="3">
        <f t="shared" si="197"/>
        <v>0.27849080166643081</v>
      </c>
      <c r="R113" s="4">
        <f t="shared" ref="R113:R114" si="210">P113-$L113</f>
        <v>0.27868298631313693</v>
      </c>
      <c r="S113" s="29">
        <v>0.24476219495377805</v>
      </c>
      <c r="T113" s="3">
        <f t="shared" si="199"/>
        <v>0.44603930541947157</v>
      </c>
      <c r="U113" s="4">
        <f t="shared" ref="U113:U114" si="211">S113-$L113</f>
        <v>0.44623149006617768</v>
      </c>
      <c r="V113" s="29">
        <v>0.17228338952171493</v>
      </c>
      <c r="W113" s="3">
        <f t="shared" si="192"/>
        <v>0.37356049998740848</v>
      </c>
      <c r="X113" s="4">
        <f t="shared" ref="X113:X114" si="212">V113-$L113</f>
        <v>0.3737526846341146</v>
      </c>
      <c r="Y113" s="29">
        <v>-0.15243172785379611</v>
      </c>
      <c r="Z113" s="3">
        <f t="shared" si="193"/>
        <v>4.8845382611897442E-2</v>
      </c>
      <c r="AA113" s="4">
        <f t="shared" ref="AA113:AA114" si="213">Y113-$L113</f>
        <v>4.9037567258603532E-2</v>
      </c>
      <c r="AB113" s="38">
        <v>0.11082906755353499</v>
      </c>
      <c r="AC113" s="3">
        <f t="shared" si="194"/>
        <v>0.31210617801922852</v>
      </c>
      <c r="AD113" s="4">
        <f t="shared" ref="AD113:AD114" si="214">AB113-$L113</f>
        <v>0.31229836266593464</v>
      </c>
      <c r="AE113" s="29">
        <v>2.3987743817188281E-2</v>
      </c>
      <c r="AF113" s="3">
        <f t="shared" si="204"/>
        <v>0.22526485428288184</v>
      </c>
      <c r="AG113" s="4">
        <f t="shared" ref="AG113:AG114" si="215">AE113-$L113</f>
        <v>0.22545703892958791</v>
      </c>
      <c r="AH113" s="29">
        <v>-0.1181398544144709</v>
      </c>
      <c r="AI113" s="3">
        <f t="shared" si="195"/>
        <v>8.3137256051222644E-2</v>
      </c>
      <c r="AJ113" s="4">
        <f t="shared" ref="AJ113:AJ114" si="216">AH113-$L113</f>
        <v>8.3329440697928733E-2</v>
      </c>
      <c r="AK113" s="28"/>
      <c r="AL113" s="3"/>
    </row>
    <row r="114" spans="1:38" x14ac:dyDescent="0.2">
      <c r="A114" s="2">
        <v>28</v>
      </c>
      <c r="B114" s="2">
        <v>8853</v>
      </c>
      <c r="C114" s="12" t="s">
        <v>1</v>
      </c>
      <c r="D114" s="27">
        <v>1</v>
      </c>
      <c r="E114" s="48">
        <v>14112.600806451614</v>
      </c>
      <c r="F114" s="3"/>
      <c r="G114" s="48">
        <v>27277.782258064515</v>
      </c>
      <c r="H114" s="3">
        <f t="shared" si="189"/>
        <v>0.41005941104292398</v>
      </c>
      <c r="I114" s="28">
        <v>2.6733504945129383</v>
      </c>
      <c r="J114" s="33">
        <f t="shared" si="190"/>
        <v>-0.176931856492302</v>
      </c>
      <c r="K114" s="36">
        <f t="shared" si="207"/>
        <v>-0.22270191527010175</v>
      </c>
      <c r="L114" s="36">
        <f t="shared" si="208"/>
        <v>-0.20146929511239964</v>
      </c>
      <c r="M114" s="29">
        <v>4.3616270924911937E-2</v>
      </c>
      <c r="N114" s="3">
        <f t="shared" si="191"/>
        <v>0.22054812741721394</v>
      </c>
      <c r="O114" s="4">
        <f t="shared" si="209"/>
        <v>0.24508556603731158</v>
      </c>
      <c r="P114" s="29">
        <v>0.16061934340725847</v>
      </c>
      <c r="Q114" s="3">
        <f t="shared" si="197"/>
        <v>0.33755119989956051</v>
      </c>
      <c r="R114" s="4">
        <f t="shared" si="210"/>
        <v>0.36208863851965811</v>
      </c>
      <c r="S114" s="29">
        <v>0.26781002295802031</v>
      </c>
      <c r="T114" s="3">
        <f t="shared" si="199"/>
        <v>0.44474187945032229</v>
      </c>
      <c r="U114" s="4">
        <f t="shared" si="211"/>
        <v>0.46927931807041995</v>
      </c>
      <c r="V114" s="29">
        <v>0.14356878011150187</v>
      </c>
      <c r="W114" s="3">
        <f t="shared" si="192"/>
        <v>0.3205006366038039</v>
      </c>
      <c r="X114" s="4">
        <f t="shared" si="212"/>
        <v>0.34503807522390151</v>
      </c>
      <c r="Y114" s="29">
        <v>-0.14552233402448589</v>
      </c>
      <c r="Z114" s="3">
        <f t="shared" si="193"/>
        <v>3.1409522467816114E-2</v>
      </c>
      <c r="AA114" s="4">
        <f t="shared" si="213"/>
        <v>5.5946961087913749E-2</v>
      </c>
      <c r="AB114" s="38">
        <v>0.11066136537223231</v>
      </c>
      <c r="AC114" s="3">
        <f t="shared" si="194"/>
        <v>0.28759322186453429</v>
      </c>
      <c r="AD114" s="4">
        <f t="shared" si="214"/>
        <v>0.31213066048463195</v>
      </c>
      <c r="AE114" s="29">
        <v>4.1342835582081579E-2</v>
      </c>
      <c r="AF114" s="3">
        <f t="shared" si="204"/>
        <v>0.21827469207438358</v>
      </c>
      <c r="AG114" s="4">
        <f t="shared" si="215"/>
        <v>0.24281213069448121</v>
      </c>
      <c r="AH114" s="29">
        <v>-4.1439651692661041E-2</v>
      </c>
      <c r="AI114" s="3">
        <f t="shared" si="195"/>
        <v>0.13549220479964097</v>
      </c>
      <c r="AJ114" s="4">
        <f t="shared" si="216"/>
        <v>0.1600296434197386</v>
      </c>
      <c r="AK114" s="28"/>
      <c r="AL114" s="3"/>
    </row>
    <row r="115" spans="1:38" x14ac:dyDescent="0.2">
      <c r="A115" s="2"/>
      <c r="C115" s="12"/>
      <c r="D115" s="27"/>
      <c r="E115" s="47"/>
      <c r="F115" s="3"/>
      <c r="G115" s="47"/>
      <c r="H115" s="3"/>
      <c r="I115" s="2"/>
      <c r="J115" s="2"/>
      <c r="K115" s="1"/>
      <c r="L115" s="1"/>
      <c r="M115" s="3"/>
      <c r="P115" s="3"/>
      <c r="Q115" s="3"/>
      <c r="R115" s="3"/>
      <c r="S115" s="3"/>
      <c r="V115" s="3"/>
      <c r="Y115" s="3"/>
      <c r="Z115" s="3"/>
      <c r="AA115" s="3"/>
      <c r="AB115" s="3"/>
      <c r="AC115" s="3"/>
      <c r="AD115" s="3"/>
      <c r="AE115" s="3"/>
      <c r="AH115" s="3"/>
      <c r="AK115" s="2"/>
      <c r="AL115" s="2"/>
    </row>
    <row r="116" spans="1:38" x14ac:dyDescent="0.2">
      <c r="A116" s="2"/>
      <c r="C116" s="12"/>
      <c r="D116" s="27"/>
      <c r="E116" s="47"/>
      <c r="F116" s="3"/>
      <c r="G116" s="47"/>
      <c r="H116" s="3"/>
      <c r="I116" s="3"/>
      <c r="J116" s="3"/>
      <c r="K116" s="13"/>
      <c r="L116" s="13"/>
      <c r="N116" s="3"/>
      <c r="P116" s="3"/>
      <c r="Q116" s="3"/>
      <c r="R116" s="3"/>
      <c r="Y116" s="3"/>
      <c r="Z116" s="3"/>
      <c r="AA116" s="3"/>
      <c r="AB116" s="3"/>
      <c r="AC116" s="3"/>
      <c r="AD116" s="3"/>
      <c r="AK116" s="3"/>
      <c r="AL116" s="2"/>
    </row>
    <row r="117" spans="1:38" x14ac:dyDescent="0.2">
      <c r="A117" s="2"/>
      <c r="C117" s="12"/>
      <c r="D117" s="27"/>
      <c r="E117" s="47"/>
      <c r="F117" s="3"/>
      <c r="G117" s="47"/>
      <c r="H117" s="3"/>
      <c r="I117" s="2"/>
      <c r="J117" s="2"/>
      <c r="K117" s="1"/>
      <c r="L117" s="1"/>
      <c r="P117" s="3"/>
      <c r="Q117" s="3"/>
      <c r="R117" s="3"/>
      <c r="T117" s="3"/>
      <c r="U117" s="3"/>
      <c r="W117" s="3"/>
      <c r="X117" s="3"/>
      <c r="Y117" s="3"/>
      <c r="Z117" s="3"/>
      <c r="AA117" s="3"/>
      <c r="AB117" s="3"/>
      <c r="AC117" s="3"/>
      <c r="AD117" s="3"/>
      <c r="AF117" s="3"/>
      <c r="AG117" s="3"/>
      <c r="AI117" s="3"/>
      <c r="AJ117" s="3"/>
      <c r="AK117" s="2"/>
      <c r="AL117" s="3"/>
    </row>
    <row r="118" spans="1:38" x14ac:dyDescent="0.2">
      <c r="A118" s="2"/>
      <c r="C118" s="12"/>
      <c r="D118" s="27"/>
      <c r="E118" s="47"/>
      <c r="F118" s="3"/>
      <c r="G118" s="47"/>
      <c r="H118" s="3"/>
      <c r="I118" s="2"/>
      <c r="J118" s="2"/>
      <c r="K118" s="1"/>
      <c r="L118" s="1"/>
      <c r="M118" s="3"/>
      <c r="P118" s="3"/>
      <c r="Q118" s="3"/>
      <c r="R118" s="3"/>
      <c r="S118" s="3"/>
      <c r="V118" s="3"/>
      <c r="Y118" s="3"/>
      <c r="Z118" s="3"/>
      <c r="AA118" s="3"/>
      <c r="AB118" s="3"/>
      <c r="AC118" s="3"/>
      <c r="AD118" s="3"/>
      <c r="AE118" s="3"/>
      <c r="AH118" s="3"/>
      <c r="AK118" s="2"/>
      <c r="AL118" s="2"/>
    </row>
    <row r="119" spans="1:38" x14ac:dyDescent="0.2">
      <c r="A119" s="2"/>
      <c r="C119" s="12"/>
      <c r="D119" s="27"/>
      <c r="E119" s="47"/>
      <c r="F119" s="3"/>
      <c r="G119" s="47"/>
      <c r="H119" s="3"/>
      <c r="I119" s="3"/>
      <c r="J119" s="3"/>
      <c r="K119" s="13"/>
      <c r="L119" s="13"/>
      <c r="N119" s="3"/>
      <c r="P119" s="3"/>
      <c r="Q119" s="3"/>
      <c r="R119" s="3"/>
      <c r="Y119" s="3"/>
      <c r="Z119" s="3"/>
      <c r="AA119" s="3"/>
      <c r="AB119" s="3"/>
      <c r="AC119" s="3"/>
      <c r="AD119" s="3"/>
      <c r="AK119" s="3"/>
      <c r="AL119" s="2"/>
    </row>
    <row r="120" spans="1:38" x14ac:dyDescent="0.2">
      <c r="A120" s="2"/>
      <c r="C120" s="12"/>
      <c r="D120" s="27"/>
      <c r="E120" s="47"/>
      <c r="F120" s="3"/>
      <c r="G120" s="47"/>
      <c r="H120" s="3"/>
      <c r="I120" s="2"/>
      <c r="J120" s="2"/>
      <c r="K120" s="1"/>
      <c r="L120" s="1"/>
      <c r="P120" s="3"/>
      <c r="T120" s="3"/>
      <c r="U120" s="3"/>
      <c r="W120" s="3"/>
      <c r="X120" s="3"/>
      <c r="Y120" s="3"/>
      <c r="AB120" s="3"/>
      <c r="AF120" s="3"/>
      <c r="AG120" s="3"/>
      <c r="AI120" s="3"/>
      <c r="AJ120" s="3"/>
      <c r="AK120" s="2"/>
      <c r="AL120" s="2"/>
    </row>
    <row r="121" spans="1:38" x14ac:dyDescent="0.2">
      <c r="A121" s="2"/>
      <c r="C121" s="12"/>
      <c r="D121" s="27"/>
      <c r="E121" s="47"/>
      <c r="F121" s="3"/>
      <c r="G121" s="47"/>
      <c r="H121" s="3"/>
      <c r="I121" s="2"/>
      <c r="J121" s="2"/>
      <c r="K121" s="1"/>
      <c r="L121" s="1"/>
      <c r="M121" s="3"/>
      <c r="S121" s="3"/>
      <c r="V121" s="3"/>
      <c r="AE121" s="3"/>
      <c r="AH121" s="3"/>
      <c r="AK121" s="2"/>
      <c r="AL121" s="2"/>
    </row>
    <row r="122" spans="1:38" x14ac:dyDescent="0.2">
      <c r="A122" s="2"/>
      <c r="C122" s="2"/>
      <c r="D122" s="27"/>
      <c r="E122" s="47"/>
      <c r="F122" s="3"/>
      <c r="G122" s="47"/>
      <c r="H122" s="3"/>
      <c r="I122" s="2"/>
      <c r="J122" s="2"/>
      <c r="K122" s="1"/>
      <c r="L122" s="1"/>
      <c r="Q122" s="3"/>
      <c r="R122" s="3"/>
      <c r="Z122" s="3"/>
      <c r="AA122" s="3"/>
      <c r="AC122" s="3"/>
      <c r="AD122" s="3"/>
      <c r="AK122" s="2"/>
      <c r="AL122" s="2"/>
    </row>
    <row r="123" spans="1:38" x14ac:dyDescent="0.2">
      <c r="A123" s="2"/>
      <c r="C123" s="2"/>
      <c r="D123" s="27"/>
      <c r="E123" s="47"/>
      <c r="F123" s="3"/>
      <c r="G123" s="47"/>
      <c r="H123" s="3"/>
      <c r="I123" s="2"/>
      <c r="J123" s="2"/>
      <c r="K123" s="1"/>
      <c r="L123" s="1"/>
      <c r="P123" s="3"/>
      <c r="Y123" s="3"/>
      <c r="AB123" s="3"/>
      <c r="AK123" s="2"/>
      <c r="AL123" s="2"/>
    </row>
    <row r="124" spans="1:38" x14ac:dyDescent="0.2">
      <c r="A124" s="2"/>
      <c r="C124" s="2"/>
      <c r="D124" s="27"/>
      <c r="E124" s="47"/>
      <c r="F124" s="3"/>
      <c r="G124" s="47"/>
      <c r="H124" s="3"/>
      <c r="I124" s="2"/>
      <c r="J124" s="2"/>
      <c r="K124" s="1"/>
      <c r="L124" s="1"/>
      <c r="AK124" s="2"/>
      <c r="AL124" s="2"/>
    </row>
    <row r="125" spans="1:38" x14ac:dyDescent="0.2">
      <c r="A125" s="2"/>
      <c r="C125" s="2"/>
      <c r="D125" s="27"/>
      <c r="E125" s="47"/>
      <c r="F125" s="3"/>
      <c r="G125" s="47"/>
      <c r="H125" s="3"/>
      <c r="I125" s="2"/>
      <c r="J125" s="2"/>
      <c r="K125" s="1"/>
      <c r="L125" s="1"/>
      <c r="Q125" s="3"/>
      <c r="R125" s="3"/>
      <c r="Z125" s="3"/>
      <c r="AA125" s="3"/>
      <c r="AC125" s="3"/>
      <c r="AD125" s="3"/>
      <c r="AK125" s="2"/>
      <c r="AL125" s="2"/>
    </row>
    <row r="126" spans="1:38" x14ac:dyDescent="0.2">
      <c r="A126" s="2"/>
      <c r="C126" s="2"/>
      <c r="D126" s="27"/>
      <c r="E126" s="47"/>
      <c r="F126" s="3"/>
      <c r="G126" s="47"/>
      <c r="H126" s="3"/>
      <c r="I126" s="2"/>
      <c r="J126" s="2"/>
      <c r="K126" s="1"/>
      <c r="L126" s="1"/>
      <c r="P126" s="3"/>
      <c r="Y126" s="3"/>
      <c r="AB126" s="3"/>
      <c r="AK126" s="2"/>
      <c r="AL126" s="2"/>
    </row>
    <row r="127" spans="1:38" x14ac:dyDescent="0.2">
      <c r="A127" s="2"/>
      <c r="C127" s="2"/>
      <c r="D127" s="27"/>
      <c r="E127" s="47"/>
      <c r="F127" s="3"/>
      <c r="G127" s="47"/>
      <c r="H127" s="3"/>
      <c r="I127" s="2"/>
      <c r="J127" s="2"/>
      <c r="K127" s="1"/>
      <c r="L127" s="1"/>
      <c r="AK127" s="2"/>
      <c r="AL127" s="2"/>
    </row>
    <row r="128" spans="1:38" x14ac:dyDescent="0.2">
      <c r="A128" s="2"/>
      <c r="C128" s="2"/>
      <c r="D128" s="27"/>
      <c r="E128" s="47"/>
      <c r="F128" s="3"/>
      <c r="G128" s="47"/>
      <c r="H128" s="3"/>
      <c r="I128" s="2"/>
      <c r="J128" s="2"/>
      <c r="K128" s="1"/>
      <c r="L128" s="1"/>
      <c r="Q128" s="3"/>
      <c r="R128" s="3"/>
      <c r="Z128" s="3"/>
      <c r="AA128" s="3"/>
      <c r="AC128" s="3"/>
      <c r="AD128" s="3"/>
      <c r="AK128" s="2"/>
      <c r="AL128" s="2"/>
    </row>
    <row r="129" spans="1:38" x14ac:dyDescent="0.2">
      <c r="A129" s="2"/>
      <c r="C129" s="2"/>
      <c r="D129" s="27"/>
      <c r="E129" s="47"/>
      <c r="F129" s="3"/>
      <c r="G129" s="47"/>
      <c r="H129" s="3"/>
      <c r="I129" s="2"/>
      <c r="J129" s="2"/>
      <c r="K129" s="1"/>
      <c r="L129" s="1"/>
      <c r="P129" s="3"/>
      <c r="Y129" s="3"/>
      <c r="AB129" s="3"/>
      <c r="AK129" s="2"/>
      <c r="AL129" s="2"/>
    </row>
    <row r="130" spans="1:38" x14ac:dyDescent="0.2">
      <c r="A130" s="2"/>
      <c r="C130" s="2"/>
      <c r="D130" s="27"/>
      <c r="E130" s="47"/>
      <c r="F130" s="3"/>
      <c r="G130" s="47"/>
      <c r="H130" s="3"/>
      <c r="I130" s="2"/>
      <c r="J130" s="2"/>
      <c r="K130" s="1"/>
      <c r="L130" s="1"/>
      <c r="AK130" s="2"/>
      <c r="AL130" s="3"/>
    </row>
    <row r="131" spans="1:38" x14ac:dyDescent="0.2">
      <c r="A131" s="2"/>
      <c r="C131" s="2"/>
      <c r="D131" s="27"/>
      <c r="E131" s="47"/>
      <c r="F131" s="3"/>
      <c r="G131" s="47"/>
      <c r="H131" s="3"/>
      <c r="I131" s="2"/>
      <c r="J131" s="2"/>
      <c r="K131" s="1"/>
      <c r="L131" s="1"/>
      <c r="AK131" s="2"/>
      <c r="AL131" s="2"/>
    </row>
    <row r="132" spans="1:38" x14ac:dyDescent="0.2">
      <c r="A132" s="2"/>
      <c r="C132" s="12"/>
      <c r="D132" s="27"/>
      <c r="E132" s="47"/>
      <c r="F132" s="3"/>
      <c r="G132" s="47"/>
      <c r="H132" s="3"/>
      <c r="I132" s="3"/>
      <c r="J132" s="3"/>
      <c r="K132" s="1"/>
      <c r="L132" s="1"/>
      <c r="N132" s="3"/>
      <c r="AK132" s="3"/>
      <c r="AL132" s="2"/>
    </row>
    <row r="133" spans="1:38" x14ac:dyDescent="0.2">
      <c r="A133" s="2"/>
      <c r="C133" s="12"/>
      <c r="D133" s="27"/>
      <c r="E133" s="47"/>
      <c r="F133" s="3"/>
      <c r="G133" s="47"/>
      <c r="H133" s="3"/>
      <c r="I133" s="2"/>
      <c r="J133" s="2"/>
      <c r="K133" s="1"/>
      <c r="L133" s="1"/>
      <c r="T133" s="3"/>
      <c r="U133" s="3"/>
      <c r="W133" s="3"/>
      <c r="X133" s="3"/>
      <c r="AF133" s="3"/>
      <c r="AG133" s="3"/>
      <c r="AI133" s="3"/>
      <c r="AJ133" s="3"/>
      <c r="AK133" s="2"/>
      <c r="AL133" s="2"/>
    </row>
    <row r="134" spans="1:38" x14ac:dyDescent="0.2">
      <c r="A134" s="2"/>
      <c r="C134" s="12"/>
      <c r="D134" s="27"/>
      <c r="E134" s="47"/>
      <c r="F134" s="3"/>
      <c r="G134" s="47"/>
      <c r="H134" s="3"/>
      <c r="I134" s="2"/>
      <c r="J134" s="2"/>
      <c r="K134" s="1"/>
      <c r="L134" s="1"/>
      <c r="M134" s="3"/>
      <c r="S134" s="3"/>
      <c r="V134" s="3"/>
      <c r="AE134" s="3"/>
      <c r="AH134" s="3"/>
      <c r="AK134" s="2"/>
      <c r="AL134" s="3"/>
    </row>
    <row r="135" spans="1:38" x14ac:dyDescent="0.2">
      <c r="A135" s="2"/>
      <c r="C135" s="12"/>
      <c r="D135" s="27"/>
      <c r="E135" s="47"/>
      <c r="F135" s="3"/>
      <c r="G135" s="47"/>
      <c r="H135" s="3"/>
      <c r="I135" s="2"/>
      <c r="J135" s="2"/>
      <c r="K135" s="1"/>
      <c r="L135" s="1"/>
      <c r="AK135" s="2"/>
      <c r="AL135" s="2"/>
    </row>
    <row r="136" spans="1:38" x14ac:dyDescent="0.2">
      <c r="A136" s="2"/>
      <c r="C136" s="12"/>
      <c r="D136" s="27"/>
      <c r="E136" s="47"/>
      <c r="F136" s="3"/>
      <c r="G136" s="47"/>
      <c r="H136" s="3"/>
      <c r="I136" s="3"/>
      <c r="J136" s="3"/>
      <c r="K136" s="1"/>
      <c r="L136" s="1"/>
      <c r="N136" s="3"/>
      <c r="AK136" s="3"/>
      <c r="AL136" s="2"/>
    </row>
    <row r="137" spans="1:38" x14ac:dyDescent="0.2">
      <c r="A137" s="2"/>
      <c r="C137" s="12"/>
      <c r="D137" s="27"/>
      <c r="E137" s="47"/>
      <c r="F137" s="3"/>
      <c r="G137" s="47"/>
      <c r="H137" s="3"/>
      <c r="I137" s="2"/>
      <c r="J137" s="2"/>
      <c r="K137" s="1"/>
      <c r="L137" s="1"/>
      <c r="T137" s="3"/>
      <c r="U137" s="3"/>
      <c r="W137" s="3"/>
      <c r="X137" s="3"/>
      <c r="AF137" s="3"/>
      <c r="AG137" s="3"/>
      <c r="AI137" s="3"/>
      <c r="AJ137" s="3"/>
      <c r="AK137" s="2"/>
      <c r="AL137" s="3"/>
    </row>
    <row r="138" spans="1:38" x14ac:dyDescent="0.2">
      <c r="A138" s="2"/>
      <c r="C138" s="12"/>
      <c r="D138" s="27"/>
      <c r="E138" s="47"/>
      <c r="F138" s="3"/>
      <c r="G138" s="47"/>
      <c r="H138" s="3"/>
      <c r="I138" s="2"/>
      <c r="J138" s="2"/>
      <c r="K138" s="1"/>
      <c r="L138" s="1"/>
      <c r="M138" s="3"/>
      <c r="S138" s="3"/>
      <c r="V138" s="3"/>
      <c r="AE138" s="3"/>
      <c r="AH138" s="3"/>
      <c r="AK138" s="2"/>
      <c r="AL138" s="2"/>
    </row>
    <row r="139" spans="1:38" x14ac:dyDescent="0.2">
      <c r="A139" s="2"/>
      <c r="C139" s="12"/>
      <c r="D139" s="27"/>
      <c r="E139" s="47"/>
      <c r="F139" s="3"/>
      <c r="G139" s="47"/>
      <c r="H139" s="3"/>
      <c r="I139" s="3"/>
      <c r="J139" s="3"/>
      <c r="K139" s="1"/>
      <c r="L139" s="1"/>
      <c r="N139" s="3"/>
      <c r="AK139" s="3"/>
      <c r="AL139" s="2"/>
    </row>
    <row r="140" spans="1:38" x14ac:dyDescent="0.2">
      <c r="A140" s="2"/>
      <c r="C140" s="12"/>
      <c r="D140" s="27"/>
      <c r="E140" s="47"/>
      <c r="F140" s="3"/>
      <c r="G140" s="47"/>
      <c r="H140" s="3"/>
      <c r="I140" s="2"/>
      <c r="J140" s="2"/>
      <c r="K140" s="1"/>
      <c r="L140" s="1"/>
      <c r="T140" s="3"/>
      <c r="U140" s="3"/>
      <c r="W140" s="3"/>
      <c r="X140" s="3"/>
      <c r="AF140" s="3"/>
      <c r="AG140" s="3"/>
      <c r="AI140" s="3"/>
      <c r="AJ140" s="3"/>
      <c r="AK140" s="2"/>
      <c r="AL140" s="3"/>
    </row>
    <row r="141" spans="1:38" x14ac:dyDescent="0.2">
      <c r="A141" s="2"/>
      <c r="C141" s="12"/>
      <c r="D141" s="27"/>
      <c r="E141" s="47"/>
      <c r="F141" s="3"/>
      <c r="G141" s="47"/>
      <c r="H141" s="3"/>
      <c r="I141" s="2"/>
      <c r="J141" s="2"/>
      <c r="K141" s="1"/>
      <c r="L141" s="1"/>
      <c r="M141" s="3"/>
      <c r="Q141" s="3"/>
      <c r="R141" s="3"/>
      <c r="S141" s="3"/>
      <c r="V141" s="3"/>
      <c r="Z141" s="3"/>
      <c r="AA141" s="3"/>
      <c r="AC141" s="3"/>
      <c r="AD141" s="3"/>
      <c r="AE141" s="3"/>
      <c r="AH141" s="3"/>
      <c r="AK141" s="2"/>
      <c r="AL141" s="2"/>
    </row>
    <row r="142" spans="1:38" x14ac:dyDescent="0.2">
      <c r="A142" s="2"/>
      <c r="C142" s="12"/>
      <c r="D142" s="27"/>
      <c r="E142" s="47"/>
      <c r="F142" s="3"/>
      <c r="G142" s="47"/>
      <c r="H142" s="3"/>
      <c r="I142" s="3"/>
      <c r="J142" s="3"/>
      <c r="K142" s="1"/>
      <c r="L142" s="1"/>
      <c r="N142" s="3"/>
      <c r="P142" s="3"/>
      <c r="Y142" s="3"/>
      <c r="AB142" s="3"/>
      <c r="AK142" s="3"/>
      <c r="AL142" s="2"/>
    </row>
    <row r="143" spans="1:38" x14ac:dyDescent="0.2">
      <c r="A143" s="2"/>
      <c r="C143" s="12"/>
      <c r="D143" s="27"/>
      <c r="E143" s="47"/>
      <c r="F143" s="3"/>
      <c r="G143" s="47"/>
      <c r="H143" s="3"/>
      <c r="I143" s="2"/>
      <c r="J143" s="2"/>
      <c r="K143" s="1"/>
      <c r="L143" s="1"/>
      <c r="T143" s="3"/>
      <c r="U143" s="3"/>
      <c r="W143" s="3"/>
      <c r="X143" s="3"/>
      <c r="AF143" s="3"/>
      <c r="AG143" s="3"/>
      <c r="AI143" s="3"/>
      <c r="AJ143" s="3"/>
      <c r="AK143" s="2"/>
      <c r="AL143" s="3"/>
    </row>
    <row r="144" spans="1:38" x14ac:dyDescent="0.2">
      <c r="A144" s="2"/>
      <c r="C144" s="12"/>
      <c r="D144" s="27"/>
      <c r="E144" s="47"/>
      <c r="F144" s="3"/>
      <c r="G144" s="47"/>
      <c r="H144" s="3"/>
      <c r="I144" s="2"/>
      <c r="J144" s="2"/>
      <c r="K144" s="1"/>
      <c r="L144" s="1"/>
      <c r="M144" s="3"/>
      <c r="S144" s="3"/>
      <c r="V144" s="3"/>
      <c r="AE144" s="3"/>
      <c r="AH144" s="3"/>
      <c r="AK144" s="2"/>
      <c r="AL144" s="2"/>
    </row>
    <row r="145" spans="1:38" x14ac:dyDescent="0.2">
      <c r="A145" s="2"/>
      <c r="C145" s="12"/>
      <c r="D145" s="27"/>
      <c r="E145" s="47"/>
      <c r="F145" s="3"/>
      <c r="G145" s="47"/>
      <c r="H145" s="3"/>
      <c r="I145" s="3"/>
      <c r="J145" s="3"/>
      <c r="K145" s="1"/>
      <c r="L145" s="1"/>
      <c r="N145" s="3"/>
      <c r="Q145" s="3"/>
      <c r="R145" s="3"/>
      <c r="Z145" s="3"/>
      <c r="AA145" s="3"/>
      <c r="AC145" s="3"/>
      <c r="AD145" s="3"/>
      <c r="AK145" s="3"/>
      <c r="AL145" s="2"/>
    </row>
    <row r="146" spans="1:38" x14ac:dyDescent="0.2">
      <c r="A146" s="2"/>
      <c r="C146" s="12"/>
      <c r="D146" s="27"/>
      <c r="E146" s="47"/>
      <c r="F146" s="3"/>
      <c r="G146" s="47"/>
      <c r="H146" s="3"/>
      <c r="I146" s="2"/>
      <c r="J146" s="2"/>
      <c r="K146" s="1"/>
      <c r="L146" s="1"/>
      <c r="P146" s="3"/>
      <c r="T146" s="3"/>
      <c r="U146" s="3"/>
      <c r="W146" s="3"/>
      <c r="X146" s="3"/>
      <c r="Y146" s="3"/>
      <c r="AB146" s="3"/>
      <c r="AF146" s="3"/>
      <c r="AG146" s="3"/>
      <c r="AI146" s="3"/>
      <c r="AJ146" s="3"/>
      <c r="AK146" s="2"/>
      <c r="AL146" s="2"/>
    </row>
    <row r="147" spans="1:38" x14ac:dyDescent="0.2">
      <c r="A147" s="2"/>
      <c r="C147" s="12"/>
      <c r="D147" s="27"/>
      <c r="E147" s="47"/>
      <c r="F147" s="3"/>
      <c r="G147" s="47"/>
      <c r="H147" s="3"/>
      <c r="I147" s="2"/>
      <c r="J147" s="2"/>
      <c r="K147" s="1"/>
      <c r="L147" s="1"/>
      <c r="M147" s="3"/>
      <c r="S147" s="3"/>
      <c r="V147" s="3"/>
      <c r="AE147" s="3"/>
      <c r="AH147" s="3"/>
      <c r="AK147" s="2"/>
      <c r="AL147" s="3"/>
    </row>
    <row r="148" spans="1:38" x14ac:dyDescent="0.2">
      <c r="A148" s="2"/>
      <c r="C148" s="12"/>
      <c r="D148" s="27"/>
      <c r="E148" s="47"/>
      <c r="F148" s="3"/>
      <c r="G148" s="47"/>
      <c r="H148" s="3"/>
      <c r="I148" s="2"/>
      <c r="J148" s="2"/>
      <c r="K148" s="1"/>
      <c r="L148" s="1"/>
      <c r="Q148" s="3"/>
      <c r="R148" s="3"/>
      <c r="Z148" s="3"/>
      <c r="AA148" s="3"/>
      <c r="AC148" s="3"/>
      <c r="AD148" s="3"/>
      <c r="AK148" s="2"/>
      <c r="AL148" s="2"/>
    </row>
    <row r="149" spans="1:38" x14ac:dyDescent="0.2">
      <c r="A149" s="2"/>
      <c r="C149" s="12"/>
      <c r="D149" s="27"/>
      <c r="E149" s="47"/>
      <c r="F149" s="3"/>
      <c r="G149" s="47"/>
      <c r="H149" s="3"/>
      <c r="I149" s="3"/>
      <c r="J149" s="3"/>
      <c r="K149" s="1"/>
      <c r="L149" s="1"/>
      <c r="N149" s="3"/>
      <c r="P149" s="3"/>
      <c r="Y149" s="3"/>
      <c r="AB149" s="3"/>
      <c r="AK149" s="3"/>
      <c r="AL149" s="2"/>
    </row>
    <row r="150" spans="1:38" x14ac:dyDescent="0.2">
      <c r="A150" s="2"/>
      <c r="C150" s="12"/>
      <c r="D150" s="27"/>
      <c r="E150" s="47"/>
      <c r="F150" s="3"/>
      <c r="G150" s="47"/>
      <c r="H150" s="3"/>
      <c r="I150" s="2"/>
      <c r="J150" s="2"/>
      <c r="K150" s="1"/>
      <c r="L150" s="1"/>
      <c r="T150" s="3"/>
      <c r="U150" s="3"/>
      <c r="W150" s="3"/>
      <c r="X150" s="3"/>
      <c r="AF150" s="3"/>
      <c r="AG150" s="3"/>
      <c r="AI150" s="3"/>
      <c r="AJ150" s="3"/>
      <c r="AK150" s="2"/>
      <c r="AL150" s="3"/>
    </row>
    <row r="151" spans="1:38" x14ac:dyDescent="0.2">
      <c r="A151" s="2"/>
      <c r="C151" s="12"/>
      <c r="D151" s="27"/>
      <c r="E151" s="47"/>
      <c r="F151" s="3"/>
      <c r="G151" s="47"/>
      <c r="H151" s="3"/>
      <c r="I151" s="2"/>
      <c r="J151" s="2"/>
      <c r="K151" s="1"/>
      <c r="L151" s="1"/>
      <c r="M151" s="3"/>
      <c r="Q151" s="3"/>
      <c r="R151" s="3"/>
      <c r="S151" s="3"/>
      <c r="V151" s="3"/>
      <c r="Z151" s="3"/>
      <c r="AA151" s="3"/>
      <c r="AC151" s="3"/>
      <c r="AD151" s="3"/>
      <c r="AE151" s="3"/>
      <c r="AH151" s="3"/>
      <c r="AK151" s="2"/>
      <c r="AL151" s="2"/>
    </row>
    <row r="152" spans="1:38" x14ac:dyDescent="0.2">
      <c r="A152" s="2"/>
      <c r="C152" s="12"/>
      <c r="D152" s="27"/>
      <c r="E152" s="47"/>
      <c r="F152" s="3"/>
      <c r="G152" s="47"/>
      <c r="H152" s="3"/>
      <c r="I152" s="3"/>
      <c r="J152" s="3"/>
      <c r="K152" s="1"/>
      <c r="L152" s="1"/>
      <c r="N152" s="3"/>
      <c r="P152" s="3"/>
      <c r="Y152" s="3"/>
      <c r="AB152" s="3"/>
      <c r="AK152" s="3"/>
      <c r="AL152" s="2"/>
    </row>
    <row r="153" spans="1:38" x14ac:dyDescent="0.2">
      <c r="A153" s="2"/>
      <c r="C153" s="12"/>
      <c r="D153" s="27"/>
      <c r="E153" s="47"/>
      <c r="F153" s="3"/>
      <c r="G153" s="47"/>
      <c r="H153" s="3"/>
      <c r="I153" s="2"/>
      <c r="J153" s="2"/>
      <c r="K153" s="1"/>
      <c r="L153" s="1"/>
      <c r="T153" s="3"/>
      <c r="U153" s="3"/>
      <c r="W153" s="3"/>
      <c r="X153" s="3"/>
      <c r="AF153" s="3"/>
      <c r="AG153" s="3"/>
      <c r="AI153" s="3"/>
      <c r="AJ153" s="3"/>
      <c r="AK153" s="2"/>
      <c r="AL153" s="3"/>
    </row>
    <row r="154" spans="1:38" x14ac:dyDescent="0.2">
      <c r="A154" s="2"/>
      <c r="C154" s="12"/>
      <c r="D154" s="27"/>
      <c r="E154" s="47"/>
      <c r="F154" s="3"/>
      <c r="G154" s="47"/>
      <c r="H154" s="3"/>
      <c r="I154" s="2"/>
      <c r="J154" s="2"/>
      <c r="K154" s="1"/>
      <c r="L154" s="1"/>
      <c r="M154" s="3"/>
      <c r="Q154" s="3"/>
      <c r="R154" s="3"/>
      <c r="S154" s="3"/>
      <c r="V154" s="3"/>
      <c r="Z154" s="3"/>
      <c r="AA154" s="3"/>
      <c r="AC154" s="3"/>
      <c r="AD154" s="3"/>
      <c r="AE154" s="3"/>
      <c r="AH154" s="3"/>
      <c r="AK154" s="2"/>
      <c r="AL154" s="2"/>
    </row>
    <row r="155" spans="1:38" x14ac:dyDescent="0.2">
      <c r="A155" s="2"/>
      <c r="C155" s="12"/>
      <c r="D155" s="27"/>
      <c r="E155" s="47"/>
      <c r="F155" s="3"/>
      <c r="G155" s="47"/>
      <c r="H155" s="3"/>
      <c r="I155" s="3"/>
      <c r="J155" s="3"/>
      <c r="K155" s="1"/>
      <c r="L155" s="1"/>
      <c r="N155" s="3"/>
      <c r="P155" s="3"/>
      <c r="Y155" s="3"/>
      <c r="AB155" s="3"/>
      <c r="AK155" s="3"/>
      <c r="AL155" s="2"/>
    </row>
    <row r="156" spans="1:38" x14ac:dyDescent="0.2">
      <c r="A156" s="2"/>
      <c r="C156" s="12"/>
      <c r="D156" s="27"/>
      <c r="E156" s="47"/>
      <c r="F156" s="3"/>
      <c r="G156" s="47"/>
      <c r="H156" s="3"/>
      <c r="I156" s="2"/>
      <c r="J156" s="2"/>
      <c r="K156" s="1"/>
      <c r="L156" s="1"/>
      <c r="T156" s="3"/>
      <c r="U156" s="3"/>
      <c r="W156" s="3"/>
      <c r="X156" s="3"/>
      <c r="AF156" s="3"/>
      <c r="AG156" s="3"/>
      <c r="AI156" s="3"/>
      <c r="AJ156" s="3"/>
      <c r="AK156" s="2"/>
      <c r="AL156" s="3"/>
    </row>
    <row r="157" spans="1:38" x14ac:dyDescent="0.2">
      <c r="A157" s="2"/>
      <c r="C157" s="12"/>
      <c r="D157" s="27"/>
      <c r="E157" s="47"/>
      <c r="F157" s="3"/>
      <c r="G157" s="47"/>
      <c r="H157" s="3"/>
      <c r="I157" s="2"/>
      <c r="J157" s="2"/>
      <c r="K157" s="1"/>
      <c r="L157" s="1"/>
      <c r="M157" s="3"/>
      <c r="S157" s="3"/>
      <c r="V157" s="3"/>
      <c r="AE157" s="3"/>
      <c r="AH157" s="3"/>
      <c r="AK157" s="2"/>
      <c r="AL157" s="2"/>
    </row>
    <row r="158" spans="1:38" x14ac:dyDescent="0.2">
      <c r="A158" s="2"/>
      <c r="C158" s="12"/>
      <c r="D158" s="27"/>
      <c r="E158" s="47"/>
      <c r="F158" s="3"/>
      <c r="G158" s="47"/>
      <c r="H158" s="3"/>
      <c r="I158" s="3"/>
      <c r="J158" s="3"/>
      <c r="K158" s="1"/>
      <c r="L158" s="1"/>
      <c r="N158" s="3"/>
      <c r="Q158" s="3"/>
      <c r="R158" s="3"/>
      <c r="Z158" s="3"/>
      <c r="AA158" s="3"/>
      <c r="AC158" s="3"/>
      <c r="AD158" s="3"/>
      <c r="AK158" s="3"/>
      <c r="AL158" s="2"/>
    </row>
    <row r="159" spans="1:38" x14ac:dyDescent="0.2">
      <c r="A159" s="2"/>
      <c r="C159" s="12"/>
      <c r="D159" s="27"/>
      <c r="E159" s="47"/>
      <c r="F159" s="3"/>
      <c r="G159" s="47"/>
      <c r="H159" s="3"/>
      <c r="I159" s="2"/>
      <c r="J159" s="2"/>
      <c r="K159" s="1"/>
      <c r="L159" s="1"/>
      <c r="P159" s="3"/>
      <c r="T159" s="3"/>
      <c r="U159" s="3"/>
      <c r="W159" s="3"/>
      <c r="X159" s="3"/>
      <c r="Y159" s="3"/>
      <c r="AB159" s="3"/>
      <c r="AF159" s="3"/>
      <c r="AG159" s="3"/>
      <c r="AI159" s="3"/>
      <c r="AJ159" s="3"/>
      <c r="AK159" s="2"/>
      <c r="AL159" s="3"/>
    </row>
    <row r="160" spans="1:38" x14ac:dyDescent="0.2">
      <c r="A160" s="2"/>
      <c r="C160" s="12"/>
      <c r="D160" s="27"/>
      <c r="E160" s="47"/>
      <c r="F160" s="3"/>
      <c r="G160" s="47"/>
      <c r="H160" s="3"/>
      <c r="I160" s="2"/>
      <c r="J160" s="2"/>
      <c r="K160" s="1"/>
      <c r="L160" s="1"/>
      <c r="M160" s="3"/>
      <c r="S160" s="3"/>
      <c r="V160" s="3"/>
      <c r="AE160" s="3"/>
      <c r="AH160" s="3"/>
      <c r="AK160" s="2"/>
      <c r="AL160" s="2"/>
    </row>
    <row r="161" spans="1:38" x14ac:dyDescent="0.2">
      <c r="A161" s="2"/>
      <c r="C161" s="12"/>
      <c r="D161" s="27"/>
      <c r="E161" s="47"/>
      <c r="F161" s="3"/>
      <c r="G161" s="47"/>
      <c r="H161" s="3"/>
      <c r="I161" s="3"/>
      <c r="J161" s="3"/>
      <c r="K161" s="1"/>
      <c r="L161" s="1"/>
      <c r="N161" s="3"/>
      <c r="Q161" s="3"/>
      <c r="R161" s="3"/>
      <c r="Z161" s="3"/>
      <c r="AA161" s="3"/>
      <c r="AC161" s="3"/>
      <c r="AD161" s="3"/>
      <c r="AK161" s="3"/>
      <c r="AL161" s="2"/>
    </row>
    <row r="162" spans="1:38" x14ac:dyDescent="0.2">
      <c r="A162" s="2"/>
      <c r="C162" s="12"/>
      <c r="D162" s="27"/>
      <c r="E162" s="47"/>
      <c r="F162" s="3"/>
      <c r="G162" s="47"/>
      <c r="H162" s="3"/>
      <c r="I162" s="2"/>
      <c r="J162" s="2"/>
      <c r="K162" s="1"/>
      <c r="L162" s="1"/>
      <c r="P162" s="3"/>
      <c r="T162" s="3"/>
      <c r="U162" s="3"/>
      <c r="W162" s="3"/>
      <c r="X162" s="3"/>
      <c r="Y162" s="3"/>
      <c r="AB162" s="3"/>
      <c r="AF162" s="3"/>
      <c r="AG162" s="3"/>
      <c r="AI162" s="3"/>
      <c r="AJ162" s="3"/>
      <c r="AK162" s="2"/>
      <c r="AL162" s="2"/>
    </row>
    <row r="163" spans="1:38" x14ac:dyDescent="0.2">
      <c r="A163" s="2"/>
      <c r="C163" s="12"/>
      <c r="D163" s="27"/>
      <c r="E163" s="47"/>
      <c r="F163" s="3"/>
      <c r="G163" s="47"/>
      <c r="H163" s="3"/>
      <c r="I163" s="2"/>
      <c r="J163" s="2"/>
      <c r="K163" s="1"/>
      <c r="L163" s="1"/>
      <c r="M163" s="3"/>
      <c r="S163" s="3"/>
      <c r="V163" s="3"/>
      <c r="AE163" s="3"/>
      <c r="AH163" s="3"/>
      <c r="AK163" s="2"/>
      <c r="AL163" s="2"/>
    </row>
    <row r="164" spans="1:38" x14ac:dyDescent="0.2">
      <c r="A164" s="2"/>
      <c r="C164" s="12"/>
      <c r="D164" s="27"/>
      <c r="E164" s="47"/>
      <c r="F164" s="3"/>
      <c r="G164" s="47"/>
      <c r="H164" s="3"/>
      <c r="I164" s="2"/>
      <c r="J164" s="2"/>
      <c r="K164" s="1"/>
      <c r="L164" s="1"/>
      <c r="Q164" s="3"/>
      <c r="R164" s="3"/>
      <c r="Z164" s="3"/>
      <c r="AA164" s="3"/>
      <c r="AC164" s="3"/>
      <c r="AD164" s="3"/>
      <c r="AK164" s="2"/>
      <c r="AL164" s="2"/>
    </row>
    <row r="165" spans="1:38" x14ac:dyDescent="0.2">
      <c r="A165" s="2"/>
      <c r="C165" s="2"/>
      <c r="D165" s="27"/>
      <c r="E165" s="47"/>
      <c r="F165" s="3"/>
      <c r="G165" s="47"/>
      <c r="H165" s="3"/>
      <c r="I165" s="2"/>
      <c r="J165" s="2"/>
      <c r="K165" s="1"/>
      <c r="L165" s="1"/>
      <c r="P165" s="3"/>
      <c r="Y165" s="3"/>
      <c r="AB165" s="3"/>
      <c r="AK165" s="2"/>
      <c r="AL165" s="2"/>
    </row>
    <row r="166" spans="1:38" x14ac:dyDescent="0.2">
      <c r="A166" s="2"/>
      <c r="C166" s="2"/>
      <c r="D166" s="27"/>
      <c r="E166" s="47"/>
      <c r="F166" s="3"/>
      <c r="G166" s="47"/>
      <c r="H166" s="3"/>
      <c r="I166" s="2"/>
      <c r="J166" s="2"/>
      <c r="K166" s="1"/>
      <c r="L166" s="1"/>
      <c r="AK166" s="2"/>
      <c r="AL166" s="2"/>
    </row>
    <row r="167" spans="1:38" x14ac:dyDescent="0.2">
      <c r="A167" s="2"/>
      <c r="C167" s="2"/>
      <c r="D167" s="27"/>
      <c r="E167" s="47"/>
      <c r="F167" s="3"/>
      <c r="G167" s="47"/>
      <c r="H167" s="3"/>
      <c r="I167" s="2"/>
      <c r="J167" s="2"/>
      <c r="K167" s="1"/>
      <c r="L167" s="1"/>
      <c r="Q167" s="3"/>
      <c r="R167" s="3"/>
      <c r="Z167" s="3"/>
      <c r="AA167" s="3"/>
      <c r="AC167" s="3"/>
      <c r="AD167" s="3"/>
      <c r="AK167" s="2"/>
      <c r="AL167" s="2"/>
    </row>
    <row r="168" spans="1:38" x14ac:dyDescent="0.2">
      <c r="A168" s="2"/>
      <c r="C168" s="2"/>
      <c r="D168" s="27"/>
      <c r="E168" s="47"/>
      <c r="F168" s="3"/>
      <c r="G168" s="47"/>
      <c r="H168" s="3"/>
      <c r="I168" s="2"/>
      <c r="J168" s="2"/>
      <c r="K168" s="1"/>
      <c r="L168" s="1"/>
      <c r="P168" s="3"/>
      <c r="Y168" s="3"/>
      <c r="AB168" s="3"/>
      <c r="AK168" s="2"/>
      <c r="AL168" s="2"/>
    </row>
    <row r="169" spans="1:38" x14ac:dyDescent="0.2">
      <c r="A169" s="2"/>
      <c r="C169" s="2"/>
      <c r="D169" s="27"/>
      <c r="E169" s="47"/>
      <c r="F169" s="3"/>
      <c r="G169" s="47"/>
      <c r="H169" s="3"/>
      <c r="I169" s="2"/>
      <c r="J169" s="2"/>
      <c r="K169" s="1"/>
      <c r="L169" s="1"/>
      <c r="AK169" s="2"/>
      <c r="AL169" s="2"/>
    </row>
    <row r="170" spans="1:38" x14ac:dyDescent="0.2">
      <c r="A170" s="2"/>
      <c r="C170" s="2"/>
      <c r="D170" s="27"/>
      <c r="E170" s="47"/>
      <c r="F170" s="3"/>
      <c r="G170" s="47"/>
      <c r="H170" s="3"/>
      <c r="I170" s="2"/>
      <c r="J170" s="2"/>
      <c r="K170" s="1"/>
      <c r="L170" s="1"/>
      <c r="Q170" s="3"/>
      <c r="R170" s="3"/>
      <c r="Z170" s="3"/>
      <c r="AA170" s="3"/>
      <c r="AC170" s="3"/>
      <c r="AD170" s="3"/>
      <c r="AK170" s="2"/>
      <c r="AL170" s="2"/>
    </row>
    <row r="171" spans="1:38" x14ac:dyDescent="0.2">
      <c r="A171" s="2"/>
      <c r="C171" s="2"/>
      <c r="D171" s="27"/>
      <c r="E171" s="47"/>
      <c r="F171" s="2"/>
      <c r="G171" s="47"/>
      <c r="H171" s="2"/>
      <c r="I171" s="2"/>
      <c r="J171" s="2"/>
      <c r="K171" s="1"/>
      <c r="L171" s="1"/>
      <c r="P171" s="3"/>
      <c r="Y171" s="3"/>
      <c r="AB171" s="3"/>
      <c r="AK171" s="2"/>
      <c r="AL171" s="2"/>
    </row>
    <row r="172" spans="1:38" x14ac:dyDescent="0.2">
      <c r="A172" s="2"/>
      <c r="C172" s="2"/>
      <c r="D172" s="27"/>
      <c r="E172" s="47"/>
      <c r="F172" s="2"/>
      <c r="G172" s="47"/>
      <c r="H172" s="2"/>
      <c r="I172" s="2"/>
      <c r="J172" s="2"/>
      <c r="K172" s="1"/>
      <c r="L172" s="1"/>
      <c r="AK172" s="2"/>
      <c r="AL172" s="2"/>
    </row>
    <row r="173" spans="1:38" x14ac:dyDescent="0.2">
      <c r="A173" s="2"/>
      <c r="C173" s="2"/>
      <c r="D173" s="27"/>
      <c r="E173" s="47"/>
      <c r="F173" s="2"/>
      <c r="G173" s="47"/>
      <c r="H173" s="2"/>
      <c r="I173" s="2"/>
      <c r="J173" s="2"/>
      <c r="K173" s="1"/>
      <c r="L173" s="1"/>
      <c r="AK173" s="2"/>
      <c r="AL173" s="3"/>
    </row>
    <row r="174" spans="1:38" x14ac:dyDescent="0.2">
      <c r="A174" s="2"/>
      <c r="C174" s="2"/>
      <c r="D174" s="27"/>
      <c r="E174" s="47"/>
      <c r="F174" s="2"/>
      <c r="G174" s="47"/>
      <c r="H174" s="2"/>
      <c r="I174" s="2"/>
      <c r="J174" s="2"/>
      <c r="K174" s="1"/>
      <c r="L174" s="1"/>
      <c r="AK174" s="2"/>
      <c r="AL174" s="2"/>
    </row>
    <row r="175" spans="1:38" x14ac:dyDescent="0.2">
      <c r="A175" s="2"/>
      <c r="C175" s="12"/>
      <c r="D175" s="27"/>
      <c r="E175" s="47"/>
      <c r="F175" s="3"/>
      <c r="G175" s="47"/>
      <c r="H175" s="3"/>
      <c r="I175" s="3"/>
      <c r="J175" s="3"/>
      <c r="K175" s="1"/>
      <c r="L175" s="1"/>
      <c r="N175" s="3"/>
      <c r="AK175" s="3"/>
      <c r="AL175" s="2"/>
    </row>
    <row r="176" spans="1:38" x14ac:dyDescent="0.2">
      <c r="A176" s="2"/>
      <c r="C176" s="12"/>
      <c r="D176" s="27"/>
      <c r="E176" s="47"/>
      <c r="F176" s="3"/>
      <c r="G176" s="47"/>
      <c r="H176" s="3"/>
      <c r="I176" s="2"/>
      <c r="J176" s="2"/>
      <c r="K176" s="1"/>
      <c r="L176" s="1"/>
      <c r="T176" s="3"/>
      <c r="U176" s="3"/>
      <c r="W176" s="3"/>
      <c r="X176" s="3"/>
      <c r="AF176" s="3"/>
      <c r="AG176" s="3"/>
      <c r="AI176" s="3"/>
      <c r="AJ176" s="3"/>
      <c r="AK176" s="2"/>
      <c r="AL176" s="3"/>
    </row>
    <row r="177" spans="1:38" x14ac:dyDescent="0.2">
      <c r="A177" s="2"/>
      <c r="C177" s="12"/>
      <c r="D177" s="27"/>
      <c r="E177" s="47"/>
      <c r="F177" s="3"/>
      <c r="G177" s="47"/>
      <c r="H177" s="3"/>
      <c r="I177" s="2"/>
      <c r="J177" s="2"/>
      <c r="K177" s="1"/>
      <c r="L177" s="1"/>
      <c r="M177" s="3"/>
      <c r="S177" s="3"/>
      <c r="V177" s="3"/>
      <c r="AE177" s="3"/>
      <c r="AH177" s="3"/>
      <c r="AK177" s="2"/>
      <c r="AL177" s="2"/>
    </row>
    <row r="178" spans="1:38" x14ac:dyDescent="0.2">
      <c r="A178" s="2"/>
      <c r="C178" s="12"/>
      <c r="D178" s="27"/>
      <c r="E178" s="47"/>
      <c r="F178" s="3"/>
      <c r="G178" s="47"/>
      <c r="H178" s="3"/>
      <c r="I178" s="3"/>
      <c r="J178" s="3"/>
      <c r="K178" s="1"/>
      <c r="L178" s="1"/>
      <c r="N178" s="3"/>
      <c r="AK178" s="3"/>
      <c r="AL178" s="2"/>
    </row>
    <row r="179" spans="1:38" x14ac:dyDescent="0.2">
      <c r="A179" s="2"/>
      <c r="C179" s="12"/>
      <c r="D179" s="27"/>
      <c r="E179" s="47"/>
      <c r="F179" s="3"/>
      <c r="G179" s="47"/>
      <c r="H179" s="3"/>
      <c r="I179" s="2"/>
      <c r="J179" s="2"/>
      <c r="K179" s="1"/>
      <c r="L179" s="1"/>
      <c r="T179" s="3"/>
      <c r="U179" s="3"/>
      <c r="W179" s="3"/>
      <c r="X179" s="3"/>
      <c r="AF179" s="3"/>
      <c r="AG179" s="3"/>
      <c r="AI179" s="3"/>
      <c r="AJ179" s="3"/>
      <c r="AK179" s="2"/>
      <c r="AL179" s="3"/>
    </row>
    <row r="180" spans="1:38" x14ac:dyDescent="0.2">
      <c r="A180" s="2"/>
      <c r="C180" s="12"/>
      <c r="D180" s="27"/>
      <c r="E180" s="47"/>
      <c r="F180" s="3"/>
      <c r="G180" s="47"/>
      <c r="H180" s="3"/>
      <c r="I180" s="2"/>
      <c r="J180" s="2"/>
      <c r="K180" s="1"/>
      <c r="L180" s="1"/>
      <c r="M180" s="3"/>
      <c r="S180" s="3"/>
      <c r="V180" s="3"/>
      <c r="AE180" s="3"/>
      <c r="AH180" s="3"/>
      <c r="AK180" s="2"/>
      <c r="AL180" s="2"/>
    </row>
    <row r="181" spans="1:38" x14ac:dyDescent="0.2">
      <c r="A181" s="2"/>
      <c r="C181" s="12"/>
      <c r="D181" s="27"/>
      <c r="E181" s="47"/>
      <c r="F181" s="3"/>
      <c r="G181" s="47"/>
      <c r="H181" s="3"/>
      <c r="I181" s="3"/>
      <c r="J181" s="3"/>
      <c r="K181" s="1"/>
      <c r="L181" s="1"/>
      <c r="N181" s="3"/>
      <c r="AK181" s="3"/>
      <c r="AL181" s="2"/>
    </row>
    <row r="182" spans="1:38" x14ac:dyDescent="0.2">
      <c r="A182" s="2"/>
      <c r="C182" s="12"/>
      <c r="D182" s="27"/>
      <c r="E182" s="47"/>
      <c r="F182" s="3"/>
      <c r="G182" s="47"/>
      <c r="H182" s="3"/>
      <c r="I182" s="2"/>
      <c r="J182" s="2"/>
      <c r="K182" s="1"/>
      <c r="L182" s="1"/>
      <c r="T182" s="3"/>
      <c r="U182" s="3"/>
      <c r="W182" s="3"/>
      <c r="X182" s="3"/>
      <c r="AF182" s="3"/>
      <c r="AG182" s="3"/>
      <c r="AI182" s="3"/>
      <c r="AJ182" s="3"/>
      <c r="AK182" s="2"/>
      <c r="AL182" s="3"/>
    </row>
    <row r="183" spans="1:38" x14ac:dyDescent="0.2">
      <c r="A183" s="2"/>
      <c r="C183" s="12"/>
      <c r="D183" s="27"/>
      <c r="E183" s="47"/>
      <c r="F183" s="3"/>
      <c r="G183" s="47"/>
      <c r="H183" s="3"/>
      <c r="I183" s="2"/>
      <c r="J183" s="2"/>
      <c r="K183" s="1"/>
      <c r="L183" s="1"/>
      <c r="M183" s="3"/>
      <c r="S183" s="3"/>
      <c r="V183" s="3"/>
      <c r="AE183" s="3"/>
      <c r="AH183" s="3"/>
      <c r="AK183" s="2"/>
      <c r="AL183" s="2"/>
    </row>
    <row r="184" spans="1:38" x14ac:dyDescent="0.2">
      <c r="A184" s="2"/>
      <c r="C184" s="12"/>
      <c r="D184" s="27"/>
      <c r="E184" s="47"/>
      <c r="F184" s="3"/>
      <c r="G184" s="47"/>
      <c r="H184" s="3"/>
      <c r="I184" s="3"/>
      <c r="J184" s="3"/>
      <c r="K184" s="1"/>
      <c r="L184" s="1"/>
      <c r="N184" s="3"/>
      <c r="Q184" s="3"/>
      <c r="R184" s="3"/>
      <c r="Z184" s="3"/>
      <c r="AA184" s="3"/>
      <c r="AC184" s="3"/>
      <c r="AD184" s="3"/>
      <c r="AK184" s="3"/>
      <c r="AL184" s="2"/>
    </row>
    <row r="185" spans="1:38" x14ac:dyDescent="0.2">
      <c r="A185" s="2"/>
      <c r="C185" s="12"/>
      <c r="D185" s="27"/>
      <c r="E185" s="47"/>
      <c r="F185" s="3"/>
      <c r="G185" s="47"/>
      <c r="H185" s="3"/>
      <c r="I185" s="2"/>
      <c r="J185" s="2"/>
      <c r="K185" s="1"/>
      <c r="L185" s="1"/>
      <c r="P185" s="3"/>
      <c r="T185" s="3"/>
      <c r="U185" s="3"/>
      <c r="W185" s="3"/>
      <c r="X185" s="3"/>
      <c r="Y185" s="3"/>
      <c r="AB185" s="3"/>
      <c r="AF185" s="3"/>
      <c r="AG185" s="3"/>
      <c r="AI185" s="3"/>
      <c r="AJ185" s="3"/>
      <c r="AK185" s="2"/>
      <c r="AL185" s="3"/>
    </row>
    <row r="186" spans="1:38" x14ac:dyDescent="0.2">
      <c r="A186" s="2"/>
      <c r="C186" s="12"/>
      <c r="D186" s="27"/>
      <c r="E186" s="47"/>
      <c r="F186" s="3"/>
      <c r="G186" s="47"/>
      <c r="H186" s="3"/>
      <c r="I186" s="2"/>
      <c r="J186" s="2"/>
      <c r="K186" s="1"/>
      <c r="L186" s="1"/>
      <c r="M186" s="3"/>
      <c r="S186" s="3"/>
      <c r="V186" s="3"/>
      <c r="AE186" s="3"/>
      <c r="AH186" s="3"/>
      <c r="AK186" s="2"/>
      <c r="AL186" s="2"/>
    </row>
    <row r="187" spans="1:38" x14ac:dyDescent="0.2">
      <c r="A187" s="2"/>
      <c r="C187" s="12"/>
      <c r="D187" s="27"/>
      <c r="E187" s="47"/>
      <c r="F187" s="3"/>
      <c r="G187" s="47"/>
      <c r="H187" s="3"/>
      <c r="I187" s="3"/>
      <c r="J187" s="3"/>
      <c r="K187" s="1"/>
      <c r="L187" s="1"/>
      <c r="N187" s="3"/>
      <c r="Q187" s="3"/>
      <c r="R187" s="3"/>
      <c r="Z187" s="3"/>
      <c r="AA187" s="3"/>
      <c r="AC187" s="3"/>
      <c r="AD187" s="3"/>
      <c r="AK187" s="3"/>
      <c r="AL187" s="2"/>
    </row>
    <row r="188" spans="1:38" x14ac:dyDescent="0.2">
      <c r="A188" s="2"/>
      <c r="C188" s="12"/>
      <c r="D188" s="27"/>
      <c r="E188" s="47"/>
      <c r="F188" s="3"/>
      <c r="G188" s="47"/>
      <c r="H188" s="3"/>
      <c r="I188" s="2"/>
      <c r="J188" s="2"/>
      <c r="K188" s="1"/>
      <c r="L188" s="1"/>
      <c r="P188" s="3"/>
      <c r="T188" s="3"/>
      <c r="U188" s="3"/>
      <c r="W188" s="3"/>
      <c r="X188" s="3"/>
      <c r="Y188" s="3"/>
      <c r="AB188" s="3"/>
      <c r="AF188" s="3"/>
      <c r="AG188" s="3"/>
      <c r="AI188" s="3"/>
      <c r="AJ188" s="3"/>
      <c r="AK188" s="2"/>
      <c r="AL188" s="3"/>
    </row>
    <row r="189" spans="1:38" x14ac:dyDescent="0.2">
      <c r="A189" s="2"/>
      <c r="C189" s="12"/>
      <c r="D189" s="27"/>
      <c r="E189" s="47"/>
      <c r="F189" s="3"/>
      <c r="G189" s="47"/>
      <c r="H189" s="3"/>
      <c r="I189" s="2"/>
      <c r="J189" s="2"/>
      <c r="K189" s="1"/>
      <c r="L189" s="1"/>
      <c r="M189" s="3"/>
      <c r="S189" s="3"/>
      <c r="V189" s="3"/>
      <c r="AE189" s="3"/>
      <c r="AH189" s="3"/>
      <c r="AK189" s="2"/>
      <c r="AL189" s="2"/>
    </row>
    <row r="190" spans="1:38" x14ac:dyDescent="0.2">
      <c r="A190" s="2"/>
      <c r="C190" s="12"/>
      <c r="D190" s="27"/>
      <c r="E190" s="47"/>
      <c r="F190" s="3"/>
      <c r="G190" s="47"/>
      <c r="H190" s="3"/>
      <c r="I190" s="3"/>
      <c r="J190" s="3"/>
      <c r="K190" s="1"/>
      <c r="L190" s="1"/>
      <c r="N190" s="3"/>
      <c r="Q190" s="3"/>
      <c r="R190" s="3"/>
      <c r="Z190" s="3"/>
      <c r="AA190" s="3"/>
      <c r="AC190" s="3"/>
      <c r="AD190" s="3"/>
      <c r="AK190" s="3"/>
      <c r="AL190" s="2"/>
    </row>
    <row r="191" spans="1:38" x14ac:dyDescent="0.2">
      <c r="A191" s="2"/>
      <c r="C191" s="12"/>
      <c r="D191" s="27"/>
      <c r="E191" s="47"/>
      <c r="F191" s="3"/>
      <c r="G191" s="47"/>
      <c r="H191" s="3"/>
      <c r="I191" s="2"/>
      <c r="J191" s="2"/>
      <c r="K191" s="1"/>
      <c r="L191" s="1"/>
      <c r="P191" s="3"/>
      <c r="T191" s="3"/>
      <c r="U191" s="3"/>
      <c r="W191" s="3"/>
      <c r="X191" s="3"/>
      <c r="Y191" s="3"/>
      <c r="AB191" s="3"/>
      <c r="AF191" s="3"/>
      <c r="AG191" s="3"/>
      <c r="AI191" s="3"/>
      <c r="AJ191" s="3"/>
      <c r="AK191" s="2"/>
      <c r="AL191" s="3"/>
    </row>
    <row r="192" spans="1:38" x14ac:dyDescent="0.2">
      <c r="A192" s="2"/>
      <c r="C192" s="12"/>
      <c r="D192" s="27"/>
      <c r="E192" s="47"/>
      <c r="F192" s="3"/>
      <c r="G192" s="47"/>
      <c r="H192" s="3"/>
      <c r="I192" s="2"/>
      <c r="J192" s="2"/>
      <c r="K192" s="1"/>
      <c r="L192" s="1"/>
      <c r="M192" s="3"/>
      <c r="S192" s="3"/>
      <c r="V192" s="3"/>
      <c r="AE192" s="3"/>
      <c r="AH192" s="3"/>
      <c r="AK192" s="2"/>
      <c r="AL192" s="2"/>
    </row>
    <row r="193" spans="1:38" x14ac:dyDescent="0.2">
      <c r="A193" s="2"/>
      <c r="C193" s="12"/>
      <c r="D193" s="27"/>
      <c r="E193" s="47"/>
      <c r="F193" s="3"/>
      <c r="G193" s="47"/>
      <c r="H193" s="3"/>
      <c r="I193" s="3"/>
      <c r="J193" s="3"/>
      <c r="K193" s="1"/>
      <c r="L193" s="1"/>
      <c r="N193" s="3"/>
      <c r="Q193" s="3"/>
      <c r="R193" s="3"/>
      <c r="Z193" s="3"/>
      <c r="AA193" s="3"/>
      <c r="AC193" s="3"/>
      <c r="AD193" s="3"/>
      <c r="AK193" s="3"/>
      <c r="AL193" s="2"/>
    </row>
    <row r="194" spans="1:38" x14ac:dyDescent="0.2">
      <c r="A194" s="2"/>
      <c r="C194" s="12"/>
      <c r="D194" s="27"/>
      <c r="E194" s="47"/>
      <c r="F194" s="3"/>
      <c r="G194" s="47"/>
      <c r="H194" s="3"/>
      <c r="I194" s="2"/>
      <c r="J194" s="2"/>
      <c r="K194" s="1"/>
      <c r="L194" s="1"/>
      <c r="P194" s="3"/>
      <c r="T194" s="3"/>
      <c r="U194" s="3"/>
      <c r="W194" s="3"/>
      <c r="X194" s="3"/>
      <c r="Y194" s="3"/>
      <c r="AB194" s="3"/>
      <c r="AF194" s="3"/>
      <c r="AG194" s="3"/>
      <c r="AI194" s="3"/>
      <c r="AJ194" s="3"/>
      <c r="AK194" s="2"/>
      <c r="AL194" s="3"/>
    </row>
    <row r="195" spans="1:38" x14ac:dyDescent="0.2">
      <c r="A195" s="2"/>
      <c r="C195" s="12"/>
      <c r="D195" s="27"/>
      <c r="E195" s="47"/>
      <c r="F195" s="3"/>
      <c r="G195" s="47"/>
      <c r="H195" s="3"/>
      <c r="I195" s="2"/>
      <c r="J195" s="2"/>
      <c r="K195" s="1"/>
      <c r="L195" s="1"/>
      <c r="M195" s="3"/>
      <c r="S195" s="3"/>
      <c r="V195" s="3"/>
      <c r="AE195" s="3"/>
      <c r="AH195" s="3"/>
      <c r="AK195" s="2"/>
      <c r="AL195" s="2"/>
    </row>
    <row r="196" spans="1:38" x14ac:dyDescent="0.2">
      <c r="A196" s="2"/>
      <c r="C196" s="12"/>
      <c r="D196" s="27"/>
      <c r="E196" s="47"/>
      <c r="F196" s="3"/>
      <c r="G196" s="47"/>
      <c r="H196" s="3"/>
      <c r="I196" s="3"/>
      <c r="J196" s="3"/>
      <c r="K196" s="1"/>
      <c r="L196" s="1"/>
      <c r="N196" s="3"/>
      <c r="Q196" s="3"/>
      <c r="R196" s="3"/>
      <c r="Z196" s="3"/>
      <c r="AA196" s="3"/>
      <c r="AC196" s="3"/>
      <c r="AD196" s="3"/>
      <c r="AK196" s="3"/>
      <c r="AL196" s="2"/>
    </row>
    <row r="197" spans="1:38" x14ac:dyDescent="0.2">
      <c r="A197" s="2"/>
      <c r="C197" s="12"/>
      <c r="D197" s="27"/>
      <c r="E197" s="47"/>
      <c r="F197" s="3"/>
      <c r="G197" s="47"/>
      <c r="H197" s="3"/>
      <c r="I197" s="2"/>
      <c r="J197" s="2"/>
      <c r="K197" s="1"/>
      <c r="L197" s="1"/>
      <c r="P197" s="3"/>
      <c r="T197" s="3"/>
      <c r="U197" s="3"/>
      <c r="W197" s="3"/>
      <c r="X197" s="3"/>
      <c r="Y197" s="3"/>
      <c r="AB197" s="3"/>
      <c r="AF197" s="3"/>
      <c r="AG197" s="3"/>
      <c r="AI197" s="3"/>
      <c r="AJ197" s="3"/>
      <c r="AK197" s="2"/>
      <c r="AL197" s="3"/>
    </row>
    <row r="198" spans="1:38" x14ac:dyDescent="0.2">
      <c r="A198" s="2"/>
      <c r="C198" s="12"/>
      <c r="D198" s="27"/>
      <c r="E198" s="47"/>
      <c r="F198" s="3"/>
      <c r="G198" s="47"/>
      <c r="H198" s="3"/>
      <c r="I198" s="2"/>
      <c r="J198" s="2"/>
      <c r="K198" s="1"/>
      <c r="L198" s="1"/>
      <c r="M198" s="3"/>
      <c r="S198" s="3"/>
      <c r="V198" s="3"/>
      <c r="AE198" s="3"/>
      <c r="AH198" s="3"/>
      <c r="AK198" s="2"/>
      <c r="AL198" s="2"/>
    </row>
    <row r="199" spans="1:38" x14ac:dyDescent="0.2">
      <c r="A199" s="2"/>
      <c r="C199" s="12"/>
      <c r="D199" s="27"/>
      <c r="E199" s="47"/>
      <c r="F199" s="3"/>
      <c r="G199" s="47"/>
      <c r="H199" s="3"/>
      <c r="I199" s="3"/>
      <c r="J199" s="3"/>
      <c r="K199" s="1"/>
      <c r="L199" s="1"/>
      <c r="N199" s="3"/>
      <c r="Q199" s="3"/>
      <c r="R199" s="3"/>
      <c r="Z199" s="3"/>
      <c r="AA199" s="3"/>
      <c r="AC199" s="3"/>
      <c r="AD199" s="3"/>
      <c r="AK199" s="3"/>
      <c r="AL199" s="2"/>
    </row>
    <row r="200" spans="1:38" x14ac:dyDescent="0.2">
      <c r="A200" s="2"/>
      <c r="C200" s="12"/>
      <c r="D200" s="27"/>
      <c r="E200" s="47"/>
      <c r="F200" s="3"/>
      <c r="G200" s="47"/>
      <c r="H200" s="3"/>
      <c r="I200" s="2"/>
      <c r="J200" s="2"/>
      <c r="K200" s="1"/>
      <c r="L200" s="1"/>
      <c r="P200" s="3"/>
      <c r="T200" s="3"/>
      <c r="U200" s="3"/>
      <c r="W200" s="3"/>
      <c r="X200" s="3"/>
      <c r="Y200" s="3"/>
      <c r="AB200" s="3"/>
      <c r="AF200" s="3"/>
      <c r="AG200" s="3"/>
      <c r="AI200" s="3"/>
      <c r="AJ200" s="3"/>
      <c r="AK200" s="2"/>
      <c r="AL200" s="3"/>
    </row>
    <row r="201" spans="1:38" x14ac:dyDescent="0.2">
      <c r="A201" s="2"/>
      <c r="C201" s="12"/>
      <c r="D201" s="27"/>
      <c r="E201" s="47"/>
      <c r="F201" s="3"/>
      <c r="G201" s="47"/>
      <c r="H201" s="3"/>
      <c r="I201" s="2"/>
      <c r="J201" s="2"/>
      <c r="K201" s="1"/>
      <c r="L201" s="1"/>
      <c r="M201" s="3"/>
      <c r="S201" s="3"/>
      <c r="V201" s="3"/>
      <c r="AE201" s="3"/>
      <c r="AH201" s="3"/>
      <c r="AK201" s="2"/>
      <c r="AL201" s="2"/>
    </row>
    <row r="202" spans="1:38" x14ac:dyDescent="0.2">
      <c r="A202" s="2"/>
      <c r="C202" s="12"/>
      <c r="D202" s="27"/>
      <c r="E202" s="47"/>
      <c r="F202" s="3"/>
      <c r="G202" s="47"/>
      <c r="H202" s="3"/>
      <c r="I202" s="3"/>
      <c r="J202" s="3"/>
      <c r="K202" s="1"/>
      <c r="L202" s="1"/>
      <c r="N202" s="3"/>
      <c r="Q202" s="3"/>
      <c r="R202" s="3"/>
      <c r="Z202" s="3"/>
      <c r="AA202" s="3"/>
      <c r="AC202" s="3"/>
      <c r="AD202" s="3"/>
      <c r="AK202" s="3"/>
      <c r="AL202" s="2"/>
    </row>
    <row r="203" spans="1:38" x14ac:dyDescent="0.2">
      <c r="A203" s="2"/>
      <c r="C203" s="12"/>
      <c r="D203" s="27"/>
      <c r="E203" s="47"/>
      <c r="F203" s="3"/>
      <c r="G203" s="47"/>
      <c r="H203" s="3"/>
      <c r="I203" s="2"/>
      <c r="J203" s="2"/>
      <c r="K203" s="1"/>
      <c r="L203" s="1"/>
      <c r="P203" s="3"/>
      <c r="T203" s="3"/>
      <c r="U203" s="3"/>
      <c r="W203" s="3"/>
      <c r="X203" s="3"/>
      <c r="Y203" s="3"/>
      <c r="AB203" s="3"/>
      <c r="AF203" s="3"/>
      <c r="AG203" s="3"/>
      <c r="AI203" s="3"/>
      <c r="AJ203" s="3"/>
      <c r="AK203" s="2"/>
      <c r="AL203" s="2"/>
    </row>
    <row r="204" spans="1:38" x14ac:dyDescent="0.2">
      <c r="A204" s="2"/>
      <c r="C204" s="12"/>
      <c r="D204" s="27"/>
      <c r="E204" s="47"/>
      <c r="F204" s="3"/>
      <c r="G204" s="47"/>
      <c r="H204" s="3"/>
      <c r="I204" s="2"/>
      <c r="J204" s="2"/>
      <c r="K204" s="1"/>
      <c r="L204" s="1"/>
      <c r="M204" s="3"/>
      <c r="S204" s="3"/>
      <c r="V204" s="3"/>
      <c r="AE204" s="3"/>
      <c r="AH204" s="3"/>
      <c r="AK204" s="2"/>
    </row>
    <row r="205" spans="1:38" x14ac:dyDescent="0.2">
      <c r="A205" s="2"/>
      <c r="C205" s="2"/>
      <c r="D205" s="27"/>
      <c r="E205" s="47"/>
      <c r="F205" s="2"/>
      <c r="G205" s="47"/>
      <c r="H205" s="2"/>
      <c r="I205" s="2"/>
      <c r="J205" s="2"/>
      <c r="K205" s="1"/>
      <c r="L205" s="1"/>
      <c r="Q205" s="3"/>
      <c r="R205" s="3"/>
      <c r="Z205" s="3"/>
      <c r="AA205" s="3"/>
      <c r="AC205" s="3"/>
      <c r="AD205" s="3"/>
      <c r="AK205" s="2"/>
    </row>
    <row r="206" spans="1:38" x14ac:dyDescent="0.2">
      <c r="P206" s="3"/>
      <c r="Y206" s="3"/>
      <c r="AB206" s="3"/>
    </row>
    <row r="208" spans="1:38" x14ac:dyDescent="0.2">
      <c r="Q208" s="3"/>
      <c r="R208" s="3"/>
      <c r="Z208" s="3"/>
      <c r="AA208" s="3"/>
      <c r="AC208" s="3"/>
      <c r="AD208" s="3"/>
    </row>
    <row r="209" spans="16:30" x14ac:dyDescent="0.2">
      <c r="P209" s="3"/>
      <c r="Y209" s="3"/>
      <c r="AB209" s="3"/>
    </row>
    <row r="211" spans="16:30" x14ac:dyDescent="0.2">
      <c r="Q211" s="3"/>
      <c r="R211" s="3"/>
      <c r="Z211" s="3"/>
      <c r="AA211" s="3"/>
      <c r="AC211" s="3"/>
      <c r="AD211" s="3"/>
    </row>
    <row r="212" spans="16:30" x14ac:dyDescent="0.2">
      <c r="P212" s="3"/>
      <c r="Y212" s="3"/>
      <c r="AB212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8D9-C983-DE4D-9114-2D4629ED4A53}">
  <dimension ref="A1:A2"/>
  <sheetViews>
    <sheetView workbookViewId="0">
      <selection sqref="A1:A2"/>
    </sheetView>
  </sheetViews>
  <sheetFormatPr baseColWidth="10" defaultRowHeight="15" x14ac:dyDescent="0.2"/>
  <sheetData>
    <row r="1" spans="1:1" x14ac:dyDescent="0.2">
      <c r="A1" s="5" t="s">
        <v>8</v>
      </c>
    </row>
    <row r="2" spans="1:1" x14ac:dyDescent="0.2">
      <c r="A2" s="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ApparentRatesPhi</vt:lpstr>
      <vt:lpstr>Readme</vt:lpstr>
    </vt:vector>
  </TitlesOfParts>
  <Company>NIWA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Gutierrez-Rodriguez</dc:creator>
  <cp:lastModifiedBy>Microsoft Office User</cp:lastModifiedBy>
  <dcterms:created xsi:type="dcterms:W3CDTF">2016-12-04T20:51:24Z</dcterms:created>
  <dcterms:modified xsi:type="dcterms:W3CDTF">2022-06-07T14:25:00Z</dcterms:modified>
</cp:coreProperties>
</file>