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876"/>
  </bookViews>
  <sheets>
    <sheet name="Prog. Fundamentals Group I" sheetId="1" r:id="rId1"/>
    <sheet name="Prog. Fundamentals Group II" sheetId="3" r:id="rId2"/>
    <sheet name="Prog. Fundamentals Extended" sheetId="4" r:id="rId3"/>
    <sheet name="Software Technologies Group I" sheetId="2" r:id="rId4"/>
    <sheet name="Software Technologies Group I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9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8" i="3"/>
  <c r="E29" i="3"/>
  <c r="E30" i="3"/>
  <c r="D31" i="3"/>
  <c r="D32" i="3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3" i="4"/>
  <c r="E3" i="4"/>
  <c r="D28" i="3"/>
  <c r="D29" i="3"/>
  <c r="D30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D32" i="1"/>
  <c r="G3" i="4"/>
  <c r="G4" i="4"/>
  <c r="G6" i="4"/>
  <c r="G8" i="4"/>
  <c r="G10" i="4"/>
  <c r="G14" i="4"/>
  <c r="G15" i="4"/>
  <c r="C6" i="4"/>
  <c r="C7" i="4"/>
  <c r="G7" i="4"/>
  <c r="C5" i="4"/>
  <c r="G5" i="4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13" i="4"/>
  <c r="F12" i="4"/>
  <c r="F11" i="4"/>
  <c r="F10" i="4"/>
  <c r="F9" i="4"/>
  <c r="F8" i="4"/>
  <c r="F7" i="4"/>
  <c r="F6" i="4"/>
  <c r="F5" i="4"/>
  <c r="F4" i="4"/>
  <c r="F3" i="4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/>
  <c r="C6" i="1"/>
  <c r="C7" i="1"/>
  <c r="G7" i="1"/>
  <c r="C8" i="1"/>
  <c r="C9" i="1"/>
  <c r="G9" i="1"/>
  <c r="C12" i="3"/>
  <c r="C13" i="3"/>
  <c r="G13" i="3"/>
  <c r="G7" i="3"/>
  <c r="G5" i="3"/>
  <c r="G11" i="2"/>
  <c r="C8" i="4"/>
  <c r="C13" i="2"/>
  <c r="G13" i="2" s="1"/>
  <c r="C14" i="2"/>
  <c r="C17" i="2"/>
  <c r="C12" i="2"/>
  <c r="C11" i="3"/>
  <c r="C10" i="3"/>
  <c r="C15" i="3"/>
  <c r="G15" i="3"/>
  <c r="C16" i="3"/>
  <c r="C14" i="3"/>
  <c r="C11" i="1"/>
  <c r="G11" i="1"/>
  <c r="C10" i="1"/>
  <c r="C12" i="1"/>
  <c r="G11" i="3"/>
  <c r="C9" i="4"/>
  <c r="G9" i="4"/>
  <c r="C10" i="4"/>
  <c r="C21" i="2"/>
  <c r="C18" i="2"/>
  <c r="G18" i="2" s="1"/>
  <c r="C22" i="2"/>
  <c r="C19" i="2"/>
  <c r="C20" i="2"/>
  <c r="G20" i="2" s="1"/>
  <c r="C17" i="3"/>
  <c r="G17" i="3"/>
  <c r="C18" i="3"/>
  <c r="C19" i="3"/>
  <c r="C20" i="3"/>
  <c r="C13" i="1"/>
  <c r="G13" i="1"/>
  <c r="C14" i="1"/>
  <c r="C15" i="1"/>
  <c r="G15" i="1"/>
  <c r="C16" i="1"/>
  <c r="G19" i="3"/>
  <c r="C28" i="2"/>
  <c r="G22" i="2"/>
  <c r="C27" i="2"/>
  <c r="G27" i="2" s="1"/>
  <c r="C26" i="2"/>
  <c r="C11" i="4"/>
  <c r="G11" i="4"/>
  <c r="C12" i="4"/>
  <c r="G12" i="4"/>
  <c r="C25" i="2"/>
  <c r="G25" i="2"/>
  <c r="C24" i="2"/>
  <c r="D24" i="2" s="1"/>
  <c r="D26" i="2"/>
  <c r="C21" i="3"/>
  <c r="G21" i="3"/>
  <c r="C22" i="3"/>
  <c r="C24" i="3"/>
  <c r="C23" i="3"/>
  <c r="C17" i="1"/>
  <c r="G17" i="1"/>
  <c r="C19" i="1"/>
  <c r="C18" i="1"/>
  <c r="C20" i="1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G19" i="1"/>
  <c r="D27" i="2"/>
  <c r="F27" i="2" s="1"/>
  <c r="G23" i="3"/>
  <c r="C13" i="4"/>
  <c r="G13" i="4"/>
  <c r="C25" i="3"/>
  <c r="G25" i="3"/>
  <c r="C26" i="3"/>
  <c r="C27" i="3"/>
  <c r="C21" i="1"/>
  <c r="G21" i="1"/>
  <c r="C24" i="1"/>
  <c r="C22" i="1"/>
  <c r="C23" i="1"/>
  <c r="D13" i="2"/>
  <c r="D14" i="2"/>
  <c r="G27" i="3"/>
  <c r="G23" i="1"/>
  <c r="G34" i="2"/>
  <c r="C38" i="2"/>
  <c r="G38" i="2"/>
  <c r="C36" i="2"/>
  <c r="G36" i="2" s="1"/>
  <c r="C37" i="2"/>
  <c r="G37" i="2"/>
  <c r="D38" i="2"/>
  <c r="C29" i="3"/>
  <c r="C25" i="1"/>
  <c r="G25" i="1"/>
  <c r="C26" i="1"/>
  <c r="C27" i="1"/>
  <c r="C28" i="1"/>
  <c r="G28" i="1"/>
  <c r="D20" i="2"/>
  <c r="D21" i="2"/>
  <c r="D19" i="2"/>
  <c r="D17" i="2"/>
  <c r="D18" i="2"/>
  <c r="G27" i="1"/>
  <c r="G29" i="3"/>
  <c r="C29" i="1"/>
  <c r="G29" i="1"/>
  <c r="C30" i="1"/>
  <c r="D34" i="2"/>
  <c r="D22" i="2"/>
  <c r="D25" i="2"/>
  <c r="D28" i="2"/>
  <c r="G30" i="1"/>
  <c r="D31" i="2"/>
  <c r="D33" i="2"/>
  <c r="D32" i="2"/>
  <c r="D37" i="2"/>
  <c r="D15" i="2" l="1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8" i="5" l="1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F27" i="5" l="1"/>
  <c r="G32" i="5"/>
  <c r="D32" i="5"/>
  <c r="E32" i="5" s="1"/>
  <c r="G29" i="5"/>
  <c r="D29" i="5"/>
  <c r="E29" i="5" s="1"/>
  <c r="G34" i="5"/>
  <c r="D34" i="5"/>
  <c r="E34" i="5" s="1"/>
  <c r="C37" i="5"/>
  <c r="C36" i="5"/>
  <c r="G36" i="5" l="1"/>
  <c r="D36" i="5"/>
  <c r="E36" i="5" s="1"/>
  <c r="G37" i="5"/>
  <c r="D37" i="5"/>
  <c r="E37" i="5" s="1"/>
</calcChain>
</file>

<file path=xl/sharedStrings.xml><?xml version="1.0" encoding="utf-8"?>
<sst xmlns="http://schemas.openxmlformats.org/spreadsheetml/2006/main" count="768" uniqueCount="132">
  <si>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</si>
  <si>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</si>
  <si>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</si>
  <si>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</si>
  <si>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</si>
  <si>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</si>
  <si>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</si>
  <si>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</si>
  <si>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</si>
  <si>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</si>
  <si>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</si>
  <si>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</si>
  <si>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</si>
  <si>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</si>
  <si>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</si>
  <si>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</si>
  <si>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</si>
  <si>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</si>
  <si>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</si>
  <si>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</si>
  <si>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</si>
  <si>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</si>
  <si>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</si>
  <si>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</si>
  <si>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</si>
  <si>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</si>
  <si>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</si>
  <si>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</si>
  <si>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</si>
  <si>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</si>
  <si>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</si>
  <si>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</si>
  <si>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</si>
  <si>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</si>
  <si>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</si>
  <si>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</si>
  <si>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</si>
  <si>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</si>
  <si>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</si>
  <si>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</si>
  <si>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</si>
  <si>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</si>
  <si>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</si>
  <si>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</si>
  <si>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</si>
  <si>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</si>
  <si>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</si>
  <si>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</si>
  <si>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</si>
  <si>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</si>
  <si>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</si>
  <si>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</si>
  <si>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</si>
  <si>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</si>
  <si>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</si>
  <si>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</si>
  <si>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</si>
  <si>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</si>
  <si>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</si>
  <si>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</si>
  <si>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</si>
  <si>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</si>
  <si>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</si>
  <si>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</si>
  <si>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</si>
  <si>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</si>
  <si>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</si>
  <si>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</si>
  <si>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</si>
  <si>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</si>
  <si>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</si>
  <si>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</si>
  <si>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</si>
  <si>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</si>
  <si>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</si>
  <si>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</si>
  <si>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</si>
  <si>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</si>
  <si>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</si>
  <si>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</si>
  <si>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</si>
  <si>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</si>
  <si>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Programming Fundamentals Extended</t>
  </si>
  <si>
    <t>Data Types, Variables and Methods</t>
  </si>
  <si>
    <t>Data Types, Variables and Methods - Exercises</t>
  </si>
  <si>
    <t>Arrays, Lists, Array and List Algorithms</t>
  </si>
  <si>
    <t>Arrays, Lists, Array and List Algorithms - Exercises</t>
  </si>
  <si>
    <t>Strings, Regular Expressions and Text Processing</t>
  </si>
  <si>
    <t>Strings, Regular Expressions and Text Processing - Exercises</t>
  </si>
  <si>
    <t>Dictionaries, Nested Collections, LINQ and Lambda Expressions</t>
  </si>
  <si>
    <t>Dictionaries, Nested Collections, LINQ and Lambda Expressions - Exercises</t>
  </si>
  <si>
    <t>Open Source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</si>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</sst>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49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2:L32" totalsRowShown="0">
  <autoFilter ref="A2:L32"/>
  <tableColumns count="12">
    <tableColumn id="1" name="#" dataDxfId="46"/>
    <tableColumn id="2" name="Lesson" dataDxfId="45"/>
    <tableColumn id="3" name="Date" dataDxfId="44"/>
    <tableColumn id="4" name="Day" dataDxfId="43">
      <calculatedColumnFormula>TEXT(Table2[[#This Row],[Date]],"dddd")</calculatedColumnFormula>
    </tableColumn>
    <tableColumn id="5" name="Time" dataDxfId="42">
      <calculatedColumnFormula>IF(OR(Table2[[#This Row],[Day]]="Monday", Table2[[#This Row],[Day]]="Thursday"),"13:30-17:30","18:00-22:00")</calculatedColumnFormula>
    </tableColumn>
    <tableColumn id="6" name="Trainer" dataDxfId="41">
      <calculatedColumnFormula>IF(ISNUMBER(SEARCH("Exercises", Table2[[#This Row],[Lesson]])), "Team", "TBA")</calculatedColumnFormula>
    </tableColumn>
    <tableColumn id="9" name="Homework" dataDxfId="40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39"/>
    <tableColumn id="7" name="Certificate" dataDxfId="38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37"/>
    <tableColumn id="2" name="Lesson" dataDxfId="36"/>
    <tableColumn id="3" name="Date" dataDxfId="35"/>
    <tableColumn id="4" name="Day" dataDxfId="34">
      <calculatedColumnFormula>TEXT(Table24[[#This Row],[Date]],"dddd")</calculatedColumnFormula>
    </tableColumn>
    <tableColumn id="5" name="Time" dataDxfId="33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32">
      <calculatedColumnFormula>IF(ISNUMBER(SEARCH("Exercises", Table24[[#This Row],[Lesson]])), "Team", "TBA")</calculatedColumnFormula>
    </tableColumn>
    <tableColumn id="9" name="Homework" dataDxfId="31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30"/>
    <tableColumn id="7" name="Certificate" dataDxfId="29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2:K15" totalsRowShown="0">
  <autoFilter ref="A2:K15"/>
  <tableColumns count="11">
    <tableColumn id="1" name="#" dataDxfId="28"/>
    <tableColumn id="2" name="Lesson" dataDxfId="27"/>
    <tableColumn id="3" name="Date" dataDxfId="26"/>
    <tableColumn id="4" name="Day" dataDxfId="25">
      <calculatedColumnFormula>TEXT(Table26[[#This Row],[Date]],"dddd")</calculatedColumnFormula>
    </tableColumn>
    <tableColumn id="5" name="Time" dataDxfId="24">
      <calculatedColumnFormula>IF(OR(Table26[[#This Row],[Day]]="Friday", Table26[[#This Row],[Day]]="Saturday"),"13:30-17:30","N/A")</calculatedColumnFormula>
    </tableColumn>
    <tableColumn id="6" name="Trainer" dataDxfId="23">
      <calculatedColumnFormula>IF(ISNUMBER(SEARCH("Exercises", Table26[[#This Row],[Lesson]])), "Team", "TBA")</calculatedColumnFormula>
    </tableColumn>
    <tableColumn id="10" name="Homework" dataDxfId="22">
      <calculatedColumnFormula>IF(OR(ISNUMBER(SEARCH("Exercises", Table26[[#This Row],[Lesson]])), ISNUMBER(SEARCH("Preparation", Table26[[#This Row],[Lesson]]))), MIN(Table26[[#This Row],[Date]] + 6, "12/17/2017"), "N/A")</calculatedColumnFormula>
    </tableColumn>
    <tableColumn id="9" name="Live" dataDxfId="21"/>
    <tableColumn id="7" name="Certificate" dataDxfId="20"/>
    <tableColumn id="8" name="Column1"/>
    <tableColumn id="11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2:J40" totalsRowShown="0" headerRowDxfId="19">
  <autoFilter ref="A2:J40"/>
  <tableColumns count="10">
    <tableColumn id="1" name="#" dataDxfId="18"/>
    <tableColumn id="2" name="Lesson" dataDxfId="17"/>
    <tableColumn id="3" name="Date" dataDxfId="16"/>
    <tableColumn id="4" name="Day" dataDxfId="15">
      <calculatedColumnFormula>TEXT(C3,"dddd")</calculatedColumnFormula>
    </tableColumn>
    <tableColumn id="5" name="Time" dataDxfId="14">
      <calculatedColumnFormula>IF(OR(D3="Monday", D3="Wednesday", D3="Thursday"),"14:00-18:00","18:00-22:00")</calculatedColumnFormula>
    </tableColumn>
    <tableColumn id="6" name="Trainer" dataDxfId="13">
      <calculatedColumnFormula>IF(OR(D3="Monday", D3="Wednesday"),"Nakov","Team")</calculatedColumnFormula>
    </tableColumn>
    <tableColumn id="9" name="Homework" dataDxfId="12"/>
    <tableColumn id="8" name="Live" dataDxfId="11"/>
    <tableColumn id="7" name="Certificate" dataDxfId="10" dataCellStyle="Normal"/>
    <tableColumn id="10" name="La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78" displayName="Table278" ref="A2:J39" totalsRowShown="0" headerRowDxfId="9">
  <autoFilter ref="A2:J39"/>
  <tableColumns count="10">
    <tableColumn id="1" name="#" dataDxfId="8"/>
    <tableColumn id="2" name="Lesson" dataDxfId="7"/>
    <tableColumn id="3" name="Date" dataDxfId="6"/>
    <tableColumn id="4" name="Day" dataDxfId="5">
      <calculatedColumnFormula>TEXT(C3,"dddd")</calculatedColumnFormula>
    </tableColumn>
    <tableColumn id="5" name="Time" dataDxfId="4">
      <calculatedColumnFormula>IF(OR(D3="Wednesday", D3="Thursday", D3="Friday"),"18:00-22:00", IF(D3="Saturday", "09:00-13:00", "19:00-22:00"))</calculatedColumnFormula>
    </tableColumn>
    <tableColumn id="6" name="Trainer" dataDxfId="3">
      <calculatedColumnFormula>IF(OR(D3="Monday", D3="Wednesday"),"Nakov","Team")</calculatedColumnFormula>
    </tableColumn>
    <tableColumn id="9" name="Homework" dataDxfId="2"/>
    <tableColumn id="8" name="Live" dataDxfId="1"/>
    <tableColumn id="7" name="Certificate" dataDxfId="0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5" zoomScaleNormal="85" workbookViewId="0">
      <selection activeCell="A23" sqref="A23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2" ht="25.8" x14ac:dyDescent="0.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13</v>
      </c>
      <c r="B3" s="2" t="s">
        <v>14</v>
      </c>
      <c r="C3" s="23">
        <v>42996</v>
      </c>
      <c r="D3" s="26" t="str">
        <f>TEXT(Table2[[#This Row],[Date]],"dddd")</f>
        <v>Monday</v>
      </c>
      <c r="E3" s="24" t="str">
        <f>IF(OR(Table2[[#This Row],[Day]]="Monday", Table2[[#This Row],[Day]]="Thursday"),"13:30-17:30","18:00-22:00")</f>
        <v>13:30-17:30</v>
      </c>
      <c r="F3" s="18" t="s">
        <v>131</v>
      </c>
      <c r="G3" s="29" t="str">
        <f>IF(OR(ISNUMBER(SEARCH("Exercises", Table2[[#This Row],[Lesson]])), ISNUMBER(SEARCH("Preparation", Table2[[#This Row],[Lesson]]))), MIN(Table2[[#This Row],[Date]] + 6, "11/5/2017"), "N/A")</f>
        <v>N/A</v>
      </c>
      <c r="H3" s="18" t="s">
        <v>15</v>
      </c>
      <c r="I3" s="18" t="s">
        <v>15</v>
      </c>
    </row>
    <row r="4" spans="1:12" x14ac:dyDescent="0.3">
      <c r="A4" s="1" t="s">
        <v>16</v>
      </c>
      <c r="B4" s="2" t="s">
        <v>17</v>
      </c>
      <c r="C4" s="22">
        <v>42996</v>
      </c>
      <c r="D4" s="26" t="str">
        <f>TEXT(Table2[[#This Row],[Date]],"dddd")</f>
        <v>Monday</v>
      </c>
      <c r="E4" s="24" t="str">
        <f>IF(OR(Table2[[#This Row],[Day]]="Monday", Table2[[#This Row],[Day]]="Thursday"),"13:30-17:30","18:00-22:00")</f>
        <v>13:30-17:30</v>
      </c>
      <c r="F4" s="18" t="s">
        <v>131</v>
      </c>
      <c r="G4" s="29" t="str">
        <f>IF(OR(ISNUMBER(SEARCH("Exercises", Table2[[#This Row],[Lesson]])), ISNUMBER(SEARCH("Preparation", Table2[[#This Row],[Lesson]]))), MIN(Table2[[#This Row],[Date]] + 6, "11/5/2017"), "N/A")</f>
        <v>N/A</v>
      </c>
      <c r="H4" s="18" t="s">
        <v>15</v>
      </c>
      <c r="I4" s="18" t="s">
        <v>15</v>
      </c>
    </row>
    <row r="5" spans="1:12" x14ac:dyDescent="0.3">
      <c r="A5" s="21" t="s">
        <v>18</v>
      </c>
      <c r="B5" s="34" t="s">
        <v>19</v>
      </c>
      <c r="C5" s="23">
        <f>C4 + 1</f>
        <v>42997</v>
      </c>
      <c r="D5" s="26" t="str">
        <f>TEXT(Table2[[#This Row],[Date]],"dddd")</f>
        <v>Tuesday</v>
      </c>
      <c r="E5" s="24" t="str">
        <f>IF(OR(Table2[[#This Row],[Day]]="Monday", Table2[[#This Row],[Day]]="Thursday"),"13:30-17:30","18:00-22:00")</f>
        <v>18:00-22:00</v>
      </c>
      <c r="F5" s="18" t="str">
        <f>IF(ISNUMBER(SEARCH("Exercises", Table2[[#This Row],[Lesson]])), "Team", "Nakov")</f>
        <v>Team</v>
      </c>
      <c r="G5" s="29">
        <f>IF(OR(ISNUMBER(SEARCH("Exercises", Table2[[#This Row],[Lesson]])), ISNUMBER(SEARCH("Preparation", Table2[[#This Row],[Lesson]]))), MIN(Table2[[#This Row],[Date]] + 6, "11/5/2017"), "N/A")</f>
        <v>43003</v>
      </c>
      <c r="H5" s="18" t="s">
        <v>15</v>
      </c>
      <c r="I5" s="18" t="s">
        <v>20</v>
      </c>
    </row>
    <row r="6" spans="1:12" x14ac:dyDescent="0.3">
      <c r="A6" s="1" t="s">
        <v>21</v>
      </c>
      <c r="B6" s="2" t="s">
        <v>22</v>
      </c>
      <c r="C6" s="23">
        <f>C4 + 3</f>
        <v>42999</v>
      </c>
      <c r="D6" s="26" t="str">
        <f>TEXT(Table2[[#This Row],[Date]],"dddd")</f>
        <v>Thursday</v>
      </c>
      <c r="E6" s="24" t="str">
        <f>IF(OR(Table2[[#This Row],[Day]]="Monday", Table2[[#This Row],[Day]]="Thursday"),"13:30-17:30","18:00-22:00")</f>
        <v>13:30-17:30</v>
      </c>
      <c r="F6" s="18" t="s">
        <v>131</v>
      </c>
      <c r="G6" s="29" t="str">
        <f>IF(OR(ISNUMBER(SEARCH("Exercises", Table2[[#This Row],[Lesson]])), ISNUMBER(SEARCH("Preparation", Table2[[#This Row],[Lesson]]))), MIN(Table2[[#This Row],[Date]] + 6, "11/5/2017"), "N/A")</f>
        <v>N/A</v>
      </c>
      <c r="H6" s="18" t="s">
        <v>15</v>
      </c>
      <c r="I6" s="18" t="s">
        <v>15</v>
      </c>
    </row>
    <row r="7" spans="1:12" x14ac:dyDescent="0.3">
      <c r="A7" s="20" t="s">
        <v>23</v>
      </c>
      <c r="B7" s="19" t="s">
        <v>24</v>
      </c>
      <c r="C7" s="23">
        <f>C4 + 4</f>
        <v>43000</v>
      </c>
      <c r="D7" s="26" t="str">
        <f>TEXT(Table2[[#This Row],[Date]],"dddd")</f>
        <v>Friday</v>
      </c>
      <c r="E7" s="24" t="str">
        <f>IF(OR(Table2[[#This Row],[Day]]="Monday", Table2[[#This Row],[Day]]="Thursday"),"13:30-17:30","18:00-22:00")</f>
        <v>18:00-22:00</v>
      </c>
      <c r="F7" s="18" t="str">
        <f>IF(ISNUMBER(SEARCH("Exercises", Table2[[#This Row],[Lesson]])), "Team", "Nakov")</f>
        <v>Team</v>
      </c>
      <c r="G7" s="29">
        <f>IF(OR(ISNUMBER(SEARCH("Exercises", Table2[[#This Row],[Lesson]])), ISNUMBER(SEARCH("Preparation", Table2[[#This Row],[Lesson]]))), MIN(Table2[[#This Row],[Date]] + 6, "11/5/2017"), "N/A")</f>
        <v>43006</v>
      </c>
      <c r="H7" s="18" t="s">
        <v>15</v>
      </c>
      <c r="I7" s="18" t="s">
        <v>20</v>
      </c>
    </row>
    <row r="8" spans="1:12" s="9" customFormat="1" x14ac:dyDescent="0.3">
      <c r="A8" s="5" t="s">
        <v>25</v>
      </c>
      <c r="B8" s="8" t="s">
        <v>26</v>
      </c>
      <c r="C8" s="23">
        <f>C4 + 7</f>
        <v>43003</v>
      </c>
      <c r="D8" s="26" t="str">
        <f>TEXT(Table2[[#This Row],[Date]],"dddd")</f>
        <v>Monday</v>
      </c>
      <c r="E8" s="24" t="str">
        <f>IF(OR(Table2[[#This Row],[Day]]="Monday", Table2[[#This Row],[Day]]="Thursday"),"13:30-17:30","18:00-22:00")</f>
        <v>13:30-17:30</v>
      </c>
      <c r="F8" s="18" t="str">
        <f>IF(ISNUMBER(SEARCH("Exercises", Table2[[#This Row],[Lesson]])), "Team", "Nakov")</f>
        <v>Nakov</v>
      </c>
      <c r="G8" s="29" t="str">
        <f>IF(OR(ISNUMBER(SEARCH("Exercises", Table2[[#This Row],[Lesson]])), ISNUMBER(SEARCH("Preparation", Table2[[#This Row],[Lesson]]))), MIN(Table2[[#This Row],[Date]] + 6, "11/5/2017"), "N/A")</f>
        <v>N/A</v>
      </c>
      <c r="H8" s="18" t="s">
        <v>15</v>
      </c>
      <c r="I8" s="18" t="s">
        <v>15</v>
      </c>
    </row>
    <row r="9" spans="1:12" s="7" customFormat="1" x14ac:dyDescent="0.3">
      <c r="A9" s="20" t="s">
        <v>27</v>
      </c>
      <c r="B9" s="19" t="s">
        <v>28</v>
      </c>
      <c r="C9" s="23">
        <f t="shared" ref="C9" si="0">C8 + 1</f>
        <v>43004</v>
      </c>
      <c r="D9" s="26" t="str">
        <f>TEXT(Table2[[#This Row],[Date]],"dddd")</f>
        <v>Tuesday</v>
      </c>
      <c r="E9" s="24" t="str">
        <f>IF(OR(Table2[[#This Row],[Day]]="Monday", Table2[[#This Row],[Day]]="Thursday"),"13:30-17:30","18:00-22:00")</f>
        <v>18:00-22:00</v>
      </c>
      <c r="F9" s="18" t="str">
        <f>IF(ISNUMBER(SEARCH("Exercises", Table2[[#This Row],[Lesson]])), "Team", "Nakov")</f>
        <v>Team</v>
      </c>
      <c r="G9" s="29">
        <f>IF(OR(ISNUMBER(SEARCH("Exercises", Table2[[#This Row],[Lesson]])), ISNUMBER(SEARCH("Preparation", Table2[[#This Row],[Lesson]]))), MIN(Table2[[#This Row],[Date]] + 6, "11/5/2017"), "N/A")</f>
        <v>43010</v>
      </c>
      <c r="H9" s="18" t="s">
        <v>15</v>
      </c>
      <c r="I9" s="18" t="s">
        <v>20</v>
      </c>
      <c r="J9" s="33"/>
      <c r="K9" s="33"/>
      <c r="L9" s="33"/>
    </row>
    <row r="10" spans="1:12" s="9" customFormat="1" x14ac:dyDescent="0.3">
      <c r="A10" s="4" t="s">
        <v>29</v>
      </c>
      <c r="B10" s="2" t="s">
        <v>30</v>
      </c>
      <c r="C10" s="23">
        <f t="shared" ref="C10" si="1">C8 + 3</f>
        <v>43006</v>
      </c>
      <c r="D10" s="26" t="str">
        <f>TEXT(Table2[[#This Row],[Date]],"dddd")</f>
        <v>Thursday</v>
      </c>
      <c r="E10" s="24" t="str">
        <f>IF(OR(Table2[[#This Row],[Day]]="Monday", Table2[[#This Row],[Day]]="Thursday"),"13:30-17:30","18:00-22:00")</f>
        <v>13:30-17:30</v>
      </c>
      <c r="F10" s="18" t="str">
        <f>IF(ISNUMBER(SEARCH("Exercises", Table2[[#This Row],[Lesson]])), "Team", "Nakov")</f>
        <v>Nakov</v>
      </c>
      <c r="G10" s="29" t="str">
        <f>IF(OR(ISNUMBER(SEARCH("Exercises", Table2[[#This Row],[Lesson]])), ISNUMBER(SEARCH("Preparation", Table2[[#This Row],[Lesson]]))), MIN(Table2[[#This Row],[Date]] + 6, "11/5/2017"), "N/A")</f>
        <v>N/A</v>
      </c>
      <c r="H10" s="18" t="s">
        <v>15</v>
      </c>
      <c r="I10" s="18" t="s">
        <v>15</v>
      </c>
    </row>
    <row r="11" spans="1:12" s="7" customFormat="1" x14ac:dyDescent="0.3">
      <c r="A11" s="20" t="s">
        <v>31</v>
      </c>
      <c r="B11" s="19" t="s">
        <v>32</v>
      </c>
      <c r="C11" s="23">
        <f t="shared" ref="C11" si="2">C8 + 4</f>
        <v>43007</v>
      </c>
      <c r="D11" s="26" t="str">
        <f>TEXT(Table2[[#This Row],[Date]],"dddd")</f>
        <v>Friday</v>
      </c>
      <c r="E11" s="24" t="str">
        <f>IF(OR(Table2[[#This Row],[Day]]="Monday", Table2[[#This Row],[Day]]="Thursday"),"13:30-17:30","18:00-22:00")</f>
        <v>18:00-22:00</v>
      </c>
      <c r="F11" s="18" t="str">
        <f>IF(ISNUMBER(SEARCH("Exercises", Table2[[#This Row],[Lesson]])), "Team", "Nakov")</f>
        <v>Team</v>
      </c>
      <c r="G11" s="29">
        <f>IF(OR(ISNUMBER(SEARCH("Exercises", Table2[[#This Row],[Lesson]])), ISNUMBER(SEARCH("Preparation", Table2[[#This Row],[Lesson]]))), MIN(Table2[[#This Row],[Date]] + 6, "11/5/2017"), "N/A")</f>
        <v>43013</v>
      </c>
      <c r="H11" s="18" t="s">
        <v>15</v>
      </c>
      <c r="I11" s="18" t="s">
        <v>20</v>
      </c>
      <c r="J11" s="33"/>
      <c r="K11" s="33"/>
      <c r="L11" s="33"/>
    </row>
    <row r="12" spans="1:12" x14ac:dyDescent="0.3">
      <c r="A12" s="1" t="s">
        <v>33</v>
      </c>
      <c r="B12" s="2" t="s">
        <v>34</v>
      </c>
      <c r="C12" s="23">
        <f t="shared" ref="C12" si="3">C8 + 7</f>
        <v>43010</v>
      </c>
      <c r="D12" s="26" t="str">
        <f>TEXT(Table2[[#This Row],[Date]],"dddd")</f>
        <v>Monday</v>
      </c>
      <c r="E12" s="24" t="str">
        <f>IF(OR(Table2[[#This Row],[Day]]="Monday", Table2[[#This Row],[Day]]="Thursday"),"13:30-17:30","18:00-22:00")</f>
        <v>13:30-17:30</v>
      </c>
      <c r="F12" s="18" t="str">
        <f>IF(ISNUMBER(SEARCH("Exercises", Table2[[#This Row],[Lesson]])), "Team", "Nakov")</f>
        <v>Nakov</v>
      </c>
      <c r="G12" s="29" t="str">
        <f>IF(OR(ISNUMBER(SEARCH("Exercises", Table2[[#This Row],[Lesson]])), ISNUMBER(SEARCH("Preparation", Table2[[#This Row],[Lesson]]))), MIN(Table2[[#This Row],[Date]] + 6, "11/5/2017"), "N/A")</f>
        <v>N/A</v>
      </c>
      <c r="H12" s="18" t="s">
        <v>15</v>
      </c>
      <c r="I12" s="18" t="s">
        <v>15</v>
      </c>
    </row>
    <row r="13" spans="1:12" s="7" customFormat="1" x14ac:dyDescent="0.3">
      <c r="A13" s="20" t="s">
        <v>35</v>
      </c>
      <c r="B13" s="19" t="s">
        <v>36</v>
      </c>
      <c r="C13" s="23">
        <f t="shared" ref="C13" si="4">C12 + 1</f>
        <v>43011</v>
      </c>
      <c r="D13" s="26" t="str">
        <f>TEXT(Table2[[#This Row],[Date]],"dddd")</f>
        <v>Tuesday</v>
      </c>
      <c r="E13" s="24" t="str">
        <f>IF(OR(Table2[[#This Row],[Day]]="Monday", Table2[[#This Row],[Day]]="Thursday"),"13:30-17:30","18:00-22:00")</f>
        <v>18:00-22:00</v>
      </c>
      <c r="F13" s="18" t="str">
        <f>IF(ISNUMBER(SEARCH("Exercises", Table2[[#This Row],[Lesson]])), "Team", "Nakov")</f>
        <v>Team</v>
      </c>
      <c r="G13" s="29">
        <f>IF(OR(ISNUMBER(SEARCH("Exercises", Table2[[#This Row],[Lesson]])), ISNUMBER(SEARCH("Preparation", Table2[[#This Row],[Lesson]]))), MIN(Table2[[#This Row],[Date]] + 6, "11/5/2017"), "N/A")</f>
        <v>43017</v>
      </c>
      <c r="H13" s="18" t="s">
        <v>15</v>
      </c>
      <c r="I13" s="18" t="s">
        <v>20</v>
      </c>
      <c r="J13" s="33"/>
      <c r="K13" s="33"/>
      <c r="L13" s="33"/>
    </row>
    <row r="14" spans="1:12" x14ac:dyDescent="0.3">
      <c r="A14" s="1" t="s">
        <v>37</v>
      </c>
      <c r="B14" s="2" t="s">
        <v>38</v>
      </c>
      <c r="C14" s="23">
        <f t="shared" ref="C14" si="5">C12 + 3</f>
        <v>43013</v>
      </c>
      <c r="D14" s="26" t="str">
        <f>TEXT(Table2[[#This Row],[Date]],"dddd")</f>
        <v>Thursday</v>
      </c>
      <c r="E14" s="24" t="str">
        <f>IF(OR(Table2[[#This Row],[Day]]="Monday", Table2[[#This Row],[Day]]="Thursday"),"13:30-17:30","18:00-22:00")</f>
        <v>13:30-17:30</v>
      </c>
      <c r="F14" s="18" t="str">
        <f>IF(ISNUMBER(SEARCH("Exercises", Table2[[#This Row],[Lesson]])), "Team", "Nakov")</f>
        <v>Nakov</v>
      </c>
      <c r="G14" s="29" t="str">
        <f>IF(OR(ISNUMBER(SEARCH("Exercises", Table2[[#This Row],[Lesson]])), ISNUMBER(SEARCH("Preparation", Table2[[#This Row],[Lesson]]))), MIN(Table2[[#This Row],[Date]] + 6, "11/5/2017"), "N/A")</f>
        <v>N/A</v>
      </c>
      <c r="H14" s="18" t="s">
        <v>15</v>
      </c>
      <c r="I14" s="18" t="s">
        <v>15</v>
      </c>
    </row>
    <row r="15" spans="1:12" s="7" customFormat="1" x14ac:dyDescent="0.3">
      <c r="A15" s="20" t="s">
        <v>39</v>
      </c>
      <c r="B15" s="19" t="s">
        <v>40</v>
      </c>
      <c r="C15" s="23">
        <f t="shared" ref="C15" si="6">C12 + 4</f>
        <v>43014</v>
      </c>
      <c r="D15" s="26" t="str">
        <f>TEXT(Table2[[#This Row],[Date]],"dddd")</f>
        <v>Friday</v>
      </c>
      <c r="E15" s="24" t="str">
        <f>IF(OR(Table2[[#This Row],[Day]]="Monday", Table2[[#This Row],[Day]]="Thursday"),"13:30-17:30","18:00-22:00")</f>
        <v>18:00-22:00</v>
      </c>
      <c r="F15" s="18" t="str">
        <f>IF(ISNUMBER(SEARCH("Exercises", Table2[[#This Row],[Lesson]])), "Team", "Nakov")</f>
        <v>Team</v>
      </c>
      <c r="G15" s="29">
        <f>IF(OR(ISNUMBER(SEARCH("Exercises", Table2[[#This Row],[Lesson]])), ISNUMBER(SEARCH("Preparation", Table2[[#This Row],[Lesson]]))), MIN(Table2[[#This Row],[Date]] + 6, "11/5/2017"), "N/A")</f>
        <v>43020</v>
      </c>
      <c r="H15" s="18" t="s">
        <v>15</v>
      </c>
      <c r="I15" s="18" t="s">
        <v>20</v>
      </c>
      <c r="J15" s="33"/>
      <c r="K15" s="33"/>
      <c r="L15" s="33"/>
    </row>
    <row r="16" spans="1:12" s="9" customFormat="1" x14ac:dyDescent="0.3">
      <c r="A16" s="4" t="s">
        <v>41</v>
      </c>
      <c r="B16" s="2" t="s">
        <v>42</v>
      </c>
      <c r="C16" s="23">
        <f t="shared" ref="C16" si="7">C12 + 7</f>
        <v>43017</v>
      </c>
      <c r="D16" s="26" t="str">
        <f>TEXT(Table2[[#This Row],[Date]],"dddd")</f>
        <v>Monday</v>
      </c>
      <c r="E16" s="24" t="str">
        <f>IF(OR(Table2[[#This Row],[Day]]="Monday", Table2[[#This Row],[Day]]="Thursday"),"13:30-17:30","18:00-22:00")</f>
        <v>13:30-17:30</v>
      </c>
      <c r="F16" s="18" t="str">
        <f>IF(ISNUMBER(SEARCH("Exercises", Table2[[#This Row],[Lesson]])), "Team", "Nakov")</f>
        <v>Nakov</v>
      </c>
      <c r="G16" s="29" t="str">
        <f>IF(OR(ISNUMBER(SEARCH("Exercises", Table2[[#This Row],[Lesson]])), ISNUMBER(SEARCH("Preparation", Table2[[#This Row],[Lesson]]))), MIN(Table2[[#This Row],[Date]] + 6, "11/5/2017"), "N/A")</f>
        <v>N/A</v>
      </c>
      <c r="H16" s="18" t="s">
        <v>15</v>
      </c>
      <c r="I16" s="18" t="s">
        <v>15</v>
      </c>
    </row>
    <row r="17" spans="1:12" s="7" customFormat="1" x14ac:dyDescent="0.3">
      <c r="A17" s="20" t="s">
        <v>43</v>
      </c>
      <c r="B17" s="19" t="s">
        <v>44</v>
      </c>
      <c r="C17" s="23">
        <f t="shared" ref="C17" si="8">C16 + 1</f>
        <v>43018</v>
      </c>
      <c r="D17" s="26" t="str">
        <f>TEXT(Table2[[#This Row],[Date]],"dddd")</f>
        <v>Tuesday</v>
      </c>
      <c r="E17" s="24" t="str">
        <f>IF(OR(Table2[[#This Row],[Day]]="Monday", Table2[[#This Row],[Day]]="Thursday"),"13:30-17:30","18:00-22:00")</f>
        <v>18:00-22:00</v>
      </c>
      <c r="F17" s="18" t="str">
        <f>IF(ISNUMBER(SEARCH("Exercises", Table2[[#This Row],[Lesson]])), "Team", "Nakov")</f>
        <v>Team</v>
      </c>
      <c r="G17" s="29">
        <f>IF(OR(ISNUMBER(SEARCH("Exercises", Table2[[#This Row],[Lesson]])), ISNUMBER(SEARCH("Preparation", Table2[[#This Row],[Lesson]]))), MIN(Table2[[#This Row],[Date]] + 6, "11/5/2017"), "N/A")</f>
        <v>43024</v>
      </c>
      <c r="H17" s="18" t="s">
        <v>15</v>
      </c>
      <c r="I17" s="18" t="s">
        <v>20</v>
      </c>
      <c r="J17" s="33"/>
      <c r="K17" s="33"/>
      <c r="L17" s="33"/>
    </row>
    <row r="18" spans="1:12" s="9" customFormat="1" x14ac:dyDescent="0.3">
      <c r="A18" s="4" t="s">
        <v>45</v>
      </c>
      <c r="B18" s="2" t="s">
        <v>46</v>
      </c>
      <c r="C18" s="23">
        <f t="shared" ref="C18" si="9">C16 + 3</f>
        <v>43020</v>
      </c>
      <c r="D18" s="26" t="str">
        <f>TEXT(Table2[[#This Row],[Date]],"dddd")</f>
        <v>Thursday</v>
      </c>
      <c r="E18" s="24" t="str">
        <f>IF(OR(Table2[[#This Row],[Day]]="Monday", Table2[[#This Row],[Day]]="Thursday"),"13:30-17:30","18:00-22:00")</f>
        <v>13:30-17:30</v>
      </c>
      <c r="F18" s="18" t="str">
        <f>IF(ISNUMBER(SEARCH("Exercises", Table2[[#This Row],[Lesson]])), "Team", "Nakov")</f>
        <v>Nakov</v>
      </c>
      <c r="G18" s="29" t="str">
        <f>IF(OR(ISNUMBER(SEARCH("Exercises", Table2[[#This Row],[Lesson]])), ISNUMBER(SEARCH("Preparation", Table2[[#This Row],[Lesson]]))), MIN(Table2[[#This Row],[Date]] + 6, "11/5/2017"), "N/A")</f>
        <v>N/A</v>
      </c>
      <c r="H18" s="18" t="s">
        <v>15</v>
      </c>
      <c r="I18" s="18" t="s">
        <v>15</v>
      </c>
    </row>
    <row r="19" spans="1:12" s="7" customFormat="1" x14ac:dyDescent="0.3">
      <c r="A19" s="20" t="s">
        <v>47</v>
      </c>
      <c r="B19" s="19" t="s">
        <v>48</v>
      </c>
      <c r="C19" s="23">
        <f t="shared" ref="C19" si="10">C16 + 4</f>
        <v>43021</v>
      </c>
      <c r="D19" s="26" t="str">
        <f>TEXT(Table2[[#This Row],[Date]],"dddd")</f>
        <v>Friday</v>
      </c>
      <c r="E19" s="24" t="str">
        <f>IF(OR(Table2[[#This Row],[Day]]="Monday", Table2[[#This Row],[Day]]="Thursday"),"13:30-17:30","18:00-22:00")</f>
        <v>18:00-22:00</v>
      </c>
      <c r="F19" s="18" t="str">
        <f>IF(ISNUMBER(SEARCH("Exercises", Table2[[#This Row],[Lesson]])), "Team", "Nakov")</f>
        <v>Team</v>
      </c>
      <c r="G19" s="29">
        <f>IF(OR(ISNUMBER(SEARCH("Exercises", Table2[[#This Row],[Lesson]])), ISNUMBER(SEARCH("Preparation", Table2[[#This Row],[Lesson]]))), MIN(Table2[[#This Row],[Date]] + 6, "11/5/2017"), "N/A")</f>
        <v>43027</v>
      </c>
      <c r="H19" s="18" t="s">
        <v>15</v>
      </c>
      <c r="I19" s="18" t="s">
        <v>20</v>
      </c>
      <c r="J19" s="33"/>
      <c r="K19" s="33"/>
      <c r="L19" s="33"/>
    </row>
    <row r="20" spans="1:12" s="9" customFormat="1" x14ac:dyDescent="0.3">
      <c r="A20" s="4" t="s">
        <v>49</v>
      </c>
      <c r="B20" s="2" t="s">
        <v>50</v>
      </c>
      <c r="C20" s="23">
        <f t="shared" ref="C20" si="11">C16 + 7</f>
        <v>43024</v>
      </c>
      <c r="D20" s="26" t="str">
        <f>TEXT(Table2[[#This Row],[Date]],"dddd")</f>
        <v>Monday</v>
      </c>
      <c r="E20" s="24" t="str">
        <f>IF(OR(Table2[[#This Row],[Day]]="Monday", Table2[[#This Row],[Day]]="Thursday"),"13:30-17:30","18:00-22:00")</f>
        <v>13:30-17:30</v>
      </c>
      <c r="F20" s="18" t="str">
        <f>IF(ISNUMBER(SEARCH("Exercises", Table2[[#This Row],[Lesson]])), "Team", "Nakov")</f>
        <v>Nakov</v>
      </c>
      <c r="G20" s="29" t="str">
        <f>IF(OR(ISNUMBER(SEARCH("Exercises", Table2[[#This Row],[Lesson]])), ISNUMBER(SEARCH("Preparation", Table2[[#This Row],[Lesson]]))), MIN(Table2[[#This Row],[Date]] + 6, "11/5/2017"), "N/A")</f>
        <v>N/A</v>
      </c>
      <c r="H20" s="18" t="s">
        <v>15</v>
      </c>
      <c r="I20" s="18" t="s">
        <v>15</v>
      </c>
    </row>
    <row r="21" spans="1:12" s="7" customFormat="1" x14ac:dyDescent="0.3">
      <c r="A21" s="20" t="s">
        <v>51</v>
      </c>
      <c r="B21" s="19" t="s">
        <v>52</v>
      </c>
      <c r="C21" s="23">
        <f t="shared" ref="C21" si="12">C20 + 1</f>
        <v>43025</v>
      </c>
      <c r="D21" s="26" t="str">
        <f>TEXT(Table2[[#This Row],[Date]],"dddd")</f>
        <v>Tuesday</v>
      </c>
      <c r="E21" s="24" t="str">
        <f>IF(OR(Table2[[#This Row],[Day]]="Monday", Table2[[#This Row],[Day]]="Thursday"),"13:30-17:30","18:00-22:00")</f>
        <v>18:00-22:00</v>
      </c>
      <c r="F21" s="18" t="str">
        <f>IF(ISNUMBER(SEARCH("Exercises", Table2[[#This Row],[Lesson]])), "Team", "Nakov")</f>
        <v>Team</v>
      </c>
      <c r="G21" s="29">
        <f>IF(OR(ISNUMBER(SEARCH("Exercises", Table2[[#This Row],[Lesson]])), ISNUMBER(SEARCH("Preparation", Table2[[#This Row],[Lesson]]))), MIN(Table2[[#This Row],[Date]] + 6, "11/5/2017"), "N/A")</f>
        <v>43031</v>
      </c>
      <c r="H21" s="18" t="s">
        <v>15</v>
      </c>
      <c r="I21" s="18" t="s">
        <v>20</v>
      </c>
      <c r="J21" s="33"/>
      <c r="K21" s="33"/>
      <c r="L21" s="33"/>
    </row>
    <row r="22" spans="1:12" s="9" customFormat="1" x14ac:dyDescent="0.3">
      <c r="A22" s="4" t="s">
        <v>53</v>
      </c>
      <c r="B22" s="2" t="s">
        <v>54</v>
      </c>
      <c r="C22" s="23">
        <f t="shared" ref="C22" si="13">C20 + 3</f>
        <v>43027</v>
      </c>
      <c r="D22" s="26" t="str">
        <f>TEXT(Table2[[#This Row],[Date]],"dddd")</f>
        <v>Thursday</v>
      </c>
      <c r="E22" s="24" t="str">
        <f>IF(OR(Table2[[#This Row],[Day]]="Monday", Table2[[#This Row],[Day]]="Thursday"),"13:30-17:30","18:00-22:00")</f>
        <v>13:30-17:30</v>
      </c>
      <c r="F22" s="18" t="str">
        <f>IF(ISNUMBER(SEARCH("Exercises", Table2[[#This Row],[Lesson]])), "Team", "Nakov")</f>
        <v>Nakov</v>
      </c>
      <c r="G22" s="29" t="str">
        <f>IF(OR(ISNUMBER(SEARCH("Exercises", Table2[[#This Row],[Lesson]])), ISNUMBER(SEARCH("Preparation", Table2[[#This Row],[Lesson]]))), MIN(Table2[[#This Row],[Date]] + 6, "11/5/2017"), "N/A")</f>
        <v>N/A</v>
      </c>
      <c r="H22" s="18" t="s">
        <v>15</v>
      </c>
      <c r="I22" s="18" t="s">
        <v>15</v>
      </c>
    </row>
    <row r="23" spans="1:12" s="7" customFormat="1" x14ac:dyDescent="0.3">
      <c r="A23" s="20" t="s">
        <v>55</v>
      </c>
      <c r="B23" s="19" t="s">
        <v>56</v>
      </c>
      <c r="C23" s="23">
        <f t="shared" ref="C23" si="14">C20 + 4</f>
        <v>43028</v>
      </c>
      <c r="D23" s="26" t="str">
        <f>TEXT(Table2[[#This Row],[Date]],"dddd")</f>
        <v>Friday</v>
      </c>
      <c r="E23" s="24" t="str">
        <f>IF(OR(Table2[[#This Row],[Day]]="Monday", Table2[[#This Row],[Day]]="Thursday"),"13:30-17:30","18:00-22:00")</f>
        <v>18:00-22:00</v>
      </c>
      <c r="F23" s="18" t="str">
        <f>IF(ISNUMBER(SEARCH("Exercises", Table2[[#This Row],[Lesson]])), "Team", "Nakov")</f>
        <v>Team</v>
      </c>
      <c r="G23" s="29">
        <f>IF(OR(ISNUMBER(SEARCH("Exercises", Table2[[#This Row],[Lesson]])), ISNUMBER(SEARCH("Preparation", Table2[[#This Row],[Lesson]]))), MIN(Table2[[#This Row],[Date]] + 6, "11/5/2017"), "N/A")</f>
        <v>43034</v>
      </c>
      <c r="H23" s="18" t="s">
        <v>15</v>
      </c>
      <c r="I23" s="18" t="s">
        <v>20</v>
      </c>
      <c r="J23" s="33"/>
      <c r="K23" s="33"/>
      <c r="L23" s="33"/>
    </row>
    <row r="24" spans="1:12" s="9" customFormat="1" x14ac:dyDescent="0.3">
      <c r="A24" s="4" t="s">
        <v>57</v>
      </c>
      <c r="B24" s="2" t="s">
        <v>58</v>
      </c>
      <c r="C24" s="23">
        <f t="shared" ref="C24" si="15">C20 + 7</f>
        <v>43031</v>
      </c>
      <c r="D24" s="26" t="str">
        <f>TEXT(Table2[[#This Row],[Date]],"dddd")</f>
        <v>Monday</v>
      </c>
      <c r="E24" s="24" t="str">
        <f>IF(OR(Table2[[#This Row],[Day]]="Monday", Table2[[#This Row],[Day]]="Thursday"),"13:30-17:30","18:00-22:00")</f>
        <v>13:30-17:30</v>
      </c>
      <c r="F24" s="18" t="str">
        <f>IF(ISNUMBER(SEARCH("Exercises", Table2[[#This Row],[Lesson]])), "Team", "Nakov")</f>
        <v>Nakov</v>
      </c>
      <c r="G24" s="29" t="str">
        <f>IF(OR(ISNUMBER(SEARCH("Exercises", Table2[[#This Row],[Lesson]])), ISNUMBER(SEARCH("Preparation", Table2[[#This Row],[Lesson]]))), MIN(Table2[[#This Row],[Date]] + 6, "11/5/2017"), "N/A")</f>
        <v>N/A</v>
      </c>
      <c r="H24" s="18" t="s">
        <v>15</v>
      </c>
      <c r="I24" s="18" t="s">
        <v>15</v>
      </c>
    </row>
    <row r="25" spans="1:12" s="7" customFormat="1" x14ac:dyDescent="0.3">
      <c r="A25" s="20" t="s">
        <v>59</v>
      </c>
      <c r="B25" s="19" t="s">
        <v>60</v>
      </c>
      <c r="C25" s="23">
        <f t="shared" ref="C25" si="16">C24 + 1</f>
        <v>43032</v>
      </c>
      <c r="D25" s="26" t="str">
        <f>TEXT(Table2[[#This Row],[Date]],"dddd")</f>
        <v>Tuesday</v>
      </c>
      <c r="E25" s="24" t="str">
        <f>IF(OR(Table2[[#This Row],[Day]]="Monday", Table2[[#This Row],[Day]]="Thursday"),"13:30-17:30","18:00-22:00")</f>
        <v>18:00-22:00</v>
      </c>
      <c r="F25" s="18" t="str">
        <f>IF(ISNUMBER(SEARCH("Exercises", Table2[[#This Row],[Lesson]])), "Team", "Nakov")</f>
        <v>Team</v>
      </c>
      <c r="G25" s="29">
        <f>IF(OR(ISNUMBER(SEARCH("Exercises", Table2[[#This Row],[Lesson]])), ISNUMBER(SEARCH("Preparation", Table2[[#This Row],[Lesson]]))), MIN(Table2[[#This Row],[Date]] + 6, "11/5/2017"), "N/A")</f>
        <v>43038</v>
      </c>
      <c r="H25" s="18" t="s">
        <v>15</v>
      </c>
      <c r="I25" s="18" t="s">
        <v>20</v>
      </c>
      <c r="J25" s="33"/>
      <c r="K25" s="33"/>
      <c r="L25" s="33"/>
    </row>
    <row r="26" spans="1:12" x14ac:dyDescent="0.3">
      <c r="A26" s="1" t="s">
        <v>61</v>
      </c>
      <c r="B26" s="2" t="s">
        <v>62</v>
      </c>
      <c r="C26" s="23">
        <f t="shared" ref="C26" si="17">C24 + 3</f>
        <v>43034</v>
      </c>
      <c r="D26" s="26" t="str">
        <f>TEXT(Table2[[#This Row],[Date]],"dddd")</f>
        <v>Thursday</v>
      </c>
      <c r="E26" s="24" t="str">
        <f>IF(OR(Table2[[#This Row],[Day]]="Monday", Table2[[#This Row],[Day]]="Thursday"),"13:30-17:30","18:00-22:00")</f>
        <v>13:30-17:30</v>
      </c>
      <c r="F26" s="18" t="str">
        <f>IF(ISNUMBER(SEARCH("Exercises", Table2[[#This Row],[Lesson]])), "Team", "Nakov")</f>
        <v>Nakov</v>
      </c>
      <c r="G26" s="29" t="str">
        <f>IF(OR(ISNUMBER(SEARCH("Exercises", Table2[[#This Row],[Lesson]])), ISNUMBER(SEARCH("Preparation", Table2[[#This Row],[Lesson]]))), MIN(Table2[[#This Row],[Date]] + 6, "11/5/2017"), "N/A")</f>
        <v>N/A</v>
      </c>
      <c r="H26" s="18" t="s">
        <v>15</v>
      </c>
      <c r="I26" s="18" t="s">
        <v>15</v>
      </c>
    </row>
    <row r="27" spans="1:12" s="7" customFormat="1" x14ac:dyDescent="0.3">
      <c r="A27" s="20" t="s">
        <v>63</v>
      </c>
      <c r="B27" s="19" t="s">
        <v>64</v>
      </c>
      <c r="C27" s="23">
        <f t="shared" ref="C27" si="18">C24 + 4</f>
        <v>43035</v>
      </c>
      <c r="D27" s="26" t="str">
        <f>TEXT(Table2[[#This Row],[Date]],"dddd")</f>
        <v>Friday</v>
      </c>
      <c r="E27" s="24" t="str">
        <f>IF(OR(Table2[[#This Row],[Day]]="Monday", Table2[[#This Row],[Day]]="Thursday"),"13:30-17:30","18:00-22:00")</f>
        <v>18:00-22:00</v>
      </c>
      <c r="F27" s="18" t="str">
        <f>IF(ISNUMBER(SEARCH("Exercises", Table2[[#This Row],[Lesson]])), "Team", "Nakov")</f>
        <v>Team</v>
      </c>
      <c r="G27" s="29">
        <f>IF(OR(ISNUMBER(SEARCH("Exercises", Table2[[#This Row],[Lesson]])), ISNUMBER(SEARCH("Preparation", Table2[[#This Row],[Lesson]]))), MIN(Table2[[#This Row],[Date]] + 6, "11/5/2017"), "N/A")</f>
        <v>43041</v>
      </c>
      <c r="H27" s="18" t="s">
        <v>15</v>
      </c>
      <c r="I27" s="18" t="s">
        <v>20</v>
      </c>
      <c r="J27" s="33"/>
      <c r="K27" s="33"/>
      <c r="L27" s="33"/>
    </row>
    <row r="28" spans="1:12" x14ac:dyDescent="0.3">
      <c r="A28" s="5" t="s">
        <v>65</v>
      </c>
      <c r="B28" s="6" t="s">
        <v>66</v>
      </c>
      <c r="C28" s="23">
        <f t="shared" ref="C28" si="19">C24 + 7</f>
        <v>43038</v>
      </c>
      <c r="D28" s="26" t="str">
        <f>TEXT(Table2[[#This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28" t="s">
        <v>67</v>
      </c>
      <c r="G28" s="29">
        <f>IF(OR(ISNUMBER(SEARCH("Exercises", Table2[[#This Row],[Lesson]])), ISNUMBER(SEARCH("Preparation", Table2[[#This Row],[Lesson]]))), MIN(Table2[[#This Row],[Date]] + 6, "11/5/2017"), "N/A")</f>
        <v>43044</v>
      </c>
      <c r="H28" s="18" t="s">
        <v>15</v>
      </c>
      <c r="I28" s="18" t="s">
        <v>20</v>
      </c>
    </row>
    <row r="29" spans="1:12" x14ac:dyDescent="0.3">
      <c r="A29" s="5" t="s">
        <v>68</v>
      </c>
      <c r="B29" s="6" t="s">
        <v>69</v>
      </c>
      <c r="C29" s="23">
        <f t="shared" ref="C29" si="20">C28 + 1</f>
        <v>43039</v>
      </c>
      <c r="D29" s="26" t="str">
        <f>TEXT(Table2[[#This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28" t="str">
        <f>IF(ISNUMBER(SEARCH("Exercises", Table2[[#This Row],[Lesson]])), "Team", "TBA")</f>
        <v>TBA</v>
      </c>
      <c r="G29" s="29">
        <f>IF(OR(ISNUMBER(SEARCH("Exercises", Table2[[#This Row],[Lesson]])), ISNUMBER(SEARCH("Preparation", Table2[[#This Row],[Lesson]]))), MIN(Table2[[#This Row],[Date]] + 6, "11/5/2017"), "N/A")</f>
        <v>43044</v>
      </c>
      <c r="H29" s="18" t="s">
        <v>15</v>
      </c>
      <c r="I29" s="18" t="s">
        <v>20</v>
      </c>
    </row>
    <row r="30" spans="1:12" x14ac:dyDescent="0.3">
      <c r="A30" s="5" t="s">
        <v>70</v>
      </c>
      <c r="B30" s="6" t="s">
        <v>71</v>
      </c>
      <c r="C30" s="23">
        <f t="shared" ref="C30" si="21">C28 + 3</f>
        <v>43041</v>
      </c>
      <c r="D30" s="26" t="str">
        <f>TEXT(Table2[[#This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28" t="s">
        <v>67</v>
      </c>
      <c r="G30" s="29">
        <f>IF(OR(ISNUMBER(SEARCH("Exercises", Table2[[#This Row],[Lesson]])), ISNUMBER(SEARCH("Preparation", Table2[[#This Row],[Lesson]]))), MIN(Table2[[#This Row],[Date]] + 6, "11/5/2017"), "N/A")</f>
        <v>43044</v>
      </c>
      <c r="H30" s="18" t="s">
        <v>15</v>
      </c>
      <c r="I30" s="18" t="s">
        <v>20</v>
      </c>
    </row>
    <row r="31" spans="1:12" x14ac:dyDescent="0.3">
      <c r="A31" s="5" t="s">
        <v>72</v>
      </c>
      <c r="B31" s="6" t="s">
        <v>73</v>
      </c>
      <c r="C31" s="23">
        <v>43044</v>
      </c>
      <c r="D31" s="26" t="str">
        <f>TEXT(Table2[[#This Row],[Date]],"dddd")</f>
        <v>Sunday</v>
      </c>
      <c r="E31" s="24" t="s">
        <v>74</v>
      </c>
      <c r="F31" s="28" t="s">
        <v>67</v>
      </c>
      <c r="G31" s="29" t="str">
        <f>IF(OR(ISNUMBER(SEARCH("Exercises", Table2[[#This Row],[Lesson]])), ISNUMBER(SEARCH("Preparation", Table2[[#This Row],[Lesson]]))), MIN(Table2[[#This Row],[Date]] + 6, "11/5/2017"), "N/A")</f>
        <v>N/A</v>
      </c>
      <c r="H31" s="18" t="s">
        <v>20</v>
      </c>
      <c r="I31" s="18" t="s">
        <v>15</v>
      </c>
      <c r="J31" t="s">
        <v>75</v>
      </c>
      <c r="K31" t="s">
        <v>76</v>
      </c>
      <c r="L31" t="s">
        <v>77</v>
      </c>
    </row>
    <row r="32" spans="1:12" x14ac:dyDescent="0.3">
      <c r="A32" s="5" t="s">
        <v>78</v>
      </c>
      <c r="B32" s="6" t="s">
        <v>79</v>
      </c>
      <c r="C32" s="23" t="s">
        <v>80</v>
      </c>
      <c r="D32" s="26" t="str">
        <f>TEXT(Table2[[#This Row],[Date]],"dddd")</f>
        <v>TBA</v>
      </c>
      <c r="E32" s="24" t="s">
        <v>81</v>
      </c>
      <c r="F32" s="28" t="s">
        <v>67</v>
      </c>
      <c r="G32" s="29" t="str">
        <f>IF(OR(ISNUMBER(SEARCH("Exercises", Table2[[#This Row],[Lesson]])), ISNUMBER(SEARCH("Preparation", Table2[[#This Row],[Lesson]]))), MIN(Table2[[#This Row],[Date]] + 6, "11/5/2017"), "N/A")</f>
        <v>N/A</v>
      </c>
      <c r="H32" s="28" t="s">
        <v>20</v>
      </c>
      <c r="I32" s="29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2" ht="25.8" x14ac:dyDescent="0.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3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3">
      <c r="A5" s="21" t="s">
        <v>18</v>
      </c>
      <c r="B5" s="34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5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3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5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3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5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3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3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3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3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3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3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3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5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3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5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3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3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3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3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3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3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3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5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3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5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3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3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3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3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3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3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3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3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3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E3" sqref="E3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1" ht="25.8" x14ac:dyDescent="0.5">
      <c r="A1" s="39" t="s">
        <v>82</v>
      </c>
      <c r="B1" s="39"/>
      <c r="C1" s="39"/>
      <c r="D1" s="39"/>
      <c r="E1" s="39"/>
      <c r="F1" s="39"/>
      <c r="G1" s="39"/>
      <c r="H1" s="39"/>
      <c r="I1" s="39"/>
    </row>
    <row r="2" spans="1:11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</row>
    <row r="3" spans="1:11" x14ac:dyDescent="0.3">
      <c r="A3" s="1" t="s">
        <v>13</v>
      </c>
      <c r="B3" s="2" t="s">
        <v>14</v>
      </c>
      <c r="C3" s="23">
        <v>43049</v>
      </c>
      <c r="D3" s="26" t="str">
        <f>TEXT(Table26[[#This Row],[Date]],"dddd")</f>
        <v>Friday</v>
      </c>
      <c r="E3" s="24" t="str">
        <f>IF(OR(Table26[[#This Row],[Day]]="Friday", Table26[[#This Row],[Day]]="Saturday"),"13:30-17:30","N/A")</f>
        <v>13:30-17:30</v>
      </c>
      <c r="F3" s="18" t="str">
        <f>IF(ISNUMBER(SEARCH("Exercises", Table26[[#This Row],[Lesson]])), "Team", "TBA")</f>
        <v>TBA</v>
      </c>
      <c r="G3" s="29" t="str">
        <f>IF(OR(ISNUMBER(SEARCH("Exercises", Table26[[#This Row],[Lesson]])), ISNUMBER(SEARCH("Preparation", Table26[[#This Row],[Lesson]]))), MIN(Table26[[#This Row],[Date]] + 6, "12/17/2017"), "N/A")</f>
        <v>N/A</v>
      </c>
      <c r="H3" s="18" t="s">
        <v>15</v>
      </c>
      <c r="I3" s="18" t="s">
        <v>15</v>
      </c>
    </row>
    <row r="4" spans="1:11" x14ac:dyDescent="0.3">
      <c r="A4" s="1" t="s">
        <v>16</v>
      </c>
      <c r="B4" s="2" t="s">
        <v>83</v>
      </c>
      <c r="C4" s="22">
        <v>43049</v>
      </c>
      <c r="D4" s="26" t="str">
        <f>TEXT(Table26[[#This Row],[Date]],"dddd")</f>
        <v>Friday</v>
      </c>
      <c r="E4" s="24" t="str">
        <f>IF(OR(Table26[[#This Row],[Day]]="Friday", Table26[[#This Row],[Day]]="Saturday"),"13:30-17:30","N/A")</f>
        <v>13:30-17:30</v>
      </c>
      <c r="F4" s="16" t="str">
        <f>IF(ISNUMBER(SEARCH("Exercises", Table26[[#This Row],[Lesson]])), "Team", "TBA")</f>
        <v>TBA</v>
      </c>
      <c r="G4" s="29" t="str">
        <f>IF(OR(ISNUMBER(SEARCH("Exercises", Table26[[#This Row],[Lesson]])), ISNUMBER(SEARCH("Preparation", Table26[[#This Row],[Lesson]]))), MIN(Table26[[#This Row],[Date]] + 6, "12/17/2017"), "N/A")</f>
        <v>N/A</v>
      </c>
      <c r="H4" s="16" t="s">
        <v>15</v>
      </c>
      <c r="I4" s="16" t="s">
        <v>15</v>
      </c>
    </row>
    <row r="5" spans="1:11" x14ac:dyDescent="0.3">
      <c r="A5" s="21" t="s">
        <v>18</v>
      </c>
      <c r="B5" s="34" t="s">
        <v>84</v>
      </c>
      <c r="C5" s="23">
        <f>C4 + 1</f>
        <v>43050</v>
      </c>
      <c r="D5" s="26" t="str">
        <f>TEXT(Table26[[#This Row],[Date]],"dddd")</f>
        <v>Saturday</v>
      </c>
      <c r="E5" s="24" t="str">
        <f>IF(OR(Table26[[#This Row],[Day]]="Friday", Table26[[#This Row],[Day]]="Saturday"),"13:30-17:30","N/A")</f>
        <v>13:30-17:30</v>
      </c>
      <c r="F5" s="16" t="str">
        <f>IF(ISNUMBER(SEARCH("Exercises", Table26[[#This Row],[Lesson]])), "Team", "TBA")</f>
        <v>Team</v>
      </c>
      <c r="G5" s="29">
        <f>IF(OR(ISNUMBER(SEARCH("Exercises", Table26[[#This Row],[Lesson]])), ISNUMBER(SEARCH("Preparation", Table26[[#This Row],[Lesson]]))), MIN(Table26[[#This Row],[Date]] + 6, "12/17/2017"), "N/A")</f>
        <v>43056</v>
      </c>
      <c r="H5" s="16" t="s">
        <v>15</v>
      </c>
      <c r="I5" s="16" t="s">
        <v>20</v>
      </c>
    </row>
    <row r="6" spans="1:11" x14ac:dyDescent="0.3">
      <c r="A6" s="1" t="s">
        <v>21</v>
      </c>
      <c r="B6" s="2" t="s">
        <v>85</v>
      </c>
      <c r="C6" s="23">
        <f>C4 + 7</f>
        <v>43056</v>
      </c>
      <c r="D6" s="26" t="str">
        <f>TEXT(Table26[[#This Row],[Date]],"dddd")</f>
        <v>Friday</v>
      </c>
      <c r="E6" s="24" t="str">
        <f>IF(OR(Table26[[#This Row],[Day]]="Friday", Table26[[#This Row],[Day]]="Saturday"),"13:30-17:30","N/A")</f>
        <v>13:30-17:30</v>
      </c>
      <c r="F6" s="16" t="str">
        <f>IF(ISNUMBER(SEARCH("Exercises", Table26[[#This Row],[Lesson]])), "Team", "TBA")</f>
        <v>TBA</v>
      </c>
      <c r="G6" s="29" t="str">
        <f>IF(OR(ISNUMBER(SEARCH("Exercises", Table26[[#This Row],[Lesson]])), ISNUMBER(SEARCH("Preparation", Table26[[#This Row],[Lesson]]))), MIN(Table26[[#This Row],[Date]] + 6, "12/17/2017"), "N/A")</f>
        <v>N/A</v>
      </c>
      <c r="H6" s="16" t="s">
        <v>15</v>
      </c>
      <c r="I6" s="16" t="s">
        <v>15</v>
      </c>
    </row>
    <row r="7" spans="1:11" x14ac:dyDescent="0.3">
      <c r="A7" s="20" t="s">
        <v>23</v>
      </c>
      <c r="B7" s="19" t="s">
        <v>86</v>
      </c>
      <c r="C7" s="23">
        <f t="shared" ref="C7" si="0">C6 + 1</f>
        <v>43057</v>
      </c>
      <c r="D7" s="26" t="str">
        <f>TEXT(Table26[[#This Row],[Date]],"dddd")</f>
        <v>Saturday</v>
      </c>
      <c r="E7" s="24" t="str">
        <f>IF(OR(Table26[[#This Row],[Day]]="Friday", Table26[[#This Row],[Day]]="Saturday"),"13:30-17:30","N/A")</f>
        <v>13:30-17:30</v>
      </c>
      <c r="F7" s="16" t="str">
        <f>IF(ISNUMBER(SEARCH("Exercises", Table26[[#This Row],[Lesson]])), "Team", "TBA")</f>
        <v>Team</v>
      </c>
      <c r="G7" s="29">
        <f>IF(OR(ISNUMBER(SEARCH("Exercises", Table26[[#This Row],[Lesson]])), ISNUMBER(SEARCH("Preparation", Table26[[#This Row],[Lesson]]))), MIN(Table26[[#This Row],[Date]] + 6, "12/17/2017"), "N/A")</f>
        <v>43063</v>
      </c>
      <c r="H7" s="16" t="s">
        <v>15</v>
      </c>
      <c r="I7" s="16" t="s">
        <v>20</v>
      </c>
    </row>
    <row r="8" spans="1:11" x14ac:dyDescent="0.3">
      <c r="A8" s="5" t="s">
        <v>25</v>
      </c>
      <c r="B8" s="8" t="s">
        <v>87</v>
      </c>
      <c r="C8" s="23">
        <f t="shared" ref="C8" si="1">C6 + 7</f>
        <v>43063</v>
      </c>
      <c r="D8" s="26" t="str">
        <f>TEXT(Table26[[#This Row],[Date]],"dddd")</f>
        <v>Friday</v>
      </c>
      <c r="E8" s="24" t="str">
        <f>IF(OR(Table26[[#This Row],[Day]]="Friday", Table26[[#This Row],[Day]]="Saturday"),"13:30-17:30","N/A")</f>
        <v>13:30-17:30</v>
      </c>
      <c r="F8" s="18" t="str">
        <f>IF(ISNUMBER(SEARCH("Exercises", Table26[[#This Row],[Lesson]])), "Team", "TBA")</f>
        <v>TBA</v>
      </c>
      <c r="G8" s="29" t="str">
        <f>IF(OR(ISNUMBER(SEARCH("Exercises", Table26[[#This Row],[Lesson]])), ISNUMBER(SEARCH("Preparation", Table26[[#This Row],[Lesson]]))), MIN(Table26[[#This Row],[Date]] + 6, "12/17/2017"), "N/A")</f>
        <v>N/A</v>
      </c>
      <c r="H8" s="16" t="s">
        <v>15</v>
      </c>
      <c r="I8" s="16" t="s">
        <v>15</v>
      </c>
    </row>
    <row r="9" spans="1:11" x14ac:dyDescent="0.3">
      <c r="A9" s="20" t="s">
        <v>27</v>
      </c>
      <c r="B9" s="19" t="s">
        <v>88</v>
      </c>
      <c r="C9" s="23">
        <f t="shared" ref="C9" si="2">C8 + 1</f>
        <v>43064</v>
      </c>
      <c r="D9" s="26" t="str">
        <f>TEXT(Table26[[#This Row],[Date]],"dddd")</f>
        <v>Saturday</v>
      </c>
      <c r="E9" s="24" t="str">
        <f>IF(OR(Table26[[#This Row],[Day]]="Friday", Table26[[#This Row],[Day]]="Saturday"),"13:30-17:30","N/A")</f>
        <v>13:30-17:30</v>
      </c>
      <c r="F9" s="18" t="str">
        <f>IF(ISNUMBER(SEARCH("Exercises", Table26[[#This Row],[Lesson]])), "Team", "TBA")</f>
        <v>Team</v>
      </c>
      <c r="G9" s="29">
        <f>IF(OR(ISNUMBER(SEARCH("Exercises", Table26[[#This Row],[Lesson]])), ISNUMBER(SEARCH("Preparation", Table26[[#This Row],[Lesson]]))), MIN(Table26[[#This Row],[Date]] + 6, "12/17/2017"), "N/A")</f>
        <v>43070</v>
      </c>
      <c r="H9" s="16" t="s">
        <v>15</v>
      </c>
      <c r="I9" s="16" t="s">
        <v>20</v>
      </c>
    </row>
    <row r="10" spans="1:11" x14ac:dyDescent="0.3">
      <c r="A10" s="4" t="s">
        <v>29</v>
      </c>
      <c r="B10" s="2" t="s">
        <v>89</v>
      </c>
      <c r="C10" s="23">
        <f t="shared" ref="C10" si="3">C8 + 7</f>
        <v>43070</v>
      </c>
      <c r="D10" s="26" t="str">
        <f>TEXT(Table26[[#This Row],[Date]],"dddd")</f>
        <v>Friday</v>
      </c>
      <c r="E10" s="24" t="str">
        <f>IF(OR(Table26[[#This Row],[Day]]="Friday", Table26[[#This Row],[Day]]="Saturday"),"13:30-17:30","N/A")</f>
        <v>13:30-17:30</v>
      </c>
      <c r="F10" s="18" t="str">
        <f>IF(ISNUMBER(SEARCH("Exercises", Table26[[#This Row],[Lesson]])), "Team", "TBA")</f>
        <v>TBA</v>
      </c>
      <c r="G10" s="29" t="str">
        <f>IF(OR(ISNUMBER(SEARCH("Exercises", Table26[[#This Row],[Lesson]])), ISNUMBER(SEARCH("Preparation", Table26[[#This Row],[Lesson]]))), MIN(Table26[[#This Row],[Date]] + 6, "12/17/2017"), "N/A")</f>
        <v>N/A</v>
      </c>
      <c r="H10" s="16" t="s">
        <v>15</v>
      </c>
      <c r="I10" s="16" t="s">
        <v>15</v>
      </c>
    </row>
    <row r="11" spans="1:11" x14ac:dyDescent="0.3">
      <c r="A11" s="20" t="s">
        <v>31</v>
      </c>
      <c r="B11" s="19" t="s">
        <v>90</v>
      </c>
      <c r="C11" s="23">
        <f t="shared" ref="C11" si="4">C10 + 1</f>
        <v>43071</v>
      </c>
      <c r="D11" s="26" t="str">
        <f>TEXT(Table26[[#This Row],[Date]],"dddd")</f>
        <v>Saturday</v>
      </c>
      <c r="E11" s="24" t="str">
        <f>IF(OR(Table26[[#This Row],[Day]]="Friday", Table26[[#This Row],[Day]]="Saturday"),"13:30-17:30","N/A")</f>
        <v>13:30-17:30</v>
      </c>
      <c r="F11" s="18" t="str">
        <f>IF(ISNUMBER(SEARCH("Exercises", Table26[[#This Row],[Lesson]])), "Team", "TBA")</f>
        <v>Team</v>
      </c>
      <c r="G11" s="29">
        <f>IF(OR(ISNUMBER(SEARCH("Exercises", Table26[[#This Row],[Lesson]])), ISNUMBER(SEARCH("Preparation", Table26[[#This Row],[Lesson]]))), MIN(Table26[[#This Row],[Date]] + 6, "12/17/2017"), "N/A")</f>
        <v>43077</v>
      </c>
      <c r="H11" s="16" t="s">
        <v>15</v>
      </c>
      <c r="I11" s="16" t="s">
        <v>20</v>
      </c>
    </row>
    <row r="12" spans="1:11" x14ac:dyDescent="0.3">
      <c r="A12" s="1" t="s">
        <v>33</v>
      </c>
      <c r="B12" s="6" t="s">
        <v>66</v>
      </c>
      <c r="C12" s="23">
        <f t="shared" ref="C12" si="5">C10 + 7</f>
        <v>43077</v>
      </c>
      <c r="D12" s="26" t="str">
        <f>TEXT(Table26[[#This Row],[Date]],"dddd")</f>
        <v>Friday</v>
      </c>
      <c r="E12" s="24" t="str">
        <f>IF(OR(Table26[[#This Row],[Day]]="Friday", Table26[[#This Row],[Day]]="Saturday"),"13:30-17:30","N/A")</f>
        <v>13:30-17:30</v>
      </c>
      <c r="F12" s="18" t="str">
        <f>IF(ISNUMBER(SEARCH("Exercises", Table26[[#This Row],[Lesson]])), "Team", "TBA")</f>
        <v>TBA</v>
      </c>
      <c r="G12" s="29">
        <f>IF(OR(ISNUMBER(SEARCH("Exercises", Table26[[#This Row],[Lesson]])), ISNUMBER(SEARCH("Preparation", Table26[[#This Row],[Lesson]]))), MIN(Table26[[#This Row],[Date]] + 6, "12/17/2017"), "N/A")</f>
        <v>43083</v>
      </c>
      <c r="H12" s="16" t="s">
        <v>15</v>
      </c>
      <c r="I12" s="16" t="s">
        <v>20</v>
      </c>
    </row>
    <row r="13" spans="1:11" x14ac:dyDescent="0.3">
      <c r="A13" s="20" t="s">
        <v>35</v>
      </c>
      <c r="B13" s="6" t="s">
        <v>69</v>
      </c>
      <c r="C13" s="23">
        <f t="shared" ref="C13" si="6">C12 + 1</f>
        <v>43078</v>
      </c>
      <c r="D13" s="26" t="str">
        <f>TEXT(Table26[[#This Row],[Date]],"dddd")</f>
        <v>Saturday</v>
      </c>
      <c r="E13" s="24" t="str">
        <f>IF(OR(Table26[[#This Row],[Day]]="Friday", Table26[[#This Row],[Day]]="Saturday"),"13:30-17:30","N/A")</f>
        <v>13:30-17:30</v>
      </c>
      <c r="F13" s="18" t="str">
        <f>IF(ISNUMBER(SEARCH("Exercises", Table26[[#This Row],[Lesson]])), "Team", "TBA")</f>
        <v>TBA</v>
      </c>
      <c r="G13" s="29">
        <f>IF(OR(ISNUMBER(SEARCH("Exercises", Table26[[#This Row],[Lesson]])), ISNUMBER(SEARCH("Preparation", Table26[[#This Row],[Lesson]]))), MIN(Table26[[#This Row],[Date]] + 6, "12/17/2017"), "N/A")</f>
        <v>43084</v>
      </c>
      <c r="H13" s="16" t="s">
        <v>15</v>
      </c>
      <c r="I13" s="16" t="s">
        <v>20</v>
      </c>
    </row>
    <row r="14" spans="1:11" x14ac:dyDescent="0.3">
      <c r="A14" s="5" t="s">
        <v>37</v>
      </c>
      <c r="B14" s="6" t="s">
        <v>73</v>
      </c>
      <c r="C14" s="23">
        <v>43079</v>
      </c>
      <c r="D14" s="26" t="str">
        <f>TEXT(Table26[[#This Row],[Date]],"dddd")</f>
        <v>Sunday</v>
      </c>
      <c r="E14" s="24" t="str">
        <f>IF(OR(Table26[[#This Row],[Day]]="Friday", Table26[[#This Row],[Day]]="Saturday"),"13:30-17:30","N/A")</f>
        <v>N/A</v>
      </c>
      <c r="F14" s="28" t="s">
        <v>67</v>
      </c>
      <c r="G14" s="29" t="str">
        <f>IF(OR(ISNUMBER(SEARCH("Exercises", Table26[[#This Row],[Lesson]])), ISNUMBER(SEARCH("Preparation", Table26[[#This Row],[Lesson]]))), MIN(Table26[[#This Row],[Date]] + 6, "12/17/2017"), "N/A")</f>
        <v>N/A</v>
      </c>
      <c r="H14" s="28" t="s">
        <v>20</v>
      </c>
      <c r="I14" s="28" t="s">
        <v>15</v>
      </c>
      <c r="J14" t="s">
        <v>75</v>
      </c>
      <c r="K14" t="s">
        <v>91</v>
      </c>
    </row>
    <row r="15" spans="1:11" x14ac:dyDescent="0.3">
      <c r="A15" s="5" t="s">
        <v>41</v>
      </c>
      <c r="B15" s="6" t="s">
        <v>79</v>
      </c>
      <c r="C15" s="23" t="s">
        <v>80</v>
      </c>
      <c r="D15" s="26" t="str">
        <f>TEXT(Table26[[#This Row],[Date]],"dddd")</f>
        <v>TBA</v>
      </c>
      <c r="E15" s="24" t="str">
        <f>IF(OR(Table26[[#This Row],[Day]]="Friday", Table26[[#This Row],[Day]]="Saturday"),"13:30-17:30","N/A")</f>
        <v>N/A</v>
      </c>
      <c r="F15" s="28" t="s">
        <v>67</v>
      </c>
      <c r="G15" s="29" t="str">
        <f>IF(OR(ISNUMBER(SEARCH("Exercises", Table26[[#This Row],[Lesson]])), ISNUMBER(SEARCH("Preparation", Table26[[#This Row],[Lesson]]))), MIN(Table26[[#This Row],[Date]] + 6, "12/17/2017"), "N/A")</f>
        <v>N/A</v>
      </c>
      <c r="H15" s="28" t="s">
        <v>20</v>
      </c>
      <c r="I15" s="28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11.33203125" bestFit="1" customWidth="1"/>
  </cols>
  <sheetData>
    <row r="1" spans="1:10" ht="25.8" x14ac:dyDescent="0.5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95" customHeight="1" x14ac:dyDescent="0.3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3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30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31" t="s">
        <v>15</v>
      </c>
      <c r="J3" t="s">
        <v>75</v>
      </c>
    </row>
    <row r="4" spans="1:10" ht="30" customHeight="1" x14ac:dyDescent="0.3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3">
      <c r="A5" s="1" t="s">
        <v>16</v>
      </c>
      <c r="B5" s="2" t="s">
        <v>94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30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31" t="s">
        <v>15</v>
      </c>
      <c r="J5" t="s">
        <v>75</v>
      </c>
    </row>
    <row r="6" spans="1:10" ht="15" customHeight="1" x14ac:dyDescent="0.3">
      <c r="A6" s="21" t="s">
        <v>18</v>
      </c>
      <c r="B6" s="34" t="s">
        <v>95</v>
      </c>
      <c r="C6" s="36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30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31" t="s">
        <v>20</v>
      </c>
      <c r="J6" t="s">
        <v>75</v>
      </c>
    </row>
    <row r="7" spans="1:10" ht="15" customHeight="1" x14ac:dyDescent="0.3">
      <c r="A7" s="1" t="s">
        <v>21</v>
      </c>
      <c r="B7" s="2" t="s">
        <v>96</v>
      </c>
      <c r="C7" s="36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30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31" t="s">
        <v>15</v>
      </c>
      <c r="J7" t="s">
        <v>75</v>
      </c>
    </row>
    <row r="8" spans="1:10" ht="15" customHeight="1" x14ac:dyDescent="0.3">
      <c r="A8" s="20" t="s">
        <v>23</v>
      </c>
      <c r="B8" s="3" t="s">
        <v>97</v>
      </c>
      <c r="C8" s="36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30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31" t="s">
        <v>20</v>
      </c>
      <c r="J8" t="s">
        <v>75</v>
      </c>
    </row>
    <row r="9" spans="1:10" ht="30" customHeight="1" x14ac:dyDescent="0.3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3">
      <c r="A10" s="4" t="s">
        <v>25</v>
      </c>
      <c r="B10" s="2" t="s">
        <v>106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30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31" t="s">
        <v>15</v>
      </c>
      <c r="J10" t="s">
        <v>75</v>
      </c>
    </row>
    <row r="11" spans="1:10" ht="15" customHeight="1" x14ac:dyDescent="0.3">
      <c r="A11" s="21" t="s">
        <v>27</v>
      </c>
      <c r="B11" s="19" t="s">
        <v>107</v>
      </c>
      <c r="C11" s="36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30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31" t="s">
        <v>20</v>
      </c>
      <c r="J11" t="s">
        <v>75</v>
      </c>
    </row>
    <row r="12" spans="1:10" ht="15" customHeight="1" x14ac:dyDescent="0.3">
      <c r="A12" s="4" t="s">
        <v>29</v>
      </c>
      <c r="B12" s="2" t="s">
        <v>108</v>
      </c>
      <c r="C12" s="36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30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31" t="s">
        <v>15</v>
      </c>
      <c r="J12" t="s">
        <v>75</v>
      </c>
    </row>
    <row r="13" spans="1:10" ht="15" customHeight="1" x14ac:dyDescent="0.3">
      <c r="A13" s="20" t="s">
        <v>31</v>
      </c>
      <c r="B13" s="19" t="s">
        <v>109</v>
      </c>
      <c r="C13" s="36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30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31" t="s">
        <v>20</v>
      </c>
      <c r="J13" t="s">
        <v>75</v>
      </c>
    </row>
    <row r="14" spans="1:10" ht="15" customHeight="1" x14ac:dyDescent="0.3">
      <c r="A14" s="4" t="s">
        <v>33</v>
      </c>
      <c r="B14" s="2" t="s">
        <v>110</v>
      </c>
      <c r="C14" s="36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30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31" t="s">
        <v>15</v>
      </c>
      <c r="J14" t="s">
        <v>75</v>
      </c>
    </row>
    <row r="15" spans="1:10" ht="15" customHeight="1" x14ac:dyDescent="0.3">
      <c r="A15" s="20" t="s">
        <v>35</v>
      </c>
      <c r="B15" s="19" t="s">
        <v>111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30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31" t="s">
        <v>20</v>
      </c>
      <c r="J15" t="s">
        <v>75</v>
      </c>
    </row>
    <row r="16" spans="1:10" ht="30" customHeight="1" x14ac:dyDescent="0.3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3">
      <c r="A17" s="4" t="s">
        <v>37</v>
      </c>
      <c r="B17" s="2" t="s">
        <v>99</v>
      </c>
      <c r="C17" s="36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30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31" t="s">
        <v>15</v>
      </c>
      <c r="J17" t="s">
        <v>75</v>
      </c>
    </row>
    <row r="18" spans="1:10" ht="15" customHeight="1" x14ac:dyDescent="0.3">
      <c r="A18" s="20" t="s">
        <v>39</v>
      </c>
      <c r="B18" s="19" t="s">
        <v>100</v>
      </c>
      <c r="C18" s="36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30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31" t="s">
        <v>20</v>
      </c>
      <c r="J18" t="s">
        <v>75</v>
      </c>
    </row>
    <row r="19" spans="1:10" ht="15" customHeight="1" x14ac:dyDescent="0.3">
      <c r="A19" s="4" t="s">
        <v>41</v>
      </c>
      <c r="B19" s="2" t="s">
        <v>101</v>
      </c>
      <c r="C19" s="36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30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31" t="s">
        <v>15</v>
      </c>
      <c r="J19" t="s">
        <v>75</v>
      </c>
    </row>
    <row r="20" spans="1:10" ht="15" customHeight="1" x14ac:dyDescent="0.3">
      <c r="A20" s="20" t="s">
        <v>43</v>
      </c>
      <c r="B20" s="19" t="s">
        <v>102</v>
      </c>
      <c r="C20" s="36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30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31" t="s">
        <v>20</v>
      </c>
      <c r="J20" t="s">
        <v>75</v>
      </c>
    </row>
    <row r="21" spans="1:10" ht="15" customHeight="1" x14ac:dyDescent="0.3">
      <c r="A21" s="4" t="s">
        <v>45</v>
      </c>
      <c r="B21" s="2" t="s">
        <v>103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30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31" t="s">
        <v>15</v>
      </c>
      <c r="J21" t="s">
        <v>75</v>
      </c>
    </row>
    <row r="22" spans="1:10" ht="15" customHeight="1" x14ac:dyDescent="0.3">
      <c r="A22" s="20" t="s">
        <v>47</v>
      </c>
      <c r="B22" s="19" t="s">
        <v>104</v>
      </c>
      <c r="C22" s="36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30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31" t="s">
        <v>20</v>
      </c>
      <c r="J22" t="s">
        <v>75</v>
      </c>
    </row>
    <row r="23" spans="1:10" ht="30" customHeight="1" x14ac:dyDescent="0.3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3">
      <c r="A24" s="4" t="s">
        <v>49</v>
      </c>
      <c r="B24" s="2" t="s">
        <v>113</v>
      </c>
      <c r="C24" s="36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30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31" t="s">
        <v>15</v>
      </c>
      <c r="J24" t="s">
        <v>75</v>
      </c>
    </row>
    <row r="25" spans="1:10" ht="15" customHeight="1" x14ac:dyDescent="0.3">
      <c r="A25" s="20" t="s">
        <v>51</v>
      </c>
      <c r="B25" s="19" t="s">
        <v>114</v>
      </c>
      <c r="C25" s="36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30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31" t="s">
        <v>20</v>
      </c>
      <c r="J25" t="s">
        <v>75</v>
      </c>
    </row>
    <row r="26" spans="1:10" ht="15" customHeight="1" x14ac:dyDescent="0.3">
      <c r="A26" s="4" t="s">
        <v>53</v>
      </c>
      <c r="B26" s="25" t="s">
        <v>115</v>
      </c>
      <c r="C26" s="36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31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31" t="s">
        <v>15</v>
      </c>
      <c r="J26" t="s">
        <v>75</v>
      </c>
    </row>
    <row r="27" spans="1:10" ht="15" customHeight="1" x14ac:dyDescent="0.3">
      <c r="A27" s="20" t="s">
        <v>55</v>
      </c>
      <c r="B27" s="19" t="s">
        <v>116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31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31" t="s">
        <v>20</v>
      </c>
      <c r="J27" t="s">
        <v>75</v>
      </c>
    </row>
    <row r="28" spans="1:10" ht="15" customHeight="1" x14ac:dyDescent="0.3">
      <c r="A28" s="4" t="s">
        <v>57</v>
      </c>
      <c r="B28" s="10" t="s">
        <v>117</v>
      </c>
      <c r="C28" s="36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30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31" t="s">
        <v>15</v>
      </c>
      <c r="J28" t="s">
        <v>75</v>
      </c>
    </row>
    <row r="29" spans="1:10" ht="15" customHeight="1" x14ac:dyDescent="0.3">
      <c r="A29" s="20" t="s">
        <v>59</v>
      </c>
      <c r="B29" s="19" t="s">
        <v>118</v>
      </c>
      <c r="C29" s="36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30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31" t="s">
        <v>20</v>
      </c>
      <c r="J29" t="s">
        <v>75</v>
      </c>
    </row>
    <row r="30" spans="1:10" ht="30" customHeight="1" x14ac:dyDescent="0.3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3">
      <c r="A31" s="4" t="s">
        <v>61</v>
      </c>
      <c r="B31" s="10" t="s">
        <v>120</v>
      </c>
      <c r="C31" s="36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30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31" t="s">
        <v>15</v>
      </c>
      <c r="J31" t="s">
        <v>75</v>
      </c>
    </row>
    <row r="32" spans="1:10" ht="15" customHeight="1" x14ac:dyDescent="0.3">
      <c r="A32" s="20" t="s">
        <v>63</v>
      </c>
      <c r="B32" s="11" t="s">
        <v>121</v>
      </c>
      <c r="C32" s="36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30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31" t="s">
        <v>20</v>
      </c>
      <c r="J32" t="s">
        <v>75</v>
      </c>
    </row>
    <row r="33" spans="1:10" ht="15" customHeight="1" x14ac:dyDescent="0.3">
      <c r="A33" s="4" t="s">
        <v>65</v>
      </c>
      <c r="B33" s="10" t="s">
        <v>122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30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31" t="s">
        <v>15</v>
      </c>
      <c r="J33" t="s">
        <v>75</v>
      </c>
    </row>
    <row r="34" spans="1:10" ht="15" customHeight="1" x14ac:dyDescent="0.3">
      <c r="A34" s="20" t="s">
        <v>123</v>
      </c>
      <c r="B34" s="11" t="s">
        <v>124</v>
      </c>
      <c r="C34" s="36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30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31" t="s">
        <v>20</v>
      </c>
      <c r="J34" t="s">
        <v>75</v>
      </c>
    </row>
    <row r="35" spans="1:10" ht="30" customHeight="1" x14ac:dyDescent="0.3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3">
      <c r="A36" s="4" t="s">
        <v>68</v>
      </c>
      <c r="B36" s="12" t="s">
        <v>66</v>
      </c>
      <c r="C36" s="36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30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31" t="s">
        <v>20</v>
      </c>
      <c r="J36" t="s">
        <v>75</v>
      </c>
    </row>
    <row r="37" spans="1:10" s="9" customFormat="1" ht="15" customHeight="1" x14ac:dyDescent="0.3">
      <c r="A37" s="4" t="s">
        <v>70</v>
      </c>
      <c r="B37" s="12" t="s">
        <v>69</v>
      </c>
      <c r="C37" s="36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2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31" t="s">
        <v>20</v>
      </c>
      <c r="J37" t="s">
        <v>75</v>
      </c>
    </row>
    <row r="38" spans="1:10" ht="15" customHeight="1" x14ac:dyDescent="0.3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30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31" t="s">
        <v>20</v>
      </c>
      <c r="J38" t="s">
        <v>75</v>
      </c>
    </row>
    <row r="39" spans="1:10" ht="15" customHeight="1" x14ac:dyDescent="0.3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126</v>
      </c>
      <c r="F39" s="15" t="s">
        <v>67</v>
      </c>
      <c r="G39" s="31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31" t="s">
        <v>15</v>
      </c>
    </row>
    <row r="40" spans="1:10" ht="15" customHeight="1" x14ac:dyDescent="0.3">
      <c r="A40" s="5" t="s">
        <v>127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31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31" t="s">
        <v>20</v>
      </c>
    </row>
    <row r="41" spans="1:10" ht="15" customHeight="1" x14ac:dyDescent="0.3"/>
    <row r="42" spans="1:10" ht="15" customHeight="1" x14ac:dyDescent="0.3"/>
    <row r="43" spans="1:10" ht="15" customHeight="1" x14ac:dyDescent="0.3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9" sqref="B2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9.88671875" bestFit="1" customWidth="1"/>
  </cols>
  <sheetData>
    <row r="1" spans="1:10" ht="25.8" x14ac:dyDescent="0.5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95" customHeight="1" x14ac:dyDescent="0.3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3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30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31" t="s">
        <v>15</v>
      </c>
      <c r="J3" t="s">
        <v>129</v>
      </c>
    </row>
    <row r="4" spans="1:10" ht="30" customHeight="1" x14ac:dyDescent="0.3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3">
      <c r="A5" s="1" t="s">
        <v>16</v>
      </c>
      <c r="B5" s="2" t="s">
        <v>94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30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31" t="s">
        <v>15</v>
      </c>
      <c r="J5" t="s">
        <v>129</v>
      </c>
    </row>
    <row r="6" spans="1:10" ht="15" customHeight="1" x14ac:dyDescent="0.3">
      <c r="A6" s="21" t="s">
        <v>18</v>
      </c>
      <c r="B6" s="34" t="s">
        <v>95</v>
      </c>
      <c r="C6" s="36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30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31" t="s">
        <v>20</v>
      </c>
      <c r="J6" t="s">
        <v>130</v>
      </c>
    </row>
    <row r="7" spans="1:10" ht="15" customHeight="1" x14ac:dyDescent="0.3">
      <c r="A7" s="1" t="s">
        <v>21</v>
      </c>
      <c r="B7" s="2" t="s">
        <v>96</v>
      </c>
      <c r="C7" s="36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30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31" t="s">
        <v>15</v>
      </c>
      <c r="J7" t="s">
        <v>130</v>
      </c>
    </row>
    <row r="8" spans="1:10" ht="15" customHeight="1" x14ac:dyDescent="0.3">
      <c r="A8" s="20" t="s">
        <v>23</v>
      </c>
      <c r="B8" s="3" t="s">
        <v>97</v>
      </c>
      <c r="C8" s="36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30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31" t="s">
        <v>20</v>
      </c>
      <c r="J8" t="s">
        <v>130</v>
      </c>
    </row>
    <row r="9" spans="1:10" ht="30" customHeight="1" x14ac:dyDescent="0.3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3">
      <c r="A10" s="4" t="s">
        <v>25</v>
      </c>
      <c r="B10" s="2" t="s">
        <v>106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30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31" t="s">
        <v>15</v>
      </c>
      <c r="J10" t="s">
        <v>130</v>
      </c>
    </row>
    <row r="11" spans="1:10" ht="15" customHeight="1" x14ac:dyDescent="0.3">
      <c r="A11" s="21" t="s">
        <v>27</v>
      </c>
      <c r="B11" s="19" t="s">
        <v>107</v>
      </c>
      <c r="C11" s="36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30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31" t="s">
        <v>20</v>
      </c>
      <c r="J11" t="s">
        <v>129</v>
      </c>
    </row>
    <row r="12" spans="1:10" ht="15" customHeight="1" x14ac:dyDescent="0.3">
      <c r="A12" s="4" t="s">
        <v>29</v>
      </c>
      <c r="B12" s="2" t="s">
        <v>108</v>
      </c>
      <c r="C12" s="36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30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31" t="s">
        <v>15</v>
      </c>
      <c r="J12" t="s">
        <v>130</v>
      </c>
    </row>
    <row r="13" spans="1:10" ht="15" customHeight="1" x14ac:dyDescent="0.3">
      <c r="A13" s="20" t="s">
        <v>31</v>
      </c>
      <c r="B13" s="19" t="s">
        <v>109</v>
      </c>
      <c r="C13" s="36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30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31" t="s">
        <v>20</v>
      </c>
      <c r="J13" t="s">
        <v>130</v>
      </c>
    </row>
    <row r="14" spans="1:10" ht="15" customHeight="1" x14ac:dyDescent="0.3">
      <c r="A14" s="4" t="s">
        <v>33</v>
      </c>
      <c r="B14" s="2" t="s">
        <v>110</v>
      </c>
      <c r="C14" s="36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30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31" t="s">
        <v>15</v>
      </c>
      <c r="J14" t="s">
        <v>130</v>
      </c>
    </row>
    <row r="15" spans="1:10" ht="15" customHeight="1" x14ac:dyDescent="0.3">
      <c r="A15" s="20" t="s">
        <v>35</v>
      </c>
      <c r="B15" s="19" t="s">
        <v>111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30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31" t="s">
        <v>20</v>
      </c>
      <c r="J15" t="s">
        <v>130</v>
      </c>
    </row>
    <row r="16" spans="1:10" ht="30" customHeight="1" x14ac:dyDescent="0.3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3">
      <c r="A17" s="4" t="s">
        <v>37</v>
      </c>
      <c r="B17" s="2" t="s">
        <v>99</v>
      </c>
      <c r="C17" s="36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30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31" t="s">
        <v>15</v>
      </c>
      <c r="J17" t="s">
        <v>129</v>
      </c>
    </row>
    <row r="18" spans="1:10" ht="15" customHeight="1" x14ac:dyDescent="0.3">
      <c r="A18" s="20" t="s">
        <v>39</v>
      </c>
      <c r="B18" s="19" t="s">
        <v>100</v>
      </c>
      <c r="C18" s="36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30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31" t="s">
        <v>20</v>
      </c>
      <c r="J18" t="s">
        <v>130</v>
      </c>
    </row>
    <row r="19" spans="1:10" ht="15" customHeight="1" x14ac:dyDescent="0.3">
      <c r="A19" s="4" t="s">
        <v>41</v>
      </c>
      <c r="B19" s="2" t="s">
        <v>101</v>
      </c>
      <c r="C19" s="36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30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31" t="s">
        <v>15</v>
      </c>
      <c r="J19" t="s">
        <v>130</v>
      </c>
    </row>
    <row r="20" spans="1:10" ht="15" customHeight="1" x14ac:dyDescent="0.3">
      <c r="A20" s="20" t="s">
        <v>43</v>
      </c>
      <c r="B20" s="19" t="s">
        <v>102</v>
      </c>
      <c r="C20" s="36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30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31" t="s">
        <v>20</v>
      </c>
      <c r="J20" t="s">
        <v>130</v>
      </c>
    </row>
    <row r="21" spans="1:10" ht="15" customHeight="1" x14ac:dyDescent="0.3">
      <c r="A21" s="4" t="s">
        <v>45</v>
      </c>
      <c r="B21" s="2" t="s">
        <v>103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30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31" t="s">
        <v>15</v>
      </c>
      <c r="J21" t="s">
        <v>130</v>
      </c>
    </row>
    <row r="22" spans="1:10" ht="15" customHeight="1" x14ac:dyDescent="0.3">
      <c r="A22" s="20" t="s">
        <v>47</v>
      </c>
      <c r="B22" s="19" t="s">
        <v>104</v>
      </c>
      <c r="C22" s="36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30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31" t="s">
        <v>20</v>
      </c>
      <c r="J22" t="s">
        <v>129</v>
      </c>
    </row>
    <row r="23" spans="1:10" ht="30" customHeight="1" x14ac:dyDescent="0.3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3">
      <c r="A24" s="4" t="s">
        <v>49</v>
      </c>
      <c r="B24" s="2" t="s">
        <v>113</v>
      </c>
      <c r="C24" s="36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30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31" t="s">
        <v>15</v>
      </c>
      <c r="J24" t="s">
        <v>130</v>
      </c>
    </row>
    <row r="25" spans="1:10" ht="15" customHeight="1" x14ac:dyDescent="0.3">
      <c r="A25" s="20" t="s">
        <v>51</v>
      </c>
      <c r="B25" s="19" t="s">
        <v>114</v>
      </c>
      <c r="C25" s="36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30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31" t="s">
        <v>20</v>
      </c>
      <c r="J25" t="s">
        <v>130</v>
      </c>
    </row>
    <row r="26" spans="1:10" ht="15" customHeight="1" x14ac:dyDescent="0.3">
      <c r="A26" s="4" t="s">
        <v>53</v>
      </c>
      <c r="B26" s="25" t="s">
        <v>115</v>
      </c>
      <c r="C26" s="36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31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31" t="s">
        <v>15</v>
      </c>
      <c r="J26" t="s">
        <v>130</v>
      </c>
    </row>
    <row r="27" spans="1:10" ht="15" customHeight="1" x14ac:dyDescent="0.3">
      <c r="A27" s="20" t="s">
        <v>55</v>
      </c>
      <c r="B27" s="19" t="s">
        <v>116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31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31" t="s">
        <v>20</v>
      </c>
      <c r="J27" t="s">
        <v>130</v>
      </c>
    </row>
    <row r="28" spans="1:10" ht="15" customHeight="1" x14ac:dyDescent="0.3">
      <c r="A28" s="4" t="s">
        <v>57</v>
      </c>
      <c r="B28" s="10" t="s">
        <v>117</v>
      </c>
      <c r="C28" s="36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30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31" t="s">
        <v>15</v>
      </c>
      <c r="J28" t="s">
        <v>129</v>
      </c>
    </row>
    <row r="29" spans="1:10" ht="15" customHeight="1" x14ac:dyDescent="0.3">
      <c r="A29" s="20" t="s">
        <v>59</v>
      </c>
      <c r="B29" s="19" t="s">
        <v>118</v>
      </c>
      <c r="C29" s="36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30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31" t="s">
        <v>20</v>
      </c>
      <c r="J29" t="s">
        <v>130</v>
      </c>
    </row>
    <row r="30" spans="1:10" ht="30" customHeight="1" x14ac:dyDescent="0.3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3">
      <c r="A31" s="4" t="s">
        <v>61</v>
      </c>
      <c r="B31" s="10" t="s">
        <v>120</v>
      </c>
      <c r="C31" s="36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30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31" t="s">
        <v>15</v>
      </c>
      <c r="J31" t="s">
        <v>130</v>
      </c>
    </row>
    <row r="32" spans="1:10" ht="15" customHeight="1" x14ac:dyDescent="0.3">
      <c r="A32" s="20" t="s">
        <v>63</v>
      </c>
      <c r="B32" s="11" t="s">
        <v>121</v>
      </c>
      <c r="C32" s="36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30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31" t="s">
        <v>20</v>
      </c>
      <c r="J32" t="s">
        <v>130</v>
      </c>
    </row>
    <row r="33" spans="1:10" ht="15" customHeight="1" x14ac:dyDescent="0.3">
      <c r="A33" s="4" t="s">
        <v>65</v>
      </c>
      <c r="B33" s="10" t="s">
        <v>122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30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31" t="s">
        <v>15</v>
      </c>
      <c r="J33" t="s">
        <v>130</v>
      </c>
    </row>
    <row r="34" spans="1:10" ht="15" customHeight="1" x14ac:dyDescent="0.3">
      <c r="A34" s="20" t="s">
        <v>123</v>
      </c>
      <c r="B34" s="11" t="s">
        <v>124</v>
      </c>
      <c r="C34" s="36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30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31" t="s">
        <v>20</v>
      </c>
      <c r="J34" t="s">
        <v>129</v>
      </c>
    </row>
    <row r="35" spans="1:10" ht="30" customHeight="1" x14ac:dyDescent="0.3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3">
      <c r="A36" s="4" t="s">
        <v>68</v>
      </c>
      <c r="B36" s="12" t="s">
        <v>66</v>
      </c>
      <c r="C36" s="36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30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31" t="s">
        <v>20</v>
      </c>
      <c r="J36" t="s">
        <v>130</v>
      </c>
    </row>
    <row r="37" spans="1:10" ht="15" customHeight="1" x14ac:dyDescent="0.3">
      <c r="A37" s="4" t="s">
        <v>70</v>
      </c>
      <c r="B37" s="12" t="s">
        <v>69</v>
      </c>
      <c r="C37" s="36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2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31" t="s">
        <v>20</v>
      </c>
      <c r="J37" t="s">
        <v>130</v>
      </c>
    </row>
    <row r="38" spans="1:10" ht="15" customHeight="1" x14ac:dyDescent="0.3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31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31" t="s">
        <v>15</v>
      </c>
    </row>
    <row r="39" spans="1:10" ht="15" customHeight="1" x14ac:dyDescent="0.3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31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31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Prog. Fundamentals Group I</vt:lpstr>
      <vt:lpstr>Prog. Fundamentals Group II</vt:lpstr>
      <vt:lpstr>Prog. Fundamentals Extended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2017-09-14T08:54:01Z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