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in\Desktop\"/>
    </mc:Choice>
  </mc:AlternateContent>
  <xr:revisionPtr revIDLastSave="0" documentId="13_ncr:1_{33BFA531-1E83-4276-B3C3-32FE28A36AF4}" xr6:coauthVersionLast="47" xr6:coauthVersionMax="47" xr10:uidLastSave="{00000000-0000-0000-0000-000000000000}"/>
  <bookViews>
    <workbookView xWindow="-120" yWindow="-120" windowWidth="29040" windowHeight="15840" xr2:uid="{59E4AED6-C2E5-462D-ADAD-06C3190D441B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3" i="2"/>
  <c r="E34" i="2"/>
  <c r="G34" i="2"/>
  <c r="H34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15" i="2"/>
  <c r="H13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16" i="2"/>
  <c r="D23" i="2"/>
  <c r="D24" i="2" s="1"/>
  <c r="D22" i="2"/>
  <c r="G15" i="2"/>
  <c r="B15" i="2"/>
  <c r="B14" i="2"/>
  <c r="B33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16" i="2"/>
  <c r="C24" i="1"/>
  <c r="D18" i="1"/>
  <c r="D19" i="1"/>
  <c r="C19" i="1"/>
  <c r="K8" i="1"/>
  <c r="C18" i="1"/>
  <c r="D25" i="2" l="1"/>
  <c r="D26" i="2" l="1"/>
  <c r="D27" i="2" l="1"/>
  <c r="D28" i="2" l="1"/>
  <c r="D29" i="2" l="1"/>
  <c r="D30" i="2" l="1"/>
  <c r="D31" i="2" l="1"/>
  <c r="D32" i="2" l="1"/>
  <c r="D33" i="2" l="1"/>
</calcChain>
</file>

<file path=xl/sharedStrings.xml><?xml version="1.0" encoding="utf-8"?>
<sst xmlns="http://schemas.openxmlformats.org/spreadsheetml/2006/main" count="25" uniqueCount="24">
  <si>
    <t>Periodo</t>
  </si>
  <si>
    <t>Proyecto A</t>
  </si>
  <si>
    <t>Proyecto B</t>
  </si>
  <si>
    <t>VAN</t>
  </si>
  <si>
    <t>TIR</t>
  </si>
  <si>
    <t>AL30</t>
  </si>
  <si>
    <t>Fecha</t>
  </si>
  <si>
    <t>Dias</t>
  </si>
  <si>
    <t>Fecha-Hoy</t>
  </si>
  <si>
    <t>VR</t>
  </si>
  <si>
    <t>Amortizacion</t>
  </si>
  <si>
    <t>Tasa de Interes Anual</t>
  </si>
  <si>
    <t>Renta</t>
  </si>
  <si>
    <t>Cash-Flow</t>
  </si>
  <si>
    <t>Emision</t>
  </si>
  <si>
    <t>PRECIO</t>
  </si>
  <si>
    <t>Duration</t>
  </si>
  <si>
    <t>DM</t>
  </si>
  <si>
    <t>Plazo T+</t>
  </si>
  <si>
    <t>Fecha de Calculo</t>
  </si>
  <si>
    <t>Cupon</t>
  </si>
  <si>
    <t>con K=0</t>
  </si>
  <si>
    <t>Ambos dan como resultado</t>
  </si>
  <si>
    <t>VAN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</si>
</sst>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0.00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0" fontId="0" fillId="0" borderId="5" xfId="0" applyNumberFormat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15" fontId="3" fillId="2" borderId="7" xfId="0" applyNumberFormat="1" applyFont="1" applyFill="1" applyBorder="1" applyAlignment="1">
      <alignment horizontal="center" vertical="center" wrapText="1"/>
    </xf>
    <xf numFmtId="15" fontId="3" fillId="2" borderId="8" xfId="0" applyNumberFormat="1" applyFont="1" applyFill="1" applyBorder="1" applyAlignment="1">
      <alignment horizontal="center" vertical="center" wrapText="1"/>
    </xf>
    <xf numFmtId="15" fontId="3" fillId="2" borderId="9" xfId="0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0" fontId="0" fillId="2" borderId="0" xfId="2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8" fontId="0" fillId="0" borderId="0" xfId="1" applyNumberFormat="1" applyFont="1" applyAlignment="1">
      <alignment horizontal="center" vertical="center"/>
    </xf>
    <xf numFmtId="8" fontId="0" fillId="2" borderId="0" xfId="1" applyNumberFormat="1" applyFont="1" applyFill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10" fontId="0" fillId="2" borderId="13" xfId="2" applyNumberFormat="1" applyFont="1" applyFill="1" applyBorder="1" applyAlignment="1">
      <alignment horizontal="center" vertical="center"/>
    </xf>
    <xf numFmtId="10" fontId="0" fillId="2" borderId="14" xfId="2" applyNumberFormat="1" applyFont="1" applyFill="1" applyBorder="1" applyAlignment="1">
      <alignment horizontal="center" vertical="center"/>
    </xf>
    <xf numFmtId="44" fontId="0" fillId="2" borderId="16" xfId="1" applyNumberFormat="1" applyFont="1" applyFill="1" applyBorder="1" applyAlignment="1">
      <alignment horizontal="center" vertical="center"/>
    </xf>
    <xf numFmtId="44" fontId="0" fillId="2" borderId="17" xfId="1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6CDC-E38A-4436-9849-5F6F8DB3411C}">
  <dimension ref="B4:K24"/>
  <sheetViews>
    <sheetView tabSelected="1" workbookViewId="0">
      <selection activeCell="B23" sqref="B23"/>
    </sheetView>
  </sheetViews>
  <sheetFormatPr baseColWidth="10" defaultRowHeight="15" x14ac:dyDescent="0.25"/>
  <cols>
    <col min="1" max="1" width="11.42578125" style="24"/>
    <col min="2" max="2" width="14" style="24" customWidth="1"/>
    <col min="3" max="3" width="14.28515625" style="24" customWidth="1"/>
    <col min="4" max="4" width="16.42578125" style="24" customWidth="1"/>
    <col min="5" max="5" width="11.42578125" style="24"/>
    <col min="6" max="6" width="25.28515625" style="24" bestFit="1" customWidth="1"/>
    <col min="7" max="16384" width="11.42578125" style="24"/>
  </cols>
  <sheetData>
    <row r="4" spans="2:11" x14ac:dyDescent="0.25">
      <c r="J4" s="25">
        <v>0.1</v>
      </c>
    </row>
    <row r="5" spans="2:11" x14ac:dyDescent="0.25">
      <c r="B5" s="34" t="s">
        <v>0</v>
      </c>
      <c r="C5" s="35" t="s">
        <v>1</v>
      </c>
      <c r="D5" s="36" t="s">
        <v>2</v>
      </c>
      <c r="J5" s="24">
        <v>0</v>
      </c>
    </row>
    <row r="6" spans="2:11" x14ac:dyDescent="0.25">
      <c r="B6" s="28">
        <v>0</v>
      </c>
      <c r="C6" s="29">
        <v>-10000</v>
      </c>
      <c r="D6" s="30">
        <v>-10000</v>
      </c>
    </row>
    <row r="7" spans="2:11" x14ac:dyDescent="0.25">
      <c r="B7" s="28">
        <v>1</v>
      </c>
      <c r="C7" s="29">
        <v>2500</v>
      </c>
      <c r="D7" s="30">
        <v>500</v>
      </c>
    </row>
    <row r="8" spans="2:11" x14ac:dyDescent="0.25">
      <c r="B8" s="28">
        <v>2</v>
      </c>
      <c r="C8" s="29">
        <v>2500</v>
      </c>
      <c r="D8" s="30">
        <v>500</v>
      </c>
      <c r="K8" s="26">
        <f>NPV(J5,C7:C16)+C6</f>
        <v>5000</v>
      </c>
    </row>
    <row r="9" spans="2:11" x14ac:dyDescent="0.25">
      <c r="B9" s="28">
        <v>3</v>
      </c>
      <c r="C9" s="29">
        <v>2000</v>
      </c>
      <c r="D9" s="30">
        <v>1000</v>
      </c>
    </row>
    <row r="10" spans="2:11" x14ac:dyDescent="0.25">
      <c r="B10" s="28">
        <v>4</v>
      </c>
      <c r="C10" s="29">
        <v>2000</v>
      </c>
      <c r="D10" s="30">
        <v>1000</v>
      </c>
    </row>
    <row r="11" spans="2:11" x14ac:dyDescent="0.25">
      <c r="B11" s="28">
        <v>5</v>
      </c>
      <c r="C11" s="29">
        <v>1500</v>
      </c>
      <c r="D11" s="30">
        <v>1500</v>
      </c>
    </row>
    <row r="12" spans="2:11" x14ac:dyDescent="0.25">
      <c r="B12" s="28">
        <v>6</v>
      </c>
      <c r="C12" s="29">
        <v>1500</v>
      </c>
      <c r="D12" s="30">
        <v>1500</v>
      </c>
    </row>
    <row r="13" spans="2:11" x14ac:dyDescent="0.25">
      <c r="B13" s="28">
        <v>7</v>
      </c>
      <c r="C13" s="29">
        <v>1000</v>
      </c>
      <c r="D13" s="30">
        <v>2000</v>
      </c>
    </row>
    <row r="14" spans="2:11" x14ac:dyDescent="0.25">
      <c r="B14" s="28">
        <v>8</v>
      </c>
      <c r="C14" s="29">
        <v>1000</v>
      </c>
      <c r="D14" s="30">
        <v>2000</v>
      </c>
    </row>
    <row r="15" spans="2:11" x14ac:dyDescent="0.25">
      <c r="B15" s="28">
        <v>9</v>
      </c>
      <c r="C15" s="29">
        <v>500</v>
      </c>
      <c r="D15" s="30">
        <v>2500</v>
      </c>
    </row>
    <row r="16" spans="2:11" x14ac:dyDescent="0.25">
      <c r="B16" s="31">
        <v>10</v>
      </c>
      <c r="C16" s="32">
        <v>500</v>
      </c>
      <c r="D16" s="33">
        <v>2500</v>
      </c>
    </row>
    <row r="18" spans="2:4" x14ac:dyDescent="0.25">
      <c r="B18" s="41" t="s">
        <v>3</v>
      </c>
      <c r="C18" s="39">
        <f>NPV(J4,C7:C16)+C6</f>
        <v>370.07831975075169</v>
      </c>
      <c r="D18" s="40">
        <f>NPV(J4,D7:D16)+D6</f>
        <v>-1936.3770026367129</v>
      </c>
    </row>
    <row r="19" spans="2:4" x14ac:dyDescent="0.25">
      <c r="B19" s="42" t="s">
        <v>4</v>
      </c>
      <c r="C19" s="37">
        <f>IRR(C6:C16)</f>
        <v>0.11126523324317472</v>
      </c>
      <c r="D19" s="38">
        <f>IRR(D6:D16)</f>
        <v>6.3064487997067431E-2</v>
      </c>
    </row>
    <row r="22" spans="2:4" x14ac:dyDescent="0.25">
      <c r="B22" s="24" t="s">
        <v>21</v>
      </c>
    </row>
    <row r="23" spans="2:4" x14ac:dyDescent="0.25">
      <c r="B23" s="43" t="s">
        <v>22</v>
      </c>
    </row>
    <row r="24" spans="2:4" x14ac:dyDescent="0.25">
      <c r="B24" s="24" t="s">
        <v>23</v>
      </c>
      <c r="C24" s="27">
        <f>NPV(J5,D7:D16)+D6</f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C1CD-B341-404A-8033-70700C9F624E}">
  <dimension ref="A1:K34"/>
  <sheetViews>
    <sheetView workbookViewId="0">
      <selection activeCell="F12" sqref="F12"/>
    </sheetView>
  </sheetViews>
  <sheetFormatPr baseColWidth="10" defaultRowHeight="15" x14ac:dyDescent="0.25"/>
  <cols>
    <col min="1" max="1" width="15.7109375" style="1" bestFit="1" customWidth="1"/>
    <col min="2" max="2" width="11.85546875" style="1" bestFit="1" customWidth="1"/>
    <col min="3" max="4" width="11.42578125" style="1"/>
    <col min="5" max="5" width="14" style="1" customWidth="1"/>
    <col min="6" max="6" width="16.7109375" style="1" customWidth="1"/>
    <col min="7" max="7" width="29.85546875" style="1" customWidth="1"/>
    <col min="8" max="16384" width="11.42578125" style="1"/>
  </cols>
  <sheetData>
    <row r="1" spans="1:11" x14ac:dyDescent="0.25">
      <c r="A1" s="1" t="s">
        <v>5</v>
      </c>
    </row>
    <row r="2" spans="1:11" ht="15.75" thickBot="1" x14ac:dyDescent="0.3"/>
    <row r="3" spans="1:11" ht="15.75" thickBot="1" x14ac:dyDescent="0.3">
      <c r="A3" s="23" t="s">
        <v>4</v>
      </c>
      <c r="B3" s="1">
        <v>18.760000000000002</v>
      </c>
      <c r="C3" s="21">
        <f>XIRR(H13:H33,A13:A33,10)</f>
        <v>0.18755882512778044</v>
      </c>
    </row>
    <row r="4" spans="1:11" ht="15.75" thickBot="1" x14ac:dyDescent="0.3">
      <c r="A4" s="1" t="s">
        <v>15</v>
      </c>
      <c r="B4" s="1">
        <v>39.04</v>
      </c>
      <c r="G4" s="1" t="s">
        <v>14</v>
      </c>
      <c r="H4" s="2">
        <v>44078</v>
      </c>
      <c r="J4" s="1" t="s">
        <v>20</v>
      </c>
      <c r="K4" s="1">
        <v>0.106</v>
      </c>
    </row>
    <row r="5" spans="1:11" ht="15.75" thickBot="1" x14ac:dyDescent="0.3">
      <c r="A5" s="23" t="s">
        <v>16</v>
      </c>
      <c r="B5" s="1">
        <v>5.53</v>
      </c>
      <c r="C5" s="22">
        <f>DURATION(H34,A33,0.106,C3,2)</f>
        <v>5.5677717273788154</v>
      </c>
    </row>
    <row r="6" spans="1:11" x14ac:dyDescent="0.25">
      <c r="A6" s="1" t="s">
        <v>17</v>
      </c>
      <c r="B6" s="1">
        <v>4.9800000000000004</v>
      </c>
    </row>
    <row r="7" spans="1:11" x14ac:dyDescent="0.25">
      <c r="A7" s="1" t="s">
        <v>18</v>
      </c>
      <c r="B7" s="1">
        <v>1</v>
      </c>
    </row>
    <row r="8" spans="1:11" x14ac:dyDescent="0.25">
      <c r="A8" s="1" t="s">
        <v>19</v>
      </c>
      <c r="B8" s="4">
        <v>44378</v>
      </c>
    </row>
    <row r="11" spans="1:11" ht="15.75" thickBot="1" x14ac:dyDescent="0.3"/>
    <row r="12" spans="1:11" s="3" customFormat="1" ht="36" customHeight="1" thickBot="1" x14ac:dyDescent="0.3">
      <c r="A12" s="17" t="s">
        <v>6</v>
      </c>
      <c r="B12" s="18" t="s">
        <v>7</v>
      </c>
      <c r="C12" s="18" t="s">
        <v>8</v>
      </c>
      <c r="D12" s="18" t="s">
        <v>9</v>
      </c>
      <c r="E12" s="18" t="s">
        <v>10</v>
      </c>
      <c r="F12" s="18" t="s">
        <v>11</v>
      </c>
      <c r="G12" s="18" t="s">
        <v>12</v>
      </c>
      <c r="H12" s="19" t="s">
        <v>13</v>
      </c>
    </row>
    <row r="13" spans="1:11" x14ac:dyDescent="0.25">
      <c r="A13" s="5">
        <v>44378</v>
      </c>
      <c r="B13" s="6"/>
      <c r="C13" s="6"/>
      <c r="D13" s="6">
        <v>100</v>
      </c>
      <c r="E13" s="6"/>
      <c r="F13" s="6"/>
      <c r="G13" s="6"/>
      <c r="H13" s="7">
        <f>-B4</f>
        <v>-39.04</v>
      </c>
    </row>
    <row r="14" spans="1:11" x14ac:dyDescent="0.25">
      <c r="A14" s="5">
        <v>44205</v>
      </c>
      <c r="B14" s="6">
        <f>_xlfn.DAYS(A14,A13)</f>
        <v>-173</v>
      </c>
      <c r="C14" s="6"/>
      <c r="D14" s="6">
        <v>100</v>
      </c>
      <c r="E14" s="6"/>
      <c r="F14" s="6"/>
      <c r="G14" s="6"/>
      <c r="H14" s="7"/>
    </row>
    <row r="15" spans="1:11" x14ac:dyDescent="0.25">
      <c r="A15" s="5">
        <v>44386</v>
      </c>
      <c r="B15" s="6">
        <f>_xlfn.DAYS(A15,A14)</f>
        <v>181</v>
      </c>
      <c r="C15" s="6"/>
      <c r="D15" s="6">
        <v>100</v>
      </c>
      <c r="E15" s="6"/>
      <c r="F15" s="8">
        <v>1.25E-3</v>
      </c>
      <c r="G15" s="9">
        <f>F15*DAYS360($H$4,A15)/360*D15</f>
        <v>0.10590277777777779</v>
      </c>
      <c r="H15" s="10">
        <f>G15+E15</f>
        <v>0.10590277777777779</v>
      </c>
    </row>
    <row r="16" spans="1:11" x14ac:dyDescent="0.25">
      <c r="A16" s="5">
        <v>44570</v>
      </c>
      <c r="B16" s="6">
        <f>_xlfn.DAYS(A16,A13)</f>
        <v>192</v>
      </c>
      <c r="C16" s="6"/>
      <c r="D16" s="6">
        <v>100</v>
      </c>
      <c r="E16" s="6"/>
      <c r="F16" s="11">
        <v>5.0000000000000001E-3</v>
      </c>
      <c r="G16" s="9">
        <f>F16*DAYS360(A15,A16)/360*D16</f>
        <v>0.25</v>
      </c>
      <c r="H16" s="10">
        <f t="shared" ref="H16:H33" si="0">G16+E16</f>
        <v>0.25</v>
      </c>
    </row>
    <row r="17" spans="1:8" x14ac:dyDescent="0.25">
      <c r="A17" s="5">
        <v>44751</v>
      </c>
      <c r="B17" s="6">
        <f t="shared" ref="B17:B33" si="1">_xlfn.DAYS(A17,A16)</f>
        <v>181</v>
      </c>
      <c r="C17" s="6"/>
      <c r="D17" s="6">
        <v>100</v>
      </c>
      <c r="E17" s="6"/>
      <c r="F17" s="11">
        <v>5.0000000000000001E-3</v>
      </c>
      <c r="G17" s="9">
        <f t="shared" ref="G17:G33" si="2">F17*DAYS360(A16,A17)/360*D17</f>
        <v>0.25</v>
      </c>
      <c r="H17" s="10">
        <f t="shared" si="0"/>
        <v>0.25</v>
      </c>
    </row>
    <row r="18" spans="1:8" x14ac:dyDescent="0.25">
      <c r="A18" s="5">
        <v>44935</v>
      </c>
      <c r="B18" s="6">
        <f t="shared" si="1"/>
        <v>184</v>
      </c>
      <c r="C18" s="6"/>
      <c r="D18" s="6">
        <v>100</v>
      </c>
      <c r="E18" s="6"/>
      <c r="F18" s="11">
        <v>5.0000000000000001E-3</v>
      </c>
      <c r="G18" s="9">
        <f t="shared" si="2"/>
        <v>0.25</v>
      </c>
      <c r="H18" s="10">
        <f t="shared" si="0"/>
        <v>0.25</v>
      </c>
    </row>
    <row r="19" spans="1:8" x14ac:dyDescent="0.25">
      <c r="A19" s="5">
        <v>45116</v>
      </c>
      <c r="B19" s="6">
        <f t="shared" si="1"/>
        <v>181</v>
      </c>
      <c r="C19" s="6"/>
      <c r="D19" s="6">
        <v>100</v>
      </c>
      <c r="E19" s="6"/>
      <c r="F19" s="11">
        <v>5.0000000000000001E-3</v>
      </c>
      <c r="G19" s="9">
        <f t="shared" si="2"/>
        <v>0.25</v>
      </c>
      <c r="H19" s="10">
        <f t="shared" si="0"/>
        <v>0.25</v>
      </c>
    </row>
    <row r="20" spans="1:8" x14ac:dyDescent="0.25">
      <c r="A20" s="5">
        <v>45300</v>
      </c>
      <c r="B20" s="6">
        <f t="shared" si="1"/>
        <v>184</v>
      </c>
      <c r="C20" s="6"/>
      <c r="D20" s="6">
        <v>100</v>
      </c>
      <c r="E20" s="6"/>
      <c r="F20" s="11">
        <v>7.4999999999999997E-3</v>
      </c>
      <c r="G20" s="9">
        <f t="shared" si="2"/>
        <v>0.37499999999999994</v>
      </c>
      <c r="H20" s="10">
        <f t="shared" si="0"/>
        <v>0.37499999999999994</v>
      </c>
    </row>
    <row r="21" spans="1:8" x14ac:dyDescent="0.25">
      <c r="A21" s="5">
        <v>45482</v>
      </c>
      <c r="B21" s="6">
        <f t="shared" si="1"/>
        <v>182</v>
      </c>
      <c r="C21" s="6"/>
      <c r="D21" s="6">
        <v>100</v>
      </c>
      <c r="E21" s="6">
        <v>4</v>
      </c>
      <c r="F21" s="11">
        <v>7.4999999999999997E-3</v>
      </c>
      <c r="G21" s="9">
        <f t="shared" si="2"/>
        <v>0.37499999999999994</v>
      </c>
      <c r="H21" s="10">
        <f t="shared" si="0"/>
        <v>4.375</v>
      </c>
    </row>
    <row r="22" spans="1:8" x14ac:dyDescent="0.25">
      <c r="A22" s="5">
        <v>45666</v>
      </c>
      <c r="B22" s="6">
        <f t="shared" si="1"/>
        <v>184</v>
      </c>
      <c r="C22" s="6"/>
      <c r="D22" s="6">
        <f>D21-E21</f>
        <v>96</v>
      </c>
      <c r="E22" s="6">
        <v>8</v>
      </c>
      <c r="F22" s="11">
        <v>7.4999999999999997E-3</v>
      </c>
      <c r="G22" s="9">
        <f t="shared" si="2"/>
        <v>0.35999999999999993</v>
      </c>
      <c r="H22" s="10">
        <f t="shared" si="0"/>
        <v>8.36</v>
      </c>
    </row>
    <row r="23" spans="1:8" x14ac:dyDescent="0.25">
      <c r="A23" s="5">
        <v>45847</v>
      </c>
      <c r="B23" s="6">
        <f t="shared" si="1"/>
        <v>181</v>
      </c>
      <c r="C23" s="6"/>
      <c r="D23" s="6">
        <f t="shared" ref="D23:D33" si="3">D22-E22</f>
        <v>88</v>
      </c>
      <c r="E23" s="6">
        <v>8</v>
      </c>
      <c r="F23" s="11">
        <v>7.4999999999999997E-3</v>
      </c>
      <c r="G23" s="9">
        <f t="shared" si="2"/>
        <v>0.32999999999999996</v>
      </c>
      <c r="H23" s="10">
        <f t="shared" si="0"/>
        <v>8.33</v>
      </c>
    </row>
    <row r="24" spans="1:8" x14ac:dyDescent="0.25">
      <c r="A24" s="5">
        <v>46031</v>
      </c>
      <c r="B24" s="6">
        <f t="shared" si="1"/>
        <v>184</v>
      </c>
      <c r="C24" s="6"/>
      <c r="D24" s="6">
        <f t="shared" si="3"/>
        <v>80</v>
      </c>
      <c r="E24" s="6">
        <v>8</v>
      </c>
      <c r="F24" s="11">
        <v>7.4999999999999997E-3</v>
      </c>
      <c r="G24" s="9">
        <f t="shared" si="2"/>
        <v>0.29999999999999993</v>
      </c>
      <c r="H24" s="10">
        <f t="shared" si="0"/>
        <v>8.3000000000000007</v>
      </c>
    </row>
    <row r="25" spans="1:8" x14ac:dyDescent="0.25">
      <c r="A25" s="5">
        <v>46212</v>
      </c>
      <c r="B25" s="6">
        <f t="shared" si="1"/>
        <v>181</v>
      </c>
      <c r="C25" s="6"/>
      <c r="D25" s="6">
        <f t="shared" si="3"/>
        <v>72</v>
      </c>
      <c r="E25" s="6">
        <v>8</v>
      </c>
      <c r="F25" s="11">
        <v>7.4999999999999997E-3</v>
      </c>
      <c r="G25" s="9">
        <f t="shared" si="2"/>
        <v>0.26999999999999996</v>
      </c>
      <c r="H25" s="10">
        <f t="shared" si="0"/>
        <v>8.27</v>
      </c>
    </row>
    <row r="26" spans="1:8" x14ac:dyDescent="0.25">
      <c r="A26" s="5">
        <v>46396</v>
      </c>
      <c r="B26" s="6">
        <f t="shared" si="1"/>
        <v>184</v>
      </c>
      <c r="C26" s="6"/>
      <c r="D26" s="6">
        <f t="shared" si="3"/>
        <v>64</v>
      </c>
      <c r="E26" s="6">
        <v>8</v>
      </c>
      <c r="F26" s="11">
        <v>7.4999999999999997E-3</v>
      </c>
      <c r="G26" s="9">
        <f t="shared" si="2"/>
        <v>0.23999999999999996</v>
      </c>
      <c r="H26" s="10">
        <f t="shared" si="0"/>
        <v>8.24</v>
      </c>
    </row>
    <row r="27" spans="1:8" x14ac:dyDescent="0.25">
      <c r="A27" s="5">
        <v>46577</v>
      </c>
      <c r="B27" s="6">
        <f t="shared" si="1"/>
        <v>181</v>
      </c>
      <c r="C27" s="6"/>
      <c r="D27" s="6">
        <f t="shared" si="3"/>
        <v>56</v>
      </c>
      <c r="E27" s="6">
        <v>8</v>
      </c>
      <c r="F27" s="11">
        <v>7.4999999999999997E-3</v>
      </c>
      <c r="G27" s="9">
        <f t="shared" si="2"/>
        <v>0.20999999999999996</v>
      </c>
      <c r="H27" s="10">
        <f t="shared" si="0"/>
        <v>8.2100000000000009</v>
      </c>
    </row>
    <row r="28" spans="1:8" x14ac:dyDescent="0.25">
      <c r="A28" s="5">
        <v>46761</v>
      </c>
      <c r="B28" s="6">
        <f t="shared" si="1"/>
        <v>184</v>
      </c>
      <c r="C28" s="6"/>
      <c r="D28" s="6">
        <f t="shared" si="3"/>
        <v>48</v>
      </c>
      <c r="E28" s="6">
        <v>8</v>
      </c>
      <c r="F28" s="11">
        <v>1.7500000000000002E-2</v>
      </c>
      <c r="G28" s="9">
        <f t="shared" si="2"/>
        <v>0.42000000000000004</v>
      </c>
      <c r="H28" s="10">
        <f t="shared" si="0"/>
        <v>8.42</v>
      </c>
    </row>
    <row r="29" spans="1:8" x14ac:dyDescent="0.25">
      <c r="A29" s="5">
        <v>46943</v>
      </c>
      <c r="B29" s="6">
        <f t="shared" si="1"/>
        <v>182</v>
      </c>
      <c r="C29" s="6"/>
      <c r="D29" s="6">
        <f t="shared" si="3"/>
        <v>40</v>
      </c>
      <c r="E29" s="6">
        <v>8</v>
      </c>
      <c r="F29" s="11">
        <v>1.7500000000000002E-2</v>
      </c>
      <c r="G29" s="9">
        <f t="shared" si="2"/>
        <v>0.35000000000000003</v>
      </c>
      <c r="H29" s="10">
        <f t="shared" si="0"/>
        <v>8.35</v>
      </c>
    </row>
    <row r="30" spans="1:8" x14ac:dyDescent="0.25">
      <c r="A30" s="5">
        <v>47127</v>
      </c>
      <c r="B30" s="6">
        <f t="shared" si="1"/>
        <v>184</v>
      </c>
      <c r="C30" s="6"/>
      <c r="D30" s="6">
        <f t="shared" si="3"/>
        <v>32</v>
      </c>
      <c r="E30" s="6">
        <v>8</v>
      </c>
      <c r="F30" s="11">
        <v>1.7500000000000002E-2</v>
      </c>
      <c r="G30" s="9">
        <f t="shared" si="2"/>
        <v>0.28000000000000003</v>
      </c>
      <c r="H30" s="10">
        <f t="shared" si="0"/>
        <v>8.2799999999999994</v>
      </c>
    </row>
    <row r="31" spans="1:8" x14ac:dyDescent="0.25">
      <c r="A31" s="5">
        <v>47308</v>
      </c>
      <c r="B31" s="6">
        <f t="shared" si="1"/>
        <v>181</v>
      </c>
      <c r="C31" s="6"/>
      <c r="D31" s="6">
        <f t="shared" si="3"/>
        <v>24</v>
      </c>
      <c r="E31" s="6">
        <v>8</v>
      </c>
      <c r="F31" s="11">
        <v>1.7500000000000002E-2</v>
      </c>
      <c r="G31" s="9">
        <f t="shared" si="2"/>
        <v>0.21000000000000002</v>
      </c>
      <c r="H31" s="10">
        <f t="shared" si="0"/>
        <v>8.2100000000000009</v>
      </c>
    </row>
    <row r="32" spans="1:8" x14ac:dyDescent="0.25">
      <c r="A32" s="5">
        <v>47492</v>
      </c>
      <c r="B32" s="6">
        <f t="shared" si="1"/>
        <v>184</v>
      </c>
      <c r="C32" s="6"/>
      <c r="D32" s="6">
        <f t="shared" si="3"/>
        <v>16</v>
      </c>
      <c r="E32" s="6">
        <v>8</v>
      </c>
      <c r="F32" s="11">
        <v>1.7500000000000002E-2</v>
      </c>
      <c r="G32" s="9">
        <f t="shared" si="2"/>
        <v>0.14000000000000001</v>
      </c>
      <c r="H32" s="10">
        <f t="shared" si="0"/>
        <v>8.14</v>
      </c>
    </row>
    <row r="33" spans="1:8" ht="15.75" thickBot="1" x14ac:dyDescent="0.3">
      <c r="A33" s="12">
        <v>47673</v>
      </c>
      <c r="B33" s="13">
        <f t="shared" si="1"/>
        <v>181</v>
      </c>
      <c r="C33" s="13"/>
      <c r="D33" s="13">
        <f t="shared" si="3"/>
        <v>8</v>
      </c>
      <c r="E33" s="13">
        <v>8</v>
      </c>
      <c r="F33" s="14">
        <v>1.7500000000000002E-2</v>
      </c>
      <c r="G33" s="15">
        <f t="shared" si="2"/>
        <v>7.0000000000000007E-2</v>
      </c>
      <c r="H33" s="16">
        <f t="shared" si="0"/>
        <v>8.07</v>
      </c>
    </row>
    <row r="34" spans="1:8" x14ac:dyDescent="0.25">
      <c r="E34" s="1">
        <f>SUM(E21:E33)</f>
        <v>100</v>
      </c>
      <c r="G34" s="20">
        <f>SUM(G15:G33)</f>
        <v>5.0359027777777774</v>
      </c>
      <c r="H34" s="20">
        <f>SUM(H15:H33)</f>
        <v>105.03590277777778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</dc:creator>
  <cp:lastModifiedBy>Agustin</cp:lastModifiedBy>
  <dcterms:created xsi:type="dcterms:W3CDTF">2021-07-02T22:26:42Z</dcterms:created>
  <dcterms:modified xsi:type="dcterms:W3CDTF">2021-07-08T23:31:21Z</dcterms:modified>
</cp:coreProperties>
</file>