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IFERROR(__xludf.DUMMYFUNCTION("""COMPUTED_VALUE"""),"Sieg Ballelos")</f>
        <v>Sieg Ballelos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IFERROR(__xludf.DUMMYFUNCTION("""COMPUTED_VALUE"""),"Sieg Ballelos")</f>
        <v>Sieg Ballelos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IFERROR(__xludf.DUMMYFUNCTION("""COMPUTED_VALUE"""),"Sieg Ballelos")</f>
        <v>Sieg Ballelos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IFERROR(__xludf.DUMMYFUNCTION("""COMPUTED_VALUE"""),"Sieg Ballelos")</f>
        <v>Sieg Ballelos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IFERROR(__xludf.DUMMYFUNCTION("""COMPUTED_VALUE"""),"Belle Bentazal")</f>
        <v>Belle Bentazal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IFERROR(__xludf.DUMMYFUNCTION("""COMPUTED_VALUE"""),"Belle Bentazal")</f>
        <v>Belle Bentazal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IFERROR(__xludf.DUMMYFUNCTION("""COMPUTED_VALUE"""),"Core Product Support")</f>
        <v>Core Product Support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IFERROR(__xludf.DUMMYFUNCTION("""COMPUTED_VALUE"""),"Marie Mordeno")</f>
        <v>Marie Mordeno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IFERROR(__xludf.DUMMYFUNCTION("""COMPUTED_VALUE"""),"Core Product Support")</f>
        <v>Core Product Support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IFERROR(__xludf.DUMMYFUNCTION("""COMPUTED_VALUE"""),"Marie Mordeno")</f>
        <v>Marie Mordeno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 t="str">
        <f>IFERROR(__xludf.DUMMYFUNCTION("""COMPUTED_VALUE"""),"Core Product Support")</f>
        <v>Core Product Support</v>
      </c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 t="str">
        <f>IFERROR(__xludf.DUMMYFUNCTION("""COMPUTED_VALUE"""),"Core Product Support")</f>
        <v>Core Product Support</v>
      </c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IFERROR(__xludf.DUMMYFUNCTION("""COMPUTED_VALUE"""),"Belle Bentazal")</f>
        <v>Belle Bentazal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IFERROR(__xludf.DUMMYFUNCTION("""COMPUTED_VALUE"""),"Belle Bentazal")</f>
        <v>Belle Bentazal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IFERROR(__xludf.DUMMYFUNCTION("""COMPUTED_VALUE"""),"Core Product Support")</f>
        <v>Core Product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IFERROR(__xludf.DUMMYFUNCTION("""COMPUTED_VALUE"""),"Belle Bentazal")</f>
        <v>Belle Bentazal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IFERROR(__xludf.DUMMYFUNCTION("""COMPUTED_VALUE"""),"Core Product Support")</f>
        <v>Core Product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IFERROR(__xludf.DUMMYFUNCTION("""COMPUTED_VALUE"""),"Belle Bentazal")</f>
        <v>Belle Bentazal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IFERROR(__xludf.DUMMYFUNCTION("""COMPUTED_VALUE"""),"Back of House Operations")</f>
        <v>Back of House Operations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IFERROR(__xludf.DUMMYFUNCTION("""COMPUTED_VALUE"""),"Jonathan Dimaculangan")</f>
        <v>Jonathan Dimaculangan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IFERROR(__xludf.DUMMYFUNCTION("""COMPUTED_VALUE"""),"Back of House Operations")</f>
        <v>Back of House Operations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IFERROR(__xludf.DUMMYFUNCTION("""COMPUTED_VALUE"""),"Jonathan Dimaculangan")</f>
        <v>Jonathan Dimaculangan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IFERROR(__xludf.DUMMYFUNCTION("""COMPUTED_VALUE"""),"Back of House Operations")</f>
        <v>Back of House Operations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IFERROR(__xludf.DUMMYFUNCTION("""COMPUTED_VALUE"""),"Jonathan Dimaculangan")</f>
        <v>Jonathan Dimaculangan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IFERROR(__xludf.DUMMYFUNCTION("""COMPUTED_VALUE"""),"Back of House Operations")</f>
        <v>Back of House Operations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IFERROR(__xludf.DUMMYFUNCTION("""COMPUTED_VALUE"""),"Jonathan Dimaculangan")</f>
        <v>Jonathan Dimaculangan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IFERROR(__xludf.DUMMYFUNCTION("""COMPUTED_VALUE"""),"Mikhaela Decangchon")</f>
        <v>Mikhaela Decangchon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IFERROR(__xludf.DUMMYFUNCTION("""COMPUTED_VALUE"""),"Mikhaela Decangchon")</f>
        <v>Mikhaela Decangchon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IFERROR(__xludf.DUMMYFUNCTION("""COMPUTED_VALUE"""),"Mikhaela Decangchon")</f>
        <v>Mikhaela Decangchon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IFERROR(__xludf.DUMMYFUNCTION("""COMPUTED_VALUE"""),"Mikhaela Decangchon")</f>
        <v>Mikhaela Decangchon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IFERROR(__xludf.DUMMYFUNCTION("""COMPUTED_VALUE"""),"K-Tin Yu")</f>
        <v>K-Tin Yu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IFERROR(__xludf.DUMMYFUNCTION("""COMPUTED_VALUE"""),"K-Tin Yu")</f>
        <v>K-Tin Yu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IFERROR(__xludf.DUMMYFUNCTION("""COMPUTED_VALUE"""),"Jelyn Elmido")</f>
        <v>Jelyn Elmido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IFERROR(__xludf.DUMMYFUNCTION("""COMPUTED_VALUE"""),"Jelyn Elmido")</f>
        <v>Jelyn Elmido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IFERROR(__xludf.DUMMYFUNCTION("""COMPUTED_VALUE"""),"Rose Gabilan")</f>
        <v>Rose Gabilan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IFERROR(__xludf.DUMMYFUNCTION("""COMPUTED_VALUE"""),"Rose Gabilan")</f>
        <v>Rose Gabilan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IFERROR(__xludf.DUMMYFUNCTION("""COMPUTED_VALUE"""),"Segment-specific Support")</f>
        <v>Segment-specific Support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IFERROR(__xludf.DUMMYFUNCTION("""COMPUTED_VALUE"""),"Tash Kelly")</f>
        <v>Tash Kelly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IFERROR(__xludf.DUMMYFUNCTION("""COMPUTED_VALUE"""),"Segment-specific Support")</f>
        <v>Segment-specific Support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IFERROR(__xludf.DUMMYFUNCTION("""COMPUTED_VALUE"""),"Tash Kelly")</f>
        <v>Tash Kelly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IFERROR(__xludf.DUMMYFUNCTION("""COMPUTED_VALUE"""),"Mikhaela Decangchon")</f>
        <v>Mikhaela Decangchon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IFERROR(__xludf.DUMMYFUNCTION("""COMPUTED_VALUE"""),"Mikhaela Decangchon")</f>
        <v>Mikhaela Decangchon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IFERROR(__xludf.DUMMYFUNCTION("""COMPUTED_VALUE"""),"Ellaine Estayo")</f>
        <v>Ellaine Estayo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IFERROR(__xludf.DUMMYFUNCTION("""COMPUTED_VALUE"""),"Ellaine Estayo")</f>
        <v>Ellaine Estayo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IFERROR(__xludf.DUMMYFUNCTION("""COMPUTED_VALUE"""),"Sieg Ballelos")</f>
        <v>Sieg Ballelos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IFERROR(__xludf.DUMMYFUNCTION("""COMPUTED_VALUE"""),"Sieg Ballelos")</f>
        <v>Sieg Ballelos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IFERROR(__xludf.DUMMYFUNCTION("""COMPUTED_VALUE"""),"Sieg Ballelos")</f>
        <v>Sieg Ballelos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IFERROR(__xludf.DUMMYFUNCTION("""COMPUTED_VALUE"""),"Sieg Ballelos")</f>
        <v>Sieg Ballelos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IFERROR(__xludf.DUMMYFUNCTION("""COMPUTED_VALUE"""),"Belle Bentazal")</f>
        <v>Belle Bentazal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IFERROR(__xludf.DUMMYFUNCTION("""COMPUTED_VALUE"""),"Belle Bentazal")</f>
        <v>Belle Bentazal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IFERROR(__xludf.DUMMYFUNCTION("""COMPUTED_VALUE"""),"Core Product Support")</f>
        <v>Core Product Support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IFERROR(__xludf.DUMMYFUNCTION("""COMPUTED_VALUE"""),"Marie Mordeno")</f>
        <v>Marie Mordeno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IFERROR(__xludf.DUMMYFUNCTION("""COMPUTED_VALUE"""),"Core Product Support")</f>
        <v>Core Product Support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IFERROR(__xludf.DUMMYFUNCTION("""COMPUTED_VALUE"""),"Marie Mordeno")</f>
        <v>Marie Mordeno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 t="str">
        <f>IFERROR(__xludf.DUMMYFUNCTION("""COMPUTED_VALUE"""),"Core Product Support")</f>
        <v>Core Product Support</v>
      </c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 t="str">
        <f>IFERROR(__xludf.DUMMYFUNCTION("""COMPUTED_VALUE"""),"Core Product Support")</f>
        <v>Core Product Support</v>
      </c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IFERROR(__xludf.DUMMYFUNCTION("""COMPUTED_VALUE"""),"Belle Bentazal")</f>
        <v>Belle Bentazal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IFERROR(__xludf.DUMMYFUNCTION("""COMPUTED_VALUE"""),"Belle Bentazal")</f>
        <v>Belle Bentazal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IFERROR(__xludf.DUMMYFUNCTION("""COMPUTED_VALUE"""),"Core Product Support")</f>
        <v>Core Product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IFERROR(__xludf.DUMMYFUNCTION("""COMPUTED_VALUE"""),"Belle Bentazal")</f>
        <v>Belle Bentazal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IFERROR(__xludf.DUMMYFUNCTION("""COMPUTED_VALUE"""),"Core Product Support")</f>
        <v>Core Product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IFERROR(__xludf.DUMMYFUNCTION("""COMPUTED_VALUE"""),"Belle Bentazal")</f>
        <v>Belle Bentazal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IFERROR(__xludf.DUMMYFUNCTION("""COMPUTED_VALUE"""),"Back of House Operations")</f>
        <v>Back of House Operations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IFERROR(__xludf.DUMMYFUNCTION("""COMPUTED_VALUE"""),"Jonathan Dimaculangan")</f>
        <v>Jonathan Dimaculangan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IFERROR(__xludf.DUMMYFUNCTION("""COMPUTED_VALUE"""),"Back of House Operations")</f>
        <v>Back of House Operations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IFERROR(__xludf.DUMMYFUNCTION("""COMPUTED_VALUE"""),"Jonathan Dimaculangan")</f>
        <v>Jonathan Dimaculangan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IFERROR(__xludf.DUMMYFUNCTION("""COMPUTED_VALUE"""),"Back of House Operations")</f>
        <v>Back of House Operations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IFERROR(__xludf.DUMMYFUNCTION("""COMPUTED_VALUE"""),"Jonathan Dimaculangan")</f>
        <v>Jonathan Dimaculangan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IFERROR(__xludf.DUMMYFUNCTION("""COMPUTED_VALUE"""),"Back of House Operations")</f>
        <v>Back of House Operations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IFERROR(__xludf.DUMMYFUNCTION("""COMPUTED_VALUE"""),"Jonathan Dimaculangan")</f>
        <v>Jonathan Dimaculangan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IFERROR(__xludf.DUMMYFUNCTION("""COMPUTED_VALUE"""),"Mikhaela Decangchon")</f>
        <v>Mikhaela Decangchon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IFERROR(__xludf.DUMMYFUNCTION("""COMPUTED_VALUE"""),"Mikhaela Decangchon")</f>
        <v>Mikhaela Decangchon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IFERROR(__xludf.DUMMYFUNCTION("""COMPUTED_VALUE"""),"Mikhaela Decangchon")</f>
        <v>Mikhaela Decangchon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IFERROR(__xludf.DUMMYFUNCTION("""COMPUTED_VALUE"""),"Mikhaela Decangchon")</f>
        <v>Mikhaela Decangchon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IFERROR(__xludf.DUMMYFUNCTION("""COMPUTED_VALUE"""),"K-Tin Yu")</f>
        <v>K-Tin Yu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IFERROR(__xludf.DUMMYFUNCTION("""COMPUTED_VALUE"""),"K-Tin Yu")</f>
        <v>K-Tin Yu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IFERROR(__xludf.DUMMYFUNCTION("""COMPUTED_VALUE"""),"Jelyn Elmido")</f>
        <v>Jelyn Elmido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IFERROR(__xludf.DUMMYFUNCTION("""COMPUTED_VALUE"""),"Jelyn Elmido")</f>
        <v>Jelyn Elmido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IFERROR(__xludf.DUMMYFUNCTION("""COMPUTED_VALUE"""),"Rose Gabilan")</f>
        <v>Rose Gabilan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IFERROR(__xludf.DUMMYFUNCTION("""COMPUTED_VALUE"""),"Rose Gabilan")</f>
        <v>Rose Gabilan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IFERROR(__xludf.DUMMYFUNCTION("""COMPUTED_VALUE"""),"Segment-specific Support")</f>
        <v>Segment-specific Support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IFERROR(__xludf.DUMMYFUNCTION("""COMPUTED_VALUE"""),"Tash Kelly")</f>
        <v>Tash Kelly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IFERROR(__xludf.DUMMYFUNCTION("""COMPUTED_VALUE"""),"Segment-specific Support")</f>
        <v>Segment-specific Support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IFERROR(__xludf.DUMMYFUNCTION("""COMPUTED_VALUE"""),"Tash Kelly")</f>
        <v>Tash Kelly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IFERROR(__xludf.DUMMYFUNCTION("""COMPUTED_VALUE"""),"Mikhaela Decangchon")</f>
        <v>Mikhaela Decangchon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IFERROR(__xludf.DUMMYFUNCTION("""COMPUTED_VALUE"""),"Mikhaela Decangchon")</f>
        <v>Mikhaela Decangchon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IFERROR(__xludf.DUMMYFUNCTION("""COMPUTED_VALUE"""),"Ellaine Estayo")</f>
        <v>Ellaine Estayo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IFERROR(__xludf.DUMMYFUNCTION("""COMPUTED_VALUE"""),"Ellaine Estayo")</f>
        <v>Ellaine Estayo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IFERROR(__xludf.DUMMYFUNCTION("""COMPUTED_VALUE"""),"Sieg Ballelos")</f>
        <v>Sieg Ballelos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IFERROR(__xludf.DUMMYFUNCTION("""COMPUTED_VALUE"""),"Sieg Ballelos")</f>
        <v>Sieg Ballelos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IFERROR(__xludf.DUMMYFUNCTION("""COMPUTED_VALUE"""),"Sieg Ballelos")</f>
        <v>Sieg Ballelos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IFERROR(__xludf.DUMMYFUNCTION("""COMPUTED_VALUE"""),"Sieg Ballelos")</f>
        <v>Sieg Ballelos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IFERROR(__xludf.DUMMYFUNCTION("""COMPUTED_VALUE"""),"Belle Bentazal")</f>
        <v>Belle Bentazal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IFERROR(__xludf.DUMMYFUNCTION("""COMPUTED_VALUE"""),"Belle Bentazal")</f>
        <v>Belle Bentazal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IFERROR(__xludf.DUMMYFUNCTION("""COMPUTED_VALUE"""),"Core Product Support")</f>
        <v>Core Product Support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IFERROR(__xludf.DUMMYFUNCTION("""COMPUTED_VALUE"""),"Marie Mordeno")</f>
        <v>Marie Mordeno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IFERROR(__xludf.DUMMYFUNCTION("""COMPUTED_VALUE"""),"Core Product Support")</f>
        <v>Core Product Support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IFERROR(__xludf.DUMMYFUNCTION("""COMPUTED_VALUE"""),"Marie Mordeno")</f>
        <v>Marie Mordeno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 t="str">
        <f>IFERROR(__xludf.DUMMYFUNCTION("""COMPUTED_VALUE"""),"Core Product Support")</f>
        <v>Core Product Support</v>
      </c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 t="str">
        <f>IFERROR(__xludf.DUMMYFUNCTION("""COMPUTED_VALUE"""),"Core Product Support")</f>
        <v>Core Product Support</v>
      </c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IFERROR(__xludf.DUMMYFUNCTION("""COMPUTED_VALUE"""),"Belle Bentazal")</f>
        <v>Belle Bentazal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IFERROR(__xludf.DUMMYFUNCTION("""COMPUTED_VALUE"""),"Belle Bentazal")</f>
        <v>Belle Bentazal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IFERROR(__xludf.DUMMYFUNCTION("""COMPUTED_VALUE"""),"Core Product Support")</f>
        <v>Core Product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IFERROR(__xludf.DUMMYFUNCTION("""COMPUTED_VALUE"""),"Belle Bentazal")</f>
        <v>Belle Bentazal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IFERROR(__xludf.DUMMYFUNCTION("""COMPUTED_VALUE"""),"Core Product Support")</f>
        <v>Core Product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IFERROR(__xludf.DUMMYFUNCTION("""COMPUTED_VALUE"""),"Belle Bentazal")</f>
        <v>Belle Bentazal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IFERROR(__xludf.DUMMYFUNCTION("""COMPUTED_VALUE"""),"Back of House Operations")</f>
        <v>Back of House Operations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IFERROR(__xludf.DUMMYFUNCTION("""COMPUTED_VALUE"""),"Jonathan Dimaculangan")</f>
        <v>Jonathan Dimaculangan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IFERROR(__xludf.DUMMYFUNCTION("""COMPUTED_VALUE"""),"Back of House Operations")</f>
        <v>Back of House Operations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IFERROR(__xludf.DUMMYFUNCTION("""COMPUTED_VALUE"""),"Jonathan Dimaculangan")</f>
        <v>Jonathan Dimaculangan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IFERROR(__xludf.DUMMYFUNCTION("""COMPUTED_VALUE"""),"Back of House Operations")</f>
        <v>Back of House Operations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IFERROR(__xludf.DUMMYFUNCTION("""COMPUTED_VALUE"""),"Jonathan Dimaculangan")</f>
        <v>Jonathan Dimaculangan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IFERROR(__xludf.DUMMYFUNCTION("""COMPUTED_VALUE"""),"Back of House Operations")</f>
        <v>Back of House Operations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IFERROR(__xludf.DUMMYFUNCTION("""COMPUTED_VALUE"""),"Jonathan Dimaculangan")</f>
        <v>Jonathan Dimaculangan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IFERROR(__xludf.DUMMYFUNCTION("""COMPUTED_VALUE"""),"Mikhaela Decangchon")</f>
        <v>Mikhaela Decangchon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IFERROR(__xludf.DUMMYFUNCTION("""COMPUTED_VALUE"""),"Mikhaela Decangchon")</f>
        <v>Mikhaela Decangchon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IFERROR(__xludf.DUMMYFUNCTION("""COMPUTED_VALUE"""),"Mikhaela Decangchon")</f>
        <v>Mikhaela Decangchon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IFERROR(__xludf.DUMMYFUNCTION("""COMPUTED_VALUE"""),"Mikhaela Decangchon")</f>
        <v>Mikhaela Decangchon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IFERROR(__xludf.DUMMYFUNCTION("""COMPUTED_VALUE"""),"K-Tin Yu")</f>
        <v>K-Tin Yu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IFERROR(__xludf.DUMMYFUNCTION("""COMPUTED_VALUE"""),"Jelyn Elmido")</f>
        <v>Jelyn Elmido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IFERROR(__xludf.DUMMYFUNCTION("""COMPUTED_VALUE"""),"K-Tin Yu")</f>
        <v>K-Tin Yu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IFERROR(__xludf.DUMMYFUNCTION("""COMPUTED_VALUE"""),"Jelyn Elmido")</f>
        <v>Jelyn Elmido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IFERROR(__xludf.DUMMYFUNCTION("""COMPUTED_VALUE"""),"Rose Gabilan")</f>
        <v>Rose Gabilan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IFERROR(__xludf.DUMMYFUNCTION("""COMPUTED_VALUE"""),"Rose Gabilan")</f>
        <v>Rose Gabilan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IFERROR(__xludf.DUMMYFUNCTION("""COMPUTED_VALUE"""),"Segment-specific Support")</f>
        <v>Segment-specific Support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IFERROR(__xludf.DUMMYFUNCTION("""COMPUTED_VALUE"""),"Tash Kelly")</f>
        <v>Tash Kelly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IFERROR(__xludf.DUMMYFUNCTION("""COMPUTED_VALUE"""),"Segment-specific Support")</f>
        <v>Segment-specific Support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IFERROR(__xludf.DUMMYFUNCTION("""COMPUTED_VALUE"""),"Tash Kelly")</f>
        <v>Tash Kelly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IFERROR(__xludf.DUMMYFUNCTION("""COMPUTED_VALUE"""),"Mikhaela Decangchon")</f>
        <v>Mikhaela Decangchon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IFERROR(__xludf.DUMMYFUNCTION("""COMPUTED_VALUE"""),"Ellaine Estayo")</f>
        <v>Ellaine Estayo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IFERROR(__xludf.DUMMYFUNCTION("""COMPUTED_VALUE"""),"Mikhaela Decangchon")</f>
        <v>Mikhaela Decangchon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IFERROR(__xludf.DUMMYFUNCTION("""COMPUTED_VALUE"""),"Ellaine Estayo")</f>
        <v>Ellaine Estayo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IFERROR(__xludf.DUMMYFUNCTION("""COMPUTED_VALUE"""),"Sieg Ballelos")</f>
        <v>Sieg Ballelos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IFERROR(__xludf.DUMMYFUNCTION("""COMPUTED_VALUE"""),"Sieg Ballelos")</f>
        <v>Sieg Ballelos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IFERROR(__xludf.DUMMYFUNCTION("""COMPUTED_VALUE"""),"Sieg Ballelos")</f>
        <v>Sieg Ballelos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IFERROR(__xludf.DUMMYFUNCTION("""COMPUTED_VALUE"""),"Belle Bentazal")</f>
        <v>Belle Bentazal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IFERROR(__xludf.DUMMYFUNCTION("""COMPUTED_VALUE"""),"Sieg Ballelos")</f>
        <v>Sieg Ballelos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IFERROR(__xludf.DUMMYFUNCTION("""COMPUTED_VALUE"""),"Belle Bentazal")</f>
        <v>Belle Bentazal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IFERROR(__xludf.DUMMYFUNCTION("""COMPUTED_VALUE"""),"Core Product Support")</f>
        <v>Core Product Support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IFERROR(__xludf.DUMMYFUNCTION("""COMPUTED_VALUE"""),"Marie Mordeno")</f>
        <v>Marie Mordeno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IFERROR(__xludf.DUMMYFUNCTION("""COMPUTED_VALUE"""),"Core Product Support")</f>
        <v>Core Product Support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IFERROR(__xludf.DUMMYFUNCTION("""COMPUTED_VALUE"""),"Marie Mordeno")</f>
        <v>Marie Mordeno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 t="str">
        <f>IFERROR(__xludf.DUMMYFUNCTION("""COMPUTED_VALUE"""),"Core Product Support")</f>
        <v>Core Product Support</v>
      </c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 t="str">
        <f>IFERROR(__xludf.DUMMYFUNCTION("""COMPUTED_VALUE"""),"Core Product Support")</f>
        <v>Core Product Support</v>
      </c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IFERROR(__xludf.DUMMYFUNCTION("""COMPUTED_VALUE"""),"Belle Bentazal")</f>
        <v>Belle Bentazal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IFERROR(__xludf.DUMMYFUNCTION("""COMPUTED_VALUE"""),"Belle Bentazal")</f>
        <v>Belle Bentazal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IFERROR(__xludf.DUMMYFUNCTION("""COMPUTED_VALUE"""),"Core Product Support")</f>
        <v>Core Product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IFERROR(__xludf.DUMMYFUNCTION("""COMPUTED_VALUE"""),"Belle Bentazal")</f>
        <v>Belle Bentazal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IFERROR(__xludf.DUMMYFUNCTION("""COMPUTED_VALUE"""),"Back of House Operations")</f>
        <v>Back of House Operations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IFERROR(__xludf.DUMMYFUNCTION("""COMPUTED_VALUE"""),"Jonathan Dimaculangan")</f>
        <v>Jonathan Dimaculangan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IFERROR(__xludf.DUMMYFUNCTION("""COMPUTED_VALUE"""),"Core Product Support")</f>
        <v>Core Product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IFERROR(__xludf.DUMMYFUNCTION("""COMPUTED_VALUE"""),"Belle Bentazal")</f>
        <v>Belle Bentazal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IFERROR(__xludf.DUMMYFUNCTION("""COMPUTED_VALUE"""),"Back of House Operations")</f>
        <v>Back of House Operations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IFERROR(__xludf.DUMMYFUNCTION("""COMPUTED_VALUE"""),"Jonathan Dimaculangan")</f>
        <v>Jonathan Dimaculangan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IFERROR(__xludf.DUMMYFUNCTION("""COMPUTED_VALUE"""),"Back of House Operations")</f>
        <v>Back of House Operations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IFERROR(__xludf.DUMMYFUNCTION("""COMPUTED_VALUE"""),"Jonathan Dimaculangan")</f>
        <v>Jonathan Dimaculangan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IFERROR(__xludf.DUMMYFUNCTION("""COMPUTED_VALUE"""),"Back of House Operations")</f>
        <v>Back of House Operations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IFERROR(__xludf.DUMMYFUNCTION("""COMPUTED_VALUE"""),"Jonathan Dimaculangan")</f>
        <v>Jonathan Dimaculangan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IFERROR(__xludf.DUMMYFUNCTION("""COMPUTED_VALUE"""),"Mikhaela Decangchon")</f>
        <v>Mikhaela Decangchon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IFERROR(__xludf.DUMMYFUNCTION("""COMPUTED_VALUE"""),"Mikhaela Decangchon")</f>
        <v>Mikhaela Decangchon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IFERROR(__xludf.DUMMYFUNCTION("""COMPUTED_VALUE"""),"Mikhaela Decangchon")</f>
        <v>Mikhaela Decangchon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IFERROR(__xludf.DUMMYFUNCTION("""COMPUTED_VALUE"""),"Mikhaela Decangchon")</f>
        <v>Mikhaela Decangchon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IFERROR(__xludf.DUMMYFUNCTION("""COMPUTED_VALUE"""),"K-Tin Yu")</f>
        <v>K-Tin Yu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IFERROR(__xludf.DUMMYFUNCTION("""COMPUTED_VALUE"""),"Jelyn Elmido")</f>
        <v>Jelyn Elmido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IFERROR(__xludf.DUMMYFUNCTION("""COMPUTED_VALUE"""),"Rose Gabilan")</f>
        <v>Rose Gabilan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IFERROR(__xludf.DUMMYFUNCTION("""COMPUTED_VALUE"""),"Jelyn Elmido")</f>
        <v>Jelyn Elmido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IFERROR(__xludf.DUMMYFUNCTION("""COMPUTED_VALUE"""),"Rose Gabilan")</f>
        <v>Rose Gabilan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IFERROR(__xludf.DUMMYFUNCTION("""COMPUTED_VALUE"""),"Segment-specific Support")</f>
        <v>Segment-specific Support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IFERROR(__xludf.DUMMYFUNCTION("""COMPUTED_VALUE"""),"Tash Kelly")</f>
        <v>Tash Kelly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IFERROR(__xludf.DUMMYFUNCTION("""COMPUTED_VALUE"""),"Segment-specific Support")</f>
        <v>Segment-specific Support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IFERROR(__xludf.DUMMYFUNCTION("""COMPUTED_VALUE"""),"Tash Kelly")</f>
        <v>Tash Kelly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IFERROR(__xludf.DUMMYFUNCTION("""COMPUTED_VALUE"""),"Mikhaela Decangchon")</f>
        <v>Mikhaela Decangchon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IFERROR(__xludf.DUMMYFUNCTION("""COMPUTED_VALUE"""),"Ellaine Estayo")</f>
        <v>Ellaine Estayo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IFERROR(__xludf.DUMMYFUNCTION("""COMPUTED_VALUE"""),"Mikhaela Decangchon")</f>
        <v>Mikhaela Decangchon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IFERROR(__xludf.DUMMYFUNCTION("""COMPUTED_VALUE"""),"Ellaine Estayo")</f>
        <v>Ellaine Estayo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IFERROR(__xludf.DUMMYFUNCTION("""COMPUTED_VALUE"""),"Sieg Ballelos")</f>
        <v>Sieg Ballelos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IFERROR(__xludf.DUMMYFUNCTION("""COMPUTED_VALUE"""),"Sieg Ballelos")</f>
        <v>Sieg Ballelos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IFERROR(__xludf.DUMMYFUNCTION("""COMPUTED_VALUE"""),"Belle Bentazal")</f>
        <v>Belle Bentazal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IFERROR(__xludf.DUMMYFUNCTION("""COMPUTED_VALUE"""),"Sieg Ballelos")</f>
        <v>Sieg Ballelos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IFERROR(__xludf.DUMMYFUNCTION("""COMPUTED_VALUE"""),"Belle Bentazal")</f>
        <v>Belle Bentazal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IFERROR(__xludf.DUMMYFUNCTION("""COMPUTED_VALUE"""),"Core Product Support")</f>
        <v>Core Product Support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IFERROR(__xludf.DUMMYFUNCTION("""COMPUTED_VALUE"""),"Marie Mordeno")</f>
        <v>Marie Mordeno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IFERROR(__xludf.DUMMYFUNCTION("""COMPUTED_VALUE"""),"Core Product Support")</f>
        <v>Core Product Support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IFERROR(__xludf.DUMMYFUNCTION("""COMPUTED_VALUE"""),"Marie Mordeno")</f>
        <v>Marie Mordeno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 t="str">
        <f>IFERROR(__xludf.DUMMYFUNCTION("""COMPUTED_VALUE"""),"Core Product Support")</f>
        <v>Core Product Support</v>
      </c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IFERROR(__xludf.DUMMYFUNCTION("""COMPUTED_VALUE"""),"Belle Bentazal")</f>
        <v>Belle Bentazal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IFERROR(__xludf.DUMMYFUNCTION("""COMPUTED_VALUE"""),"Belle Bentazal")</f>
        <v>Belle Bentazal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IFERROR(__xludf.DUMMYFUNCTION("""COMPUTED_VALUE"""),"Core Product Support")</f>
        <v>Core Product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IFERROR(__xludf.DUMMYFUNCTION("""COMPUTED_VALUE"""),"Belle Bentazal")</f>
        <v>Belle Bentazal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IFERROR(__xludf.DUMMYFUNCTION("""COMPUTED_VALUE"""),"Back of House Operations")</f>
        <v>Back of House Operations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IFERROR(__xludf.DUMMYFUNCTION("""COMPUTED_VALUE"""),"Jonathan Dimaculangan")</f>
        <v>Jonathan Dimaculangan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IFERROR(__xludf.DUMMYFUNCTION("""COMPUTED_VALUE"""),"Core Product Support")</f>
        <v>Core Product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IFERROR(__xludf.DUMMYFUNCTION("""COMPUTED_VALUE"""),"Belle Bentazal")</f>
        <v>Belle Bentazal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IFERROR(__xludf.DUMMYFUNCTION("""COMPUTED_VALUE"""),"Back of House Operations")</f>
        <v>Back of House Operations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IFERROR(__xludf.DUMMYFUNCTION("""COMPUTED_VALUE"""),"Jonathan Dimaculangan")</f>
        <v>Jonathan Dimaculangan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IFERROR(__xludf.DUMMYFUNCTION("""COMPUTED_VALUE"""),"Back of House Operations")</f>
        <v>Back of House Operations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IFERROR(__xludf.DUMMYFUNCTION("""COMPUTED_VALUE"""),"Jonathan Dimaculangan")</f>
        <v>Jonathan Dimaculangan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IFERROR(__xludf.DUMMYFUNCTION("""COMPUTED_VALUE"""),"Back of House Operations")</f>
        <v>Back of House Operations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IFERROR(__xludf.DUMMYFUNCTION("""COMPUTED_VALUE"""),"Jonathan Dimaculangan")</f>
        <v>Jonathan Dimaculangan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IFERROR(__xludf.DUMMYFUNCTION("""COMPUTED_VALUE"""),"Mikhaela Decangchon")</f>
        <v>Mikhaela Decangchon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IFERROR(__xludf.DUMMYFUNCTION("""COMPUTED_VALUE"""),"Mikhaela Decangchon")</f>
        <v>Mikhaela Decangchon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IFERROR(__xludf.DUMMYFUNCTION("""COMPUTED_VALUE"""),"Mikhaela Decangchon")</f>
        <v>Mikhaela Decangchon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IFERROR(__xludf.DUMMYFUNCTION("""COMPUTED_VALUE"""),"Mikhaela Decangchon")</f>
        <v>Mikhaela Decangchon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IFERROR(__xludf.DUMMYFUNCTION("""COMPUTED_VALUE"""),"K-Tin Yu")</f>
        <v>K-Tin Yu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IFERROR(__xludf.DUMMYFUNCTION("""COMPUTED_VALUE"""),"Jelyn Elmido")</f>
        <v>Jelyn Elmido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IFERROR(__xludf.DUMMYFUNCTION("""COMPUTED_VALUE"""),"Rose Gabilan")</f>
        <v>Rose Gabilan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IFERROR(__xludf.DUMMYFUNCTION("""COMPUTED_VALUE"""),"Jelyn Elmido")</f>
        <v>Jelyn Elmido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IFERROR(__xludf.DUMMYFUNCTION("""COMPUTED_VALUE"""),"Rose Gabilan")</f>
        <v>Rose Gabilan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IFERROR(__xludf.DUMMYFUNCTION("""COMPUTED_VALUE"""),"Segment-specific Support")</f>
        <v>Segment-specific Support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IFERROR(__xludf.DUMMYFUNCTION("""COMPUTED_VALUE"""),"Tash Kelly")</f>
        <v>Tash Kelly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IFERROR(__xludf.DUMMYFUNCTION("""COMPUTED_VALUE"""),"Segment-specific Support")</f>
        <v>Segment-specific Support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IFERROR(__xludf.DUMMYFUNCTION("""COMPUTED_VALUE"""),"Tash Kelly")</f>
        <v>Tash Kelly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IFERROR(__xludf.DUMMYFUNCTION("""COMPUTED_VALUE"""),"Mikhaela Decangchon")</f>
        <v>Mikhaela Decangchon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IFERROR(__xludf.DUMMYFUNCTION("""COMPUTED_VALUE"""),"Ellaine Estayo")</f>
        <v>Ellaine Estayo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IFERROR(__xludf.DUMMYFUNCTION("""COMPUTED_VALUE"""),"Mikhaela Decangchon")</f>
        <v>Mikhaela Decangchon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IFERROR(__xludf.DUMMYFUNCTION("""COMPUTED_VALUE"""),"Ellaine Estayo")</f>
        <v>Ellaine Estayo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IFERROR(__xludf.DUMMYFUNCTION("""COMPUTED_VALUE"""),"Sieg Ballelos")</f>
        <v>Sieg Ballelos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IFERROR(__xludf.DUMMYFUNCTION("""COMPUTED_VALUE"""),2.0)</f>
        <v>2</v>
      </c>
      <c r="T1415" s="1"/>
      <c r="U1415" s="3">
        <f>IFERROR(__xludf.DUMMYFUNCTION("""COMPUTED_VALUE"""),2.0)</f>
        <v>2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>
        <f>IFERROR(__xludf.DUMMYFUNCTION("""COMPUTED_VALUE"""),1.5)</f>
        <v>1.5</v>
      </c>
      <c r="T1416" s="1"/>
      <c r="U1416" s="3">
        <f>IFERROR(__xludf.DUMMYFUNCTION("""COMPUTED_VALUE"""),1.5)</f>
        <v>1.5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>
        <f>IFERROR(__xludf.DUMMYFUNCTION("""COMPUTED_VALUE"""),1.5)</f>
        <v>1.5</v>
      </c>
      <c r="T1417" s="1"/>
      <c r="U1417" s="3">
        <f>IFERROR(__xludf.DUMMYFUNCTION("""COMPUTED_VALUE"""),1.5)</f>
        <v>1.5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IFERROR(__xludf.DUMMYFUNCTION("""COMPUTED_VALUE"""),"Sieg Ballelos")</f>
        <v>Sieg Ballelos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IFERROR(__xludf.DUMMYFUNCTION("""COMPUTED_VALUE"""),1.0)</f>
        <v>1</v>
      </c>
      <c r="U1418" s="3">
        <f>IFERROR(__xludf.DUMMYFUNCTION("""COMPUTED_VALUE"""),1.0)</f>
        <v>1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IFERROR(__xludf.DUMMYFUNCTION("""COMPUTED_VALUE"""),1.5)</f>
        <v>1.5</v>
      </c>
      <c r="T1419" s="1"/>
      <c r="U1419" s="3">
        <f>IFERROR(__xludf.DUMMYFUNCTION("""COMPUTED_VALUE"""),1.5)</f>
        <v>1.5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/>
      <c r="U1420" s="3">
        <f>IFERROR(__xludf.DUMMYFUNCTION("""COMPUTED_VALUE"""),0.0)</f>
        <v>0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/>
      <c r="U1421" s="3">
        <f>IFERROR(__xludf.DUMMYFUNCTION("""COMPUTED_VALUE"""),1.0)</f>
        <v>1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IFERROR(__xludf.DUMMYFUNCTION("""COMPUTED_VALUE"""),"Belle Bentazal")</f>
        <v>Belle Bentazal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IFERROR(__xludf.DUMMYFUNCTION("""COMPUTED_VALUE"""),2.0)</f>
        <v>2</v>
      </c>
      <c r="T1422" s="1"/>
      <c r="U1422" s="3">
        <f>IFERROR(__xludf.DUMMYFUNCTION("""COMPUTED_VALUE"""),2.0)</f>
        <v>2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IFERROR(__xludf.DUMMYFUNCTION("""COMPUTED_VALUE"""),12.0)</f>
        <v>12</v>
      </c>
      <c r="U1423" s="3">
        <f>IFERROR(__xludf.DUMMYFUNCTION("""COMPUTED_VALUE"""),12.0)</f>
        <v>12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/>
      <c r="U1424" s="3">
        <f>IFERROR(__xludf.DUMMYFUNCTION("""COMPUTED_VALUE"""),0.0)</f>
        <v>0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IFERROR(__xludf.DUMMYFUNCTION("""COMPUTED_VALUE"""),1.5)</f>
        <v>1.5</v>
      </c>
      <c r="T1425" s="1">
        <f>IFERROR(__xludf.DUMMYFUNCTION("""COMPUTED_VALUE"""),9.5)</f>
        <v>9.5</v>
      </c>
      <c r="U1425" s="3">
        <f>IFERROR(__xludf.DUMMYFUNCTION("""COMPUTED_VALUE"""),11.0)</f>
        <v>11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IFERROR(__xludf.DUMMYFUNCTION("""COMPUTED_VALUE"""),8.0)</f>
        <v>8</v>
      </c>
      <c r="T1426" s="1"/>
      <c r="U1426" s="3">
        <f>IFERROR(__xludf.DUMMYFUNCTION("""COMPUTED_VALUE"""),8.0)</f>
        <v>8</v>
      </c>
      <c r="V1426" s="1" t="str">
        <f>IFERROR(__xludf.DUMMYFUNCTION("""COMPUTED_VALUE"""),"Sieg Ballelos")</f>
        <v>Sieg Ballelos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/>
      <c r="U1427" s="3">
        <f>IFERROR(__xludf.DUMMYFUNCTION("""COMPUTED_VALUE"""),0.0)</f>
        <v>0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IFERROR(__xludf.DUMMYFUNCTION("""COMPUTED_VALUE"""),1.0)</f>
        <v>1</v>
      </c>
      <c r="U1428" s="3">
        <f>IFERROR(__xludf.DUMMYFUNCTION("""COMPUTED_VALUE"""),1.0)</f>
        <v>1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IFERROR(__xludf.DUMMYFUNCTION("""COMPUTED_VALUE"""),4.0)</f>
        <v>4</v>
      </c>
      <c r="U1429" s="3">
        <f>IFERROR(__xludf.DUMMYFUNCTION("""COMPUTED_VALUE"""),4.0)</f>
        <v>4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>
        <f>IFERROR(__xludf.DUMMYFUNCTION("""COMPUTED_VALUE"""),1.0)</f>
        <v>1</v>
      </c>
      <c r="T1430" s="1"/>
      <c r="U1430" s="3">
        <f>IFERROR(__xludf.DUMMYFUNCTION("""COMPUTED_VALUE"""),1.0)</f>
        <v>1</v>
      </c>
      <c r="V1430" s="1" t="str">
        <f>IFERROR(__xludf.DUMMYFUNCTION("""COMPUTED_VALUE"""),"Belle Bentazal")</f>
        <v>Belle Bentazal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>
        <f>IFERROR(__xludf.DUMMYFUNCTION("""COMPUTED_VALUE"""),1.0)</f>
        <v>1</v>
      </c>
      <c r="T1431" s="1">
        <f>IFERROR(__xludf.DUMMYFUNCTION("""COMPUTED_VALUE"""),8.0)</f>
        <v>8</v>
      </c>
      <c r="U1431" s="3">
        <f>IFERROR(__xludf.DUMMYFUNCTION("""COMPUTED_VALUE"""),9.0)</f>
        <v>9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IFERROR(__xludf.DUMMYFUNCTION("""COMPUTED_VALUE"""),22.5)</f>
        <v>22.5</v>
      </c>
      <c r="U1432" s="3">
        <f>IFERROR(__xludf.DUMMYFUNCTION("""COMPUTED_VALUE"""),22.5)</f>
        <v>22.5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IFERROR(__xludf.DUMMYFUNCTION("""COMPUTED_VALUE"""),2.0)</f>
        <v>2</v>
      </c>
      <c r="T1433" s="1"/>
      <c r="U1433" s="3">
        <f>IFERROR(__xludf.DUMMYFUNCTION("""COMPUTED_VALUE"""),2.0)</f>
        <v>2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IFERROR(__xludf.DUMMYFUNCTION("""COMPUTED_VALUE"""),8.5)</f>
        <v>8.5</v>
      </c>
      <c r="U1434" s="3">
        <f>IFERROR(__xludf.DUMMYFUNCTION("""COMPUTED_VALUE"""),9.0)</f>
        <v>9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/>
      <c r="U1435" s="3">
        <f>IFERROR(__xludf.DUMMYFUNCTION("""COMPUTED_VALUE"""),0.0)</f>
        <v>0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IFERROR(__xludf.DUMMYFUNCTION("""COMPUTED_VALUE"""),2.0)</f>
        <v>2</v>
      </c>
      <c r="T1436" s="1"/>
      <c r="U1436" s="3">
        <f>IFERROR(__xludf.DUMMYFUNCTION("""COMPUTED_VALUE"""),2.0)</f>
        <v>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/>
      <c r="U1437" s="3">
        <f>IFERROR(__xludf.DUMMYFUNCTION("""COMPUTED_VALUE"""),0.0)</f>
        <v>0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IFERROR(__xludf.DUMMYFUNCTION("""COMPUTED_VALUE"""),"Core Product Support")</f>
        <v>Core Product Support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IFERROR(__xludf.DUMMYFUNCTION("""COMPUTED_VALUE"""),"Marie Mordeno")</f>
        <v>Marie Mordeno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>
        <f>IFERROR(__xludf.DUMMYFUNCTION("""COMPUTED_VALUE"""),1.5)</f>
        <v>1.5</v>
      </c>
      <c r="T1438" s="1"/>
      <c r="U1438" s="3">
        <f>IFERROR(__xludf.DUMMYFUNCTION("""COMPUTED_VALUE"""),1.5)</f>
        <v>1.5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IFERROR(__xludf.DUMMYFUNCTION("""COMPUTED_VALUE"""),8.0)</f>
        <v>8</v>
      </c>
      <c r="T1439" s="1"/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IFERROR(__xludf.DUMMYFUNCTION("""COMPUTED_VALUE"""),1.0)</f>
        <v>1</v>
      </c>
      <c r="U1440" s="3">
        <f>IFERROR(__xludf.DUMMYFUNCTION("""COMPUTED_VALUE"""),1.0)</f>
        <v>1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IFERROR(__xludf.DUMMYFUNCTION("""COMPUTED_VALUE"""),16.0)</f>
        <v>16</v>
      </c>
      <c r="T1441" s="1"/>
      <c r="U1441" s="3">
        <f>IFERROR(__xludf.DUMMYFUNCTION("""COMPUTED_VALUE"""),16.0)</f>
        <v>16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IFERROR(__xludf.DUMMYFUNCTION("""COMPUTED_VALUE"""),12.0)</f>
        <v>12</v>
      </c>
      <c r="U1442" s="3">
        <f>IFERROR(__xludf.DUMMYFUNCTION("""COMPUTED_VALUE"""),13.0)</f>
        <v>13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>
        <f>IFERROR(__xludf.DUMMYFUNCTION("""COMPUTED_VALUE"""),12.0)</f>
        <v>12</v>
      </c>
      <c r="T1443" s="1"/>
      <c r="U1443" s="3">
        <f>IFERROR(__xludf.DUMMYFUNCTION("""COMPUTED_VALUE"""),12.0)</f>
        <v>12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IFERROR(__xludf.DUMMYFUNCTION("""COMPUTED_VALUE"""),2.0)</f>
        <v>2</v>
      </c>
      <c r="T1444" s="1">
        <f>IFERROR(__xludf.DUMMYFUNCTION("""COMPUTED_VALUE"""),10.75)</f>
        <v>10.75</v>
      </c>
      <c r="U1444" s="3">
        <f>IFERROR(__xludf.DUMMYFUNCTION("""COMPUTED_VALUE"""),12.75)</f>
        <v>12.75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IFERROR(__xludf.DUMMYFUNCTION("""COMPUTED_VALUE"""),"Core Product Support")</f>
        <v>Core Product Support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>
        <f>IFERROR(__xludf.DUMMYFUNCTION("""COMPUTED_VALUE"""),2.0)</f>
        <v>2</v>
      </c>
      <c r="T1445" s="1"/>
      <c r="U1445" s="3">
        <f>IFERROR(__xludf.DUMMYFUNCTION("""COMPUTED_VALUE"""),2.0)</f>
        <v>2</v>
      </c>
      <c r="V1445" s="1" t="str">
        <f>IFERROR(__xludf.DUMMYFUNCTION("""COMPUTED_VALUE"""),"Marie Mordeno")</f>
        <v>Marie Mordeno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IFERROR(__xludf.DUMMYFUNCTION("""COMPUTED_VALUE"""),8.0)</f>
        <v>8</v>
      </c>
      <c r="T1446" s="1"/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IFERROR(__xludf.DUMMYFUNCTION("""COMPUTED_VALUE"""),1.5)</f>
        <v>1.5</v>
      </c>
      <c r="U1447" s="3">
        <f>IFERROR(__xludf.DUMMYFUNCTION("""COMPUTED_VALUE"""),1.5)</f>
        <v>1.5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IFERROR(__xludf.DUMMYFUNCTION("""COMPUTED_VALUE"""),1.5)</f>
        <v>1.5</v>
      </c>
      <c r="T1448" s="1"/>
      <c r="U1448" s="3">
        <f>IFERROR(__xludf.DUMMYFUNCTION("""COMPUTED_VALUE"""),1.5)</f>
        <v>1.5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IFERROR(__xludf.DUMMYFUNCTION("""COMPUTED_VALUE"""),2.0)</f>
        <v>2</v>
      </c>
      <c r="U1449" s="3">
        <f>IFERROR(__xludf.DUMMYFUNCTION("""COMPUTED_VALUE"""),2.0)</f>
        <v>2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IFERROR(__xludf.DUMMYFUNCTION("""COMPUTED_VALUE"""),1.0)</f>
        <v>1</v>
      </c>
      <c r="U1450" s="3">
        <f>IFERROR(__xludf.DUMMYFUNCTION("""COMPUTED_VALUE"""),1.0)</f>
        <v>1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IFERROR(__xludf.DUMMYFUNCTION("""COMPUTED_VALUE"""),2.0)</f>
        <v>2</v>
      </c>
      <c r="T1451" s="1"/>
      <c r="U1451" s="3">
        <f>IFERROR(__xludf.DUMMYFUNCTION("""COMPUTED_VALUE"""),2.0)</f>
        <v>2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IFERROR(__xludf.DUMMYFUNCTION("""COMPUTED_VALUE"""),21.0)</f>
        <v>21</v>
      </c>
      <c r="U1452" s="3">
        <f>IFERROR(__xludf.DUMMYFUNCTION("""COMPUTED_VALUE"""),21.0)</f>
        <v>21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IFERROR(__xludf.DUMMYFUNCTION("""COMPUTED_VALUE"""),2.0)</f>
        <v>2</v>
      </c>
      <c r="T1453" s="1"/>
      <c r="U1453" s="3">
        <f>IFERROR(__xludf.DUMMYFUNCTION("""COMPUTED_VALUE"""),2.0)</f>
        <v>2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IFERROR(__xludf.DUMMYFUNCTION("""COMPUTED_VALUE"""),1.5)</f>
        <v>1.5</v>
      </c>
      <c r="U1454" s="3">
        <f>IFERROR(__xludf.DUMMYFUNCTION("""COMPUTED_VALUE"""),1.5)</f>
        <v>1.5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IFERROR(__xludf.DUMMYFUNCTION("""COMPUTED_VALUE"""),2.0)</f>
        <v>2</v>
      </c>
      <c r="T1455" s="1"/>
      <c r="U1455" s="3">
        <f>IFERROR(__xludf.DUMMYFUNCTION("""COMPUTED_VALUE"""),2.0)</f>
        <v>2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IFERROR(__xludf.DUMMYFUNCTION("""COMPUTED_VALUE"""),1.0)</f>
        <v>1</v>
      </c>
      <c r="U1456" s="3">
        <f>IFERROR(__xludf.DUMMYFUNCTION("""COMPUTED_VALUE"""),1.0)</f>
        <v>1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IFERROR(__xludf.DUMMYFUNCTION("""COMPUTED_VALUE"""),9.5)</f>
        <v>9.5</v>
      </c>
      <c r="U1457" s="3">
        <f>IFERROR(__xludf.DUMMYFUNCTION("""COMPUTED_VALUE"""),9.5)</f>
        <v>9.5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IFERROR(__xludf.DUMMYFUNCTION("""COMPUTED_VALUE"""),9.0)</f>
        <v>9</v>
      </c>
      <c r="U1458" s="3">
        <f>IFERROR(__xludf.DUMMYFUNCTION("""COMPUTED_VALUE"""),10.5)</f>
        <v>10.5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/>
      <c r="U1460" s="3">
        <f>IFERROR(__xludf.DUMMYFUNCTION("""COMPUTED_VALUE"""),0.0)</f>
        <v>0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IFERROR(__xludf.DUMMYFUNCTION("""COMPUTED_VALUE"""),14.5)</f>
        <v>14.5</v>
      </c>
      <c r="U1461" s="3">
        <f>IFERROR(__xludf.DUMMYFUNCTION("""COMPUTED_VALUE"""),14.5)</f>
        <v>14.5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IFERROR(__xludf.DUMMYFUNCTION("""COMPUTED_VALUE"""),2.0)</f>
        <v>2</v>
      </c>
      <c r="T1462" s="1">
        <f>IFERROR(__xludf.DUMMYFUNCTION("""COMPUTED_VALUE"""),1.0)</f>
        <v>1</v>
      </c>
      <c r="U1462" s="3">
        <f>IFERROR(__xludf.DUMMYFUNCTION("""COMPUTED_VALUE"""),3.0)</f>
        <v>3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IFERROR(__xludf.DUMMYFUNCTION("""COMPUTED_VALUE"""),1.5)</f>
        <v>1.5</v>
      </c>
      <c r="U1463" s="3">
        <f>IFERROR(__xludf.DUMMYFUNCTION("""COMPUTED_VALUE"""),1.5)</f>
        <v>1.5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/>
      <c r="U1464" s="3">
        <f>IFERROR(__xludf.DUMMYFUNCTION("""COMPUTED_VALUE"""),0.0)</f>
        <v>0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/>
      <c r="U1465" s="3">
        <f>IFERROR(__xludf.DUMMYFUNCTION("""COMPUTED_VALUE"""),0.0)</f>
        <v>0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>
        <f>IFERROR(__xludf.DUMMYFUNCTION("""COMPUTED_VALUE"""),1.5)</f>
        <v>1.5</v>
      </c>
      <c r="T1466" s="1"/>
      <c r="U1466" s="3">
        <f>IFERROR(__xludf.DUMMYFUNCTION("""COMPUTED_VALUE"""),1.5)</f>
        <v>1.5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IFERROR(__xludf.DUMMYFUNCTION("""COMPUTED_VALUE"""),1.5)</f>
        <v>1.5</v>
      </c>
      <c r="T1467" s="1">
        <f>IFERROR(__xludf.DUMMYFUNCTION("""COMPUTED_VALUE"""),10.0)</f>
        <v>10</v>
      </c>
      <c r="U1467" s="3">
        <f>IFERROR(__xludf.DUMMYFUNCTION("""COMPUTED_VALUE"""),11.5)</f>
        <v>11.5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>
        <f>IFERROR(__xludf.DUMMYFUNCTION("""COMPUTED_VALUE"""),1.5)</f>
        <v>1.5</v>
      </c>
      <c r="T1468" s="1"/>
      <c r="U1468" s="3">
        <f>IFERROR(__xludf.DUMMYFUNCTION("""COMPUTED_VALUE"""),1.5)</f>
        <v>1.5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/>
      <c r="U1469" s="3">
        <f>IFERROR(__xludf.DUMMYFUNCTION("""COMPUTED_VALUE"""),0.0)</f>
        <v>0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IFERROR(__xludf.DUMMYFUNCTION("""COMPUTED_VALUE"""),12.75)</f>
        <v>12.75</v>
      </c>
      <c r="U1470" s="3">
        <f>IFERROR(__xludf.DUMMYFUNCTION("""COMPUTED_VALUE"""),12.75)</f>
        <v>12.75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IFERROR(__xludf.DUMMYFUNCTION("""COMPUTED_VALUE"""),2.0)</f>
        <v>2</v>
      </c>
      <c r="T1471" s="1"/>
      <c r="U1471" s="3">
        <f>IFERROR(__xludf.DUMMYFUNCTION("""COMPUTED_VALUE"""),2.0)</f>
        <v>2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/>
      <c r="U1472" s="3">
        <f>IFERROR(__xludf.DUMMYFUNCTION("""COMPUTED_VALUE"""),0.0)</f>
        <v>0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IFERROR(__xludf.DUMMYFUNCTION("""COMPUTED_VALUE"""),2.5)</f>
        <v>2.5</v>
      </c>
      <c r="T1473" s="1"/>
      <c r="U1473" s="3">
        <f>IFERROR(__xludf.DUMMYFUNCTION("""COMPUTED_VALUE"""),2.5)</f>
        <v>2.5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IFERROR(__xludf.DUMMYFUNCTION("""COMPUTED_VALUE"""),1.5)</f>
        <v>1.5</v>
      </c>
      <c r="T1474" s="1"/>
      <c r="U1474" s="3">
        <f>IFERROR(__xludf.DUMMYFUNCTION("""COMPUTED_VALUE"""),1.5)</f>
        <v>1.5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IFERROR(__xludf.DUMMYFUNCTION("""COMPUTED_VALUE"""),2.0)</f>
        <v>2</v>
      </c>
      <c r="T1475" s="1">
        <f>IFERROR(__xludf.DUMMYFUNCTION("""COMPUTED_VALUE"""),10.0)</f>
        <v>10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/>
      <c r="U1476" s="3">
        <f>IFERROR(__xludf.DUMMYFUNCTION("""COMPUTED_VALUE"""),0.0)</f>
        <v>0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IFERROR(__xludf.DUMMYFUNCTION("""COMPUTED_VALUE"""),7.0)</f>
        <v>7</v>
      </c>
      <c r="U1477" s="3">
        <f>IFERROR(__xludf.DUMMYFUNCTION("""COMPUTED_VALUE"""),7.0)</f>
        <v>7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/>
      <c r="U1478" s="3">
        <f>IFERROR(__xludf.DUMMYFUNCTION("""COMPUTED_VALUE"""),1.0)</f>
        <v>1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IFERROR(__xludf.DUMMYFUNCTION("""COMPUTED_VALUE"""),2.0)</f>
        <v>2</v>
      </c>
      <c r="T1479" s="1">
        <f>IFERROR(__xludf.DUMMYFUNCTION("""COMPUTED_VALUE"""),10.0)</f>
        <v>10</v>
      </c>
      <c r="U1479" s="3">
        <f>IFERROR(__xludf.DUMMYFUNCTION("""COMPUTED_VALUE"""),12.0)</f>
        <v>12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/>
      <c r="U1480" s="3">
        <f>IFERROR(__xludf.DUMMYFUNCTION("""COMPUTED_VALUE"""),0.0)</f>
        <v>0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/>
      <c r="U1481" s="3">
        <f>IFERROR(__xludf.DUMMYFUNCTION("""COMPUTED_VALUE"""),0.0)</f>
        <v>0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IFERROR(__xludf.DUMMYFUNCTION("""COMPUTED_VALUE"""),8.0)</f>
        <v>8</v>
      </c>
      <c r="T1482" s="1"/>
      <c r="U1482" s="3">
        <f>IFERROR(__xludf.DUMMYFUNCTION("""COMPUTED_VALUE"""),8.0)</f>
        <v>8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>
        <f>IFERROR(__xludf.DUMMYFUNCTION("""COMPUTED_VALUE"""),1.5)</f>
        <v>1.5</v>
      </c>
      <c r="T1483" s="1"/>
      <c r="U1483" s="3">
        <f>IFERROR(__xludf.DUMMYFUNCTION("""COMPUTED_VALUE"""),1.5)</f>
        <v>1.5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/>
      <c r="U1484" s="3">
        <f>IFERROR(__xludf.DUMMYFUNCTION("""COMPUTED_VALUE"""),0.0)</f>
        <v>0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IFERROR(__xludf.DUMMYFUNCTION("""COMPUTED_VALUE"""),22.0)</f>
        <v>22</v>
      </c>
      <c r="U1485" s="3">
        <f>IFERROR(__xludf.DUMMYFUNCTION("""COMPUTED_VALUE"""),22.0)</f>
        <v>22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IFERROR(__xludf.DUMMYFUNCTION("""COMPUTED_VALUE"""),16.0)</f>
        <v>16</v>
      </c>
      <c r="T1486" s="1"/>
      <c r="U1486" s="3">
        <f>IFERROR(__xludf.DUMMYFUNCTION("""COMPUTED_VALUE"""),16.0)</f>
        <v>16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IFERROR(__xludf.DUMMYFUNCTION("""COMPUTED_VALUE"""),8.0)</f>
        <v>8</v>
      </c>
      <c r="T1487" s="1"/>
      <c r="U1487" s="3">
        <f>IFERROR(__xludf.DUMMYFUNCTION("""COMPUTED_VALUE"""),8.0)</f>
        <v>8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/>
      <c r="U1488" s="3">
        <f>IFERROR(__xludf.DUMMYFUNCTION("""COMPUTED_VALUE"""),0.0)</f>
        <v>0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IFERROR(__xludf.DUMMYFUNCTION("""COMPUTED_VALUE"""),1.5)</f>
        <v>1.5</v>
      </c>
      <c r="T1489" s="1"/>
      <c r="U1489" s="3">
        <f>IFERROR(__xludf.DUMMYFUNCTION("""COMPUTED_VALUE"""),1.5)</f>
        <v>1.5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IFERROR(__xludf.DUMMYFUNCTION("""COMPUTED_VALUE"""),10.0)</f>
        <v>10</v>
      </c>
      <c r="U1490" s="3">
        <f>IFERROR(__xludf.DUMMYFUNCTION("""COMPUTED_VALUE"""),10.0)</f>
        <v>10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IFERROR(__xludf.DUMMYFUNCTION("""COMPUTED_VALUE"""),2.0)</f>
        <v>2</v>
      </c>
      <c r="T1491" s="1">
        <f>IFERROR(__xludf.DUMMYFUNCTION("""COMPUTED_VALUE"""),10.0)</f>
        <v>10</v>
      </c>
      <c r="U1491" s="3">
        <f>IFERROR(__xludf.DUMMYFUNCTION("""COMPUTED_VALUE"""),12.0)</f>
        <v>12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IFERROR(__xludf.DUMMYFUNCTION("""COMPUTED_VALUE"""),2.5)</f>
        <v>2.5</v>
      </c>
      <c r="T1492" s="1"/>
      <c r="U1492" s="3">
        <f>IFERROR(__xludf.DUMMYFUNCTION("""COMPUTED_VALUE"""),2.5)</f>
        <v>2.5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/>
      <c r="U1493" s="3">
        <f>IFERROR(__xludf.DUMMYFUNCTION("""COMPUTED_VALUE"""),1.0)</f>
        <v>1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IFERROR(__xludf.DUMMYFUNCTION("""COMPUTED_VALUE"""),25.0)</f>
        <v>25</v>
      </c>
      <c r="U1494" s="3">
        <f>IFERROR(__xludf.DUMMYFUNCTION("""COMPUTED_VALUE"""),26.0)</f>
        <v>26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/>
      <c r="U1495" s="3">
        <f>IFERROR(__xludf.DUMMYFUNCTION("""COMPUTED_VALUE"""),0.0)</f>
        <v>0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IFERROR(__xludf.DUMMYFUNCTION("""COMPUTED_VALUE"""),2.0)</f>
        <v>2</v>
      </c>
      <c r="T1496" s="1"/>
      <c r="U1496" s="3">
        <f>IFERROR(__xludf.DUMMYFUNCTION("""COMPUTED_VALUE"""),2.0)</f>
        <v>2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>
        <f>IFERROR(__xludf.DUMMYFUNCTION("""COMPUTED_VALUE"""),1.0)</f>
        <v>1</v>
      </c>
      <c r="T1497" s="1"/>
      <c r="U1497" s="3">
        <f>IFERROR(__xludf.DUMMYFUNCTION("""COMPUTED_VALUE"""),1.0)</f>
        <v>1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IFERROR(__xludf.DUMMYFUNCTION("""COMPUTED_VALUE"""),21.0)</f>
        <v>21</v>
      </c>
      <c r="U1498" s="3">
        <f>IFERROR(__xludf.DUMMYFUNCTION("""COMPUTED_VALUE"""),21.0)</f>
        <v>21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IFERROR(__xludf.DUMMYFUNCTION("""COMPUTED_VALUE"""),1.5)</f>
        <v>1.5</v>
      </c>
      <c r="U1499" s="3">
        <f>IFERROR(__xludf.DUMMYFUNCTION("""COMPUTED_VALUE"""),1.5)</f>
        <v>1.5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IFERROR(__xludf.DUMMYFUNCTION("""COMPUTED_VALUE"""),2.0)</f>
        <v>2</v>
      </c>
      <c r="T1500" s="1">
        <f>IFERROR(__xludf.DUMMYFUNCTION("""COMPUTED_VALUE"""),1.0)</f>
        <v>1</v>
      </c>
      <c r="U1500" s="3">
        <f>IFERROR(__xludf.DUMMYFUNCTION("""COMPUTED_VALUE"""),3.0)</f>
        <v>3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IFERROR(__xludf.DUMMYFUNCTION("""COMPUTED_VALUE"""),39.0)</f>
        <v>39</v>
      </c>
      <c r="U1501" s="3">
        <f>IFERROR(__xludf.DUMMYFUNCTION("""COMPUTED_VALUE"""),39.0)</f>
        <v>39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IFERROR(__xludf.DUMMYFUNCTION("""COMPUTED_VALUE"""),6.0)</f>
        <v>6</v>
      </c>
      <c r="T1502" s="1"/>
      <c r="U1502" s="3">
        <f>IFERROR(__xludf.DUMMYFUNCTION("""COMPUTED_VALUE"""),6.0)</f>
        <v>6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/>
      <c r="U1503" s="3">
        <f>IFERROR(__xludf.DUMMYFUNCTION("""COMPUTED_VALUE"""),0.0)</f>
        <v>0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IFERROR(__xludf.DUMMYFUNCTION("""COMPUTED_VALUE"""),1.5)</f>
        <v>1.5</v>
      </c>
      <c r="T1504" s="1"/>
      <c r="U1504" s="3">
        <f>IFERROR(__xludf.DUMMYFUNCTION("""COMPUTED_VALUE"""),1.5)</f>
        <v>1.5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IFERROR(__xludf.DUMMYFUNCTION("""COMPUTED_VALUE"""),1.0)</f>
        <v>1</v>
      </c>
      <c r="U1505" s="3">
        <f>IFERROR(__xludf.DUMMYFUNCTION("""COMPUTED_VALUE"""),1.0)</f>
        <v>1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 t="str">
        <f>IFERROR(__xludf.DUMMYFUNCTION("""COMPUTED_VALUE"""),"Core Product Support")</f>
        <v>Core Product Support</v>
      </c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IFERROR(__xludf.DUMMYFUNCTION("""COMPUTED_VALUE"""),6.0)</f>
        <v>6</v>
      </c>
      <c r="T1506" s="1"/>
      <c r="U1506" s="3">
        <f>IFERROR(__xludf.DUMMYFUNCTION("""COMPUTED_VALUE"""),6.0)</f>
        <v>6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IFERROR(__xludf.DUMMYFUNCTION("""COMPUTED_VALUE"""),12.0)</f>
        <v>12</v>
      </c>
      <c r="T1507" s="1"/>
      <c r="U1507" s="3">
        <f>IFERROR(__xludf.DUMMYFUNCTION("""COMPUTED_VALUE"""),12.0)</f>
        <v>12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>
        <f>IFERROR(__xludf.DUMMYFUNCTION("""COMPUTED_VALUE"""),1.5)</f>
        <v>1.5</v>
      </c>
      <c r="T1508" s="1"/>
      <c r="U1508" s="3">
        <f>IFERROR(__xludf.DUMMYFUNCTION("""COMPUTED_VALUE"""),1.5)</f>
        <v>1.5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IFERROR(__xludf.DUMMYFUNCTION("""COMPUTED_VALUE"""),2.0)</f>
        <v>2</v>
      </c>
      <c r="T1509" s="1"/>
      <c r="U1509" s="3">
        <f>IFERROR(__xludf.DUMMYFUNCTION("""COMPUTED_VALUE"""),2.0)</f>
        <v>2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IFERROR(__xludf.DUMMYFUNCTION("""COMPUTED_VALUE"""),1.5)</f>
        <v>1.5</v>
      </c>
      <c r="T1510" s="1">
        <f>IFERROR(__xludf.DUMMYFUNCTION("""COMPUTED_VALUE"""),2.0)</f>
        <v>2</v>
      </c>
      <c r="U1510" s="3">
        <f>IFERROR(__xludf.DUMMYFUNCTION("""COMPUTED_VALUE"""),3.5)</f>
        <v>3.5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IFERROR(__xludf.DUMMYFUNCTION("""COMPUTED_VALUE"""),2.0)</f>
        <v>2</v>
      </c>
      <c r="T1511" s="1">
        <f>IFERROR(__xludf.DUMMYFUNCTION("""COMPUTED_VALUE"""),7.0)</f>
        <v>7</v>
      </c>
      <c r="U1511" s="3">
        <f>IFERROR(__xludf.DUMMYFUNCTION("""COMPUTED_VALUE"""),9.0)</f>
        <v>9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/>
      <c r="U1512" s="3">
        <f>IFERROR(__xludf.DUMMYFUNCTION("""COMPUTED_VALUE"""),0.0)</f>
        <v>0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>
        <f>IFERROR(__xludf.DUMMYFUNCTION("""COMPUTED_VALUE"""),1.5)</f>
        <v>1.5</v>
      </c>
      <c r="T1513" s="1">
        <f>IFERROR(__xludf.DUMMYFUNCTION("""COMPUTED_VALUE"""),7.5)</f>
        <v>7.5</v>
      </c>
      <c r="U1513" s="3">
        <f>IFERROR(__xludf.DUMMYFUNCTION("""COMPUTED_VALUE"""),9.0)</f>
        <v>9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IFERROR(__xludf.DUMMYFUNCTION("""COMPUTED_VALUE"""),1.0)</f>
        <v>1</v>
      </c>
      <c r="U1514" s="3">
        <f>IFERROR(__xludf.DUMMYFUNCTION("""COMPUTED_VALUE"""),1.0)</f>
        <v>1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IFERROR(__xludf.DUMMYFUNCTION("""COMPUTED_VALUE"""),2.0)</f>
        <v>2</v>
      </c>
      <c r="T1515" s="1">
        <f>IFERROR(__xludf.DUMMYFUNCTION("""COMPUTED_VALUE"""),1.0)</f>
        <v>1</v>
      </c>
      <c r="U1515" s="3">
        <f>IFERROR(__xludf.DUMMYFUNCTION("""COMPUTED_VALUE"""),3.0)</f>
        <v>3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IFERROR(__xludf.DUMMYFUNCTION("""COMPUTED_VALUE"""),2.5)</f>
        <v>2.5</v>
      </c>
      <c r="T1516" s="1"/>
      <c r="U1516" s="3">
        <f>IFERROR(__xludf.DUMMYFUNCTION("""COMPUTED_VALUE"""),2.5)</f>
        <v>2.5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IFERROR(__xludf.DUMMYFUNCTION("""COMPUTED_VALUE"""),2.0)</f>
        <v>2</v>
      </c>
      <c r="T1517" s="1"/>
      <c r="U1517" s="3">
        <f>IFERROR(__xludf.DUMMYFUNCTION("""COMPUTED_VALUE"""),2.0)</f>
        <v>2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>
        <f>IFERROR(__xludf.DUMMYFUNCTION("""COMPUTED_VALUE"""),12.0)</f>
        <v>12</v>
      </c>
      <c r="T1518" s="1"/>
      <c r="U1518" s="3">
        <f>IFERROR(__xludf.DUMMYFUNCTION("""COMPUTED_VALUE"""),12.0)</f>
        <v>12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>
        <f>IFERROR(__xludf.DUMMYFUNCTION("""COMPUTED_VALUE"""),2.0)</f>
        <v>2</v>
      </c>
      <c r="T1519" s="1">
        <f>IFERROR(__xludf.DUMMYFUNCTION("""COMPUTED_VALUE"""),10.5)</f>
        <v>10.5</v>
      </c>
      <c r="U1519" s="3">
        <f>IFERROR(__xludf.DUMMYFUNCTION("""COMPUTED_VALUE"""),12.5)</f>
        <v>12.5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IFERROR(__xludf.DUMMYFUNCTION("""COMPUTED_VALUE"""),1.0)</f>
        <v>1</v>
      </c>
      <c r="T1520" s="1"/>
      <c r="U1520" s="3">
        <f>IFERROR(__xludf.DUMMYFUNCTION("""COMPUTED_VALUE"""),1.0)</f>
        <v>1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>
        <f>IFERROR(__xludf.DUMMYFUNCTION("""COMPUTED_VALUE"""),1.5)</f>
        <v>1.5</v>
      </c>
      <c r="T1521" s="1"/>
      <c r="U1521" s="3">
        <f>IFERROR(__xludf.DUMMYFUNCTION("""COMPUTED_VALUE"""),1.5)</f>
        <v>1.5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/>
      <c r="U1522" s="3">
        <f>IFERROR(__xludf.DUMMYFUNCTION("""COMPUTED_VALUE"""),0.0)</f>
        <v>0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IFERROR(__xludf.DUMMYFUNCTION("""COMPUTED_VALUE"""),2.0)</f>
        <v>2</v>
      </c>
      <c r="T1523" s="1"/>
      <c r="U1523" s="3">
        <f>IFERROR(__xludf.DUMMYFUNCTION("""COMPUTED_VALUE"""),2.0)</f>
        <v>2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IFERROR(__xludf.DUMMYFUNCTION("""COMPUTED_VALUE"""),1.0)</f>
        <v>1</v>
      </c>
      <c r="U1524" s="3">
        <f>IFERROR(__xludf.DUMMYFUNCTION("""COMPUTED_VALUE"""),1.0)</f>
        <v>1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IFERROR(__xludf.DUMMYFUNCTION("""COMPUTED_VALUE"""),6.0)</f>
        <v>6</v>
      </c>
      <c r="T1525" s="1">
        <f>IFERROR(__xludf.DUMMYFUNCTION("""COMPUTED_VALUE"""),8.0)</f>
        <v>8</v>
      </c>
      <c r="U1525" s="3">
        <f>IFERROR(__xludf.DUMMYFUNCTION("""COMPUTED_VALUE"""),14.0)</f>
        <v>14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>
        <f>IFERROR(__xludf.DUMMYFUNCTION("""COMPUTED_VALUE"""),1.5)</f>
        <v>1.5</v>
      </c>
      <c r="T1526" s="1"/>
      <c r="U1526" s="3">
        <f>IFERROR(__xludf.DUMMYFUNCTION("""COMPUTED_VALUE"""),1.5)</f>
        <v>1.5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/>
      <c r="U1527" s="3">
        <f>IFERROR(__xludf.DUMMYFUNCTION("""COMPUTED_VALUE"""),0.0)</f>
        <v>0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IFERROR(__xludf.DUMMYFUNCTION("""COMPUTED_VALUE"""),16.0)</f>
        <v>16</v>
      </c>
      <c r="T1528" s="1"/>
      <c r="U1528" s="3">
        <f>IFERROR(__xludf.DUMMYFUNCTION("""COMPUTED_VALUE"""),16.0)</f>
        <v>16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/>
      <c r="U1529" s="3">
        <f>IFERROR(__xludf.DUMMYFUNCTION("""COMPUTED_VALUE"""),1.0)</f>
        <v>1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/>
      <c r="U1530" s="3">
        <f>IFERROR(__xludf.DUMMYFUNCTION("""COMPUTED_VALUE"""),0.0)</f>
        <v>0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IFERROR(__xludf.DUMMYFUNCTION("""COMPUTED_VALUE"""),9.5)</f>
        <v>9.5</v>
      </c>
      <c r="U1532" s="3">
        <f>IFERROR(__xludf.DUMMYFUNCTION("""COMPUTED_VALUE"""),11.5)</f>
        <v>11.5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IFERROR(__xludf.DUMMYFUNCTION("""COMPUTED_VALUE"""),2.5)</f>
        <v>2.5</v>
      </c>
      <c r="T1533" s="1"/>
      <c r="U1533" s="3">
        <f>IFERROR(__xludf.DUMMYFUNCTION("""COMPUTED_VALUE"""),2.5)</f>
        <v>2.5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/>
      <c r="U1534" s="3">
        <f>IFERROR(__xludf.DUMMYFUNCTION("""COMPUTED_VALUE"""),0.0)</f>
        <v>0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IFERROR(__xludf.DUMMYFUNCTION("""COMPUTED_VALUE"""),1.0)</f>
        <v>1</v>
      </c>
      <c r="U1535" s="3">
        <f>IFERROR(__xludf.DUMMYFUNCTION("""COMPUTED_VALUE"""),1.0)</f>
        <v>1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/>
      <c r="U1536" s="3">
        <f>IFERROR(__xludf.DUMMYFUNCTION("""COMPUTED_VALUE"""),0.0)</f>
        <v>0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/>
      <c r="U1537" s="3">
        <f>IFERROR(__xludf.DUMMYFUNCTION("""COMPUTED_VALUE"""),0.0)</f>
        <v>0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IFERROR(__xludf.DUMMYFUNCTION("""COMPUTED_VALUE"""),"Belle Bentazal")</f>
        <v>Belle Bentazal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>
        <f>IFERROR(__xludf.DUMMYFUNCTION("""COMPUTED_VALUE"""),1.0)</f>
        <v>1</v>
      </c>
      <c r="T1538" s="1"/>
      <c r="U1538" s="3">
        <f>IFERROR(__xludf.DUMMYFUNCTION("""COMPUTED_VALUE"""),1.0)</f>
        <v>1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IFERROR(__xludf.DUMMYFUNCTION("""COMPUTED_VALUE"""),1.5)</f>
        <v>1.5</v>
      </c>
      <c r="T1539" s="1">
        <f>IFERROR(__xludf.DUMMYFUNCTION("""COMPUTED_VALUE"""),7.0)</f>
        <v>7</v>
      </c>
      <c r="U1539" s="3">
        <f>IFERROR(__xludf.DUMMYFUNCTION("""COMPUTED_VALUE"""),8.5)</f>
        <v>8.5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IFERROR(__xludf.DUMMYFUNCTION("""COMPUTED_VALUE"""),7.0)</f>
        <v>7</v>
      </c>
      <c r="U1540" s="3">
        <f>IFERROR(__xludf.DUMMYFUNCTION("""COMPUTED_VALUE"""),8.5)</f>
        <v>8.5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IFERROR(__xludf.DUMMYFUNCTION("""COMPUTED_VALUE"""),13.0)</f>
        <v>13</v>
      </c>
      <c r="T1541" s="1"/>
      <c r="U1541" s="3">
        <f>IFERROR(__xludf.DUMMYFUNCTION("""COMPUTED_VALUE"""),13.0)</f>
        <v>13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IFERROR(__xludf.DUMMYFUNCTION("""COMPUTED_VALUE"""),1.0)</f>
        <v>1</v>
      </c>
      <c r="U1542" s="3">
        <f>IFERROR(__xludf.DUMMYFUNCTION("""COMPUTED_VALUE"""),1.0)</f>
        <v>1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IFERROR(__xludf.DUMMYFUNCTION("""COMPUTED_VALUE"""),2.75)</f>
        <v>2.75</v>
      </c>
      <c r="T1543" s="1"/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IFERROR(__xludf.DUMMYFUNCTION("""COMPUTED_VALUE"""),1.0)</f>
        <v>1</v>
      </c>
      <c r="T1544" s="1"/>
      <c r="U1544" s="3">
        <f>IFERROR(__xludf.DUMMYFUNCTION("""COMPUTED_VALUE"""),1.0)</f>
        <v>1</v>
      </c>
      <c r="V1544" s="1" t="str">
        <f>IFERROR(__xludf.DUMMYFUNCTION("""COMPUTED_VALUE"""),"Belle Bentazal")</f>
        <v>Belle Bentazal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IFERROR(__xludf.DUMMYFUNCTION("""COMPUTED_VALUE"""),2.0)</f>
        <v>2</v>
      </c>
      <c r="T1545" s="1"/>
      <c r="U1545" s="3">
        <f>IFERROR(__xludf.DUMMYFUNCTION("""COMPUTED_VALUE"""),2.0)</f>
        <v>2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>
        <f>IFERROR(__xludf.DUMMYFUNCTION("""COMPUTED_VALUE"""),2.0)</f>
        <v>2</v>
      </c>
      <c r="T1546" s="1"/>
      <c r="U1546" s="3">
        <f>IFERROR(__xludf.DUMMYFUNCTION("""COMPUTED_VALUE"""),2.0)</f>
        <v>2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IFERROR(__xludf.DUMMYFUNCTION("""COMPUTED_VALUE"""),2.0)</f>
        <v>2</v>
      </c>
      <c r="T1547" s="1">
        <f>IFERROR(__xludf.DUMMYFUNCTION("""COMPUTED_VALUE"""),10.0)</f>
        <v>10</v>
      </c>
      <c r="U1547" s="3">
        <f>IFERROR(__xludf.DUMMYFUNCTION("""COMPUTED_VALUE"""),12.0)</f>
        <v>12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IFERROR(__xludf.DUMMYFUNCTION("""COMPUTED_VALUE"""),2.0)</f>
        <v>2</v>
      </c>
      <c r="T1548" s="1"/>
      <c r="U1548" s="3">
        <f>IFERROR(__xludf.DUMMYFUNCTION("""COMPUTED_VALUE"""),2.0)</f>
        <v>2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IFERROR(__xludf.DUMMYFUNCTION("""COMPUTED_VALUE"""),4.0)</f>
        <v>4</v>
      </c>
      <c r="U1549" s="3">
        <f>IFERROR(__xludf.DUMMYFUNCTION("""COMPUTED_VALUE"""),4.0)</f>
        <v>4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/>
      <c r="U1550" s="3">
        <f>IFERROR(__xludf.DUMMYFUNCTION("""COMPUTED_VALUE"""),0.0)</f>
        <v>0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/>
      <c r="U1551" s="3">
        <f>IFERROR(__xludf.DUMMYFUNCTION("""COMPUTED_VALUE"""),0.0)</f>
        <v>0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IFERROR(__xludf.DUMMYFUNCTION("""COMPUTED_VALUE"""),2.0)</f>
        <v>2</v>
      </c>
      <c r="T1552" s="1">
        <f>IFERROR(__xludf.DUMMYFUNCTION("""COMPUTED_VALUE"""),9.5)</f>
        <v>9.5</v>
      </c>
      <c r="U1552" s="3">
        <f>IFERROR(__xludf.DUMMYFUNCTION("""COMPUTED_VALUE"""),11.5)</f>
        <v>11.5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IFERROR(__xludf.DUMMYFUNCTION("""COMPUTED_VALUE"""),22.75)</f>
        <v>22.75</v>
      </c>
      <c r="U1553" s="3">
        <f>IFERROR(__xludf.DUMMYFUNCTION("""COMPUTED_VALUE"""),22.75)</f>
        <v>22.75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IFERROR(__xludf.DUMMYFUNCTION("""COMPUTED_VALUE"""),"Core Product Support")</f>
        <v>Core Product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IFERROR(__xludf.DUMMYFUNCTION("""COMPUTED_VALUE"""),"Belle Bentazal")</f>
        <v>Belle Bentazal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IFERROR(__xludf.DUMMYFUNCTION("""COMPUTED_VALUE"""),1.5)</f>
        <v>1.5</v>
      </c>
      <c r="T1554" s="1"/>
      <c r="U1554" s="3">
        <f>IFERROR(__xludf.DUMMYFUNCTION("""COMPUTED_VALUE"""),1.5)</f>
        <v>1.5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IFERROR(__xludf.DUMMYFUNCTION("""COMPUTED_VALUE"""),2.0)</f>
        <v>2</v>
      </c>
      <c r="T1555" s="1">
        <f>IFERROR(__xludf.DUMMYFUNCTION("""COMPUTED_VALUE"""),9.5)</f>
        <v>9.5</v>
      </c>
      <c r="U1555" s="3">
        <f>IFERROR(__xludf.DUMMYFUNCTION("""COMPUTED_VALUE"""),11.5)</f>
        <v>11.5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IFERROR(__xludf.DUMMYFUNCTION("""COMPUTED_VALUE"""),2.0)</f>
        <v>2</v>
      </c>
      <c r="T1556" s="1">
        <f>IFERROR(__xludf.DUMMYFUNCTION("""COMPUTED_VALUE"""),1.0)</f>
        <v>1</v>
      </c>
      <c r="U1556" s="3">
        <f>IFERROR(__xludf.DUMMYFUNCTION("""COMPUTED_VALUE"""),3.0)</f>
        <v>3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IFERROR(__xludf.DUMMYFUNCTION("""COMPUTED_VALUE"""),"Back of House Operations")</f>
        <v>Back of House Operations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IFERROR(__xludf.DUMMYFUNCTION("""COMPUTED_VALUE"""),"Jonathan Dimaculangan")</f>
        <v>Jonathan Dimaculangan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/>
      <c r="U1557" s="3">
        <f>IFERROR(__xludf.DUMMYFUNCTION("""COMPUTED_VALUE"""),0.0)</f>
        <v>0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IFERROR(__xludf.DUMMYFUNCTION("""COMPUTED_VALUE"""),1.5)</f>
        <v>1.5</v>
      </c>
      <c r="T1558" s="1">
        <f>IFERROR(__xludf.DUMMYFUNCTION("""COMPUTED_VALUE"""),8.0)</f>
        <v>8</v>
      </c>
      <c r="U1558" s="3">
        <f>IFERROR(__xludf.DUMMYFUNCTION("""COMPUTED_VALUE"""),9.5)</f>
        <v>9.5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IFERROR(__xludf.DUMMYFUNCTION("""COMPUTED_VALUE"""),1.5)</f>
        <v>1.5</v>
      </c>
      <c r="U1559" s="3">
        <f>IFERROR(__xludf.DUMMYFUNCTION("""COMPUTED_VALUE"""),1.5)</f>
        <v>1.5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IFERROR(__xludf.DUMMYFUNCTION("""COMPUTED_VALUE"""),"Core Product Support")</f>
        <v>Core Product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>
        <f>IFERROR(__xludf.DUMMYFUNCTION("""COMPUTED_VALUE"""),2.0)</f>
        <v>2</v>
      </c>
      <c r="T1560" s="1">
        <f>IFERROR(__xludf.DUMMYFUNCTION("""COMPUTED_VALUE"""),15.0)</f>
        <v>15</v>
      </c>
      <c r="U1560" s="3">
        <f>IFERROR(__xludf.DUMMYFUNCTION("""COMPUTED_VALUE"""),17.0)</f>
        <v>17</v>
      </c>
      <c r="V1560" s="1" t="str">
        <f>IFERROR(__xludf.DUMMYFUNCTION("""COMPUTED_VALUE"""),"Belle Bentazal")</f>
        <v>Belle Bentazal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IFERROR(__xludf.DUMMYFUNCTION("""COMPUTED_VALUE"""),12.0)</f>
        <v>12</v>
      </c>
      <c r="T1561" s="1"/>
      <c r="U1561" s="3">
        <f>IFERROR(__xludf.DUMMYFUNCTION("""COMPUTED_VALUE"""),12.0)</f>
        <v>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IFERROR(__xludf.DUMMYFUNCTION("""COMPUTED_VALUE"""),1.5)</f>
        <v>1.5</v>
      </c>
      <c r="T1562" s="1"/>
      <c r="U1562" s="3">
        <f>IFERROR(__xludf.DUMMYFUNCTION("""COMPUTED_VALUE"""),1.5)</f>
        <v>1.5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IFERROR(__xludf.DUMMYFUNCTION("""COMPUTED_VALUE"""),"Back of House Operations")</f>
        <v>Back of House Operations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IFERROR(__xludf.DUMMYFUNCTION("""COMPUTED_VALUE"""),20.5)</f>
        <v>20.5</v>
      </c>
      <c r="U1563" s="3">
        <f>IFERROR(__xludf.DUMMYFUNCTION("""COMPUTED_VALUE"""),20.5)</f>
        <v>20.5</v>
      </c>
      <c r="V1563" s="1" t="str">
        <f>IFERROR(__xludf.DUMMYFUNCTION("""COMPUTED_VALUE"""),"Jonathan Dimaculangan")</f>
        <v>Jonathan Dimaculangan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/>
      <c r="U1564" s="3">
        <f>IFERROR(__xludf.DUMMYFUNCTION("""COMPUTED_VALUE"""),0.0)</f>
        <v>0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IFERROR(__xludf.DUMMYFUNCTION("""COMPUTED_VALUE"""),2.0)</f>
        <v>2</v>
      </c>
      <c r="T1565" s="1">
        <f>IFERROR(__xludf.DUMMYFUNCTION("""COMPUTED_VALUE"""),1.0)</f>
        <v>1</v>
      </c>
      <c r="U1565" s="3">
        <f>IFERROR(__xludf.DUMMYFUNCTION("""COMPUTED_VALUE"""),3.0)</f>
        <v>3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IFERROR(__xludf.DUMMYFUNCTION("""COMPUTED_VALUE"""),1.0)</f>
        <v>1</v>
      </c>
      <c r="U1566" s="3">
        <f>IFERROR(__xludf.DUMMYFUNCTION("""COMPUTED_VALUE"""),1.0)</f>
        <v>1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IFERROR(__xludf.DUMMYFUNCTION("""COMPUTED_VALUE"""),2.0)</f>
        <v>2</v>
      </c>
      <c r="T1567" s="1"/>
      <c r="U1567" s="3">
        <f>IFERROR(__xludf.DUMMYFUNCTION("""COMPUTED_VALUE"""),2.0)</f>
        <v>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IFERROR(__xludf.DUMMYFUNCTION("""COMPUTED_VALUE"""),11.17)</f>
        <v>11.17</v>
      </c>
      <c r="T1568" s="1"/>
      <c r="U1568" s="3">
        <f>IFERROR(__xludf.DUMMYFUNCTION("""COMPUTED_VALUE"""),11.17)</f>
        <v>11.17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IFERROR(__xludf.DUMMYFUNCTION("""COMPUTED_VALUE"""),28.0)</f>
        <v>28</v>
      </c>
      <c r="U1569" s="3">
        <f>IFERROR(__xludf.DUMMYFUNCTION("""COMPUTED_VALUE"""),28.0)</f>
        <v>28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>
        <f>IFERROR(__xludf.DUMMYFUNCTION("""COMPUTED_VALUE"""),1.0)</f>
        <v>1</v>
      </c>
      <c r="T1570" s="1"/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IFERROR(__xludf.DUMMYFUNCTION("""COMPUTED_VALUE"""),2.0)</f>
        <v>2</v>
      </c>
      <c r="U1571" s="3">
        <f>IFERROR(__xludf.DUMMYFUNCTION("""COMPUTED_VALUE"""),2.0)</f>
        <v>2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IFERROR(__xludf.DUMMYFUNCTION("""COMPUTED_VALUE"""),2.0)</f>
        <v>2</v>
      </c>
      <c r="T1572" s="1"/>
      <c r="U1572" s="3">
        <f>IFERROR(__xludf.DUMMYFUNCTION("""COMPUTED_VALUE"""),2.0)</f>
        <v>2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IFERROR(__xludf.DUMMYFUNCTION("""COMPUTED_VALUE"""),2.0)</f>
        <v>2</v>
      </c>
      <c r="T1573" s="1"/>
      <c r="U1573" s="3">
        <f>IFERROR(__xludf.DUMMYFUNCTION("""COMPUTED_VALUE"""),2.0)</f>
        <v>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IFERROR(__xludf.DUMMYFUNCTION("""COMPUTED_VALUE"""),"Back of House Operations")</f>
        <v>Back of House Operations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IFERROR(__xludf.DUMMYFUNCTION("""COMPUTED_VALUE"""),"Jonathan Dimaculangan")</f>
        <v>Jonathan Dimaculangan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IFERROR(__xludf.DUMMYFUNCTION("""COMPUTED_VALUE"""),3.0)</f>
        <v>3</v>
      </c>
      <c r="T1574" s="1">
        <f>IFERROR(__xludf.DUMMYFUNCTION("""COMPUTED_VALUE"""),2.0)</f>
        <v>2</v>
      </c>
      <c r="U1574" s="3">
        <f>IFERROR(__xludf.DUMMYFUNCTION("""COMPUTED_VALUE"""),5.0)</f>
        <v>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IFERROR(__xludf.DUMMYFUNCTION("""COMPUTED_VALUE"""),14.42)</f>
        <v>14.42</v>
      </c>
      <c r="U1575" s="3">
        <f>IFERROR(__xludf.DUMMYFUNCTION("""COMPUTED_VALUE"""),14.42)</f>
        <v>14.42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IFERROR(__xludf.DUMMYFUNCTION("""COMPUTED_VALUE"""),8.0)</f>
        <v>8</v>
      </c>
      <c r="U1576" s="3">
        <f>IFERROR(__xludf.DUMMYFUNCTION("""COMPUTED_VALUE"""),9.0)</f>
        <v>9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IFERROR(__xludf.DUMMYFUNCTION("""COMPUTED_VALUE"""),9.5)</f>
        <v>9.5</v>
      </c>
      <c r="U1577" s="3">
        <f>IFERROR(__xludf.DUMMYFUNCTION("""COMPUTED_VALUE"""),11.5)</f>
        <v>11.5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IFERROR(__xludf.DUMMYFUNCTION("""COMPUTED_VALUE"""),2.0)</f>
        <v>2</v>
      </c>
      <c r="T1578" s="1"/>
      <c r="U1578" s="3">
        <f>IFERROR(__xludf.DUMMYFUNCTION("""COMPUTED_VALUE"""),2.0)</f>
        <v>2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IFERROR(__xludf.DUMMYFUNCTION("""COMPUTED_VALUE"""),1.5)</f>
        <v>1.5</v>
      </c>
      <c r="T1579" s="1"/>
      <c r="U1579" s="3">
        <f>IFERROR(__xludf.DUMMYFUNCTION("""COMPUTED_VALUE"""),1.5)</f>
        <v>1.5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IFERROR(__xludf.DUMMYFUNCTION("""COMPUTED_VALUE"""),4.0)</f>
        <v>4</v>
      </c>
      <c r="U1580" s="3">
        <f>IFERROR(__xludf.DUMMYFUNCTION("""COMPUTED_VALUE"""),4.0)</f>
        <v>4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/>
      <c r="U1581" s="3">
        <f>IFERROR(__xludf.DUMMYFUNCTION("""COMPUTED_VALUE"""),0.0)</f>
        <v>0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IFERROR(__xludf.DUMMYFUNCTION("""COMPUTED_VALUE"""),"Back of House Operations")</f>
        <v>Back of House Operations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/>
      <c r="U1582" s="3">
        <f>IFERROR(__xludf.DUMMYFUNCTION("""COMPUTED_VALUE"""),0.0)</f>
        <v>0</v>
      </c>
      <c r="V1582" s="1" t="str">
        <f>IFERROR(__xludf.DUMMYFUNCTION("""COMPUTED_VALUE"""),"Jonathan Dimaculangan")</f>
        <v>Jonathan Dimaculangan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/>
      <c r="U1583" s="3">
        <f>IFERROR(__xludf.DUMMYFUNCTION("""COMPUTED_VALUE"""),0.0)</f>
        <v>0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/>
      <c r="U1584" s="3">
        <f>IFERROR(__xludf.DUMMYFUNCTION("""COMPUTED_VALUE"""),0.0)</f>
        <v>0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IFERROR(__xludf.DUMMYFUNCTION("""COMPUTED_VALUE"""),2.0)</f>
        <v>2</v>
      </c>
      <c r="T1585" s="1"/>
      <c r="U1585" s="3">
        <f>IFERROR(__xludf.DUMMYFUNCTION("""COMPUTED_VALUE"""),2.0)</f>
        <v>2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/>
      <c r="U1587" s="3">
        <f>IFERROR(__xludf.DUMMYFUNCTION("""COMPUTED_VALUE"""),0.0)</f>
        <v>0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>
        <f>IFERROR(__xludf.DUMMYFUNCTION("""COMPUTED_VALUE"""),1.5)</f>
        <v>1.5</v>
      </c>
      <c r="T1588" s="1"/>
      <c r="U1588" s="3">
        <f>IFERROR(__xludf.DUMMYFUNCTION("""COMPUTED_VALUE"""),1.5)</f>
        <v>1.5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/>
      <c r="U1589" s="3">
        <f>IFERROR(__xludf.DUMMYFUNCTION("""COMPUTED_VALUE"""),1.0)</f>
        <v>1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/>
      <c r="U1590" s="3">
        <f>IFERROR(__xludf.DUMMYFUNCTION("""COMPUTED_VALUE"""),0.0)</f>
        <v>0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IFERROR(__xludf.DUMMYFUNCTION("""COMPUTED_VALUE"""),1.5)</f>
        <v>1.5</v>
      </c>
      <c r="U1591" s="3">
        <f>IFERROR(__xludf.DUMMYFUNCTION("""COMPUTED_VALUE"""),1.5)</f>
        <v>1.5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IFERROR(__xludf.DUMMYFUNCTION("""COMPUTED_VALUE"""),2.0)</f>
        <v>2</v>
      </c>
      <c r="T1592" s="1"/>
      <c r="U1592" s="3">
        <f>IFERROR(__xludf.DUMMYFUNCTION("""COMPUTED_VALUE"""),2.0)</f>
        <v>2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IFERROR(__xludf.DUMMYFUNCTION("""COMPUTED_VALUE"""),9.0)</f>
        <v>9</v>
      </c>
      <c r="U1593" s="3">
        <f>IFERROR(__xludf.DUMMYFUNCTION("""COMPUTED_VALUE"""),10.5)</f>
        <v>10.5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/>
      <c r="U1594" s="3">
        <f>IFERROR(__xludf.DUMMYFUNCTION("""COMPUTED_VALUE"""),0.0)</f>
        <v>0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IFERROR(__xludf.DUMMYFUNCTION("""COMPUTED_VALUE"""),9.0)</f>
        <v>9</v>
      </c>
      <c r="U1595" s="3">
        <f>IFERROR(__xludf.DUMMYFUNCTION("""COMPUTED_VALUE"""),9.0)</f>
        <v>9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IFERROR(__xludf.DUMMYFUNCTION("""COMPUTED_VALUE"""),"Mikhaela Decangchon")</f>
        <v>Mikhaela Decangchon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IFERROR(__xludf.DUMMYFUNCTION("""COMPUTED_VALUE"""),8.0)</f>
        <v>8</v>
      </c>
      <c r="T1597" s="1"/>
      <c r="U1597" s="3">
        <f>IFERROR(__xludf.DUMMYFUNCTION("""COMPUTED_VALUE"""),8.0)</f>
        <v>8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IFERROR(__xludf.DUMMYFUNCTION("""COMPUTED_VALUE"""),2.0)</f>
        <v>2</v>
      </c>
      <c r="T1598" s="1"/>
      <c r="U1598" s="3">
        <f>IFERROR(__xludf.DUMMYFUNCTION("""COMPUTED_VALUE"""),2.0)</f>
        <v>2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IFERROR(__xludf.DUMMYFUNCTION("""COMPUTED_VALUE"""),"Mikhaela Decangchon")</f>
        <v>Mikhaela Decangchon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IFERROR(__xludf.DUMMYFUNCTION("""COMPUTED_VALUE"""),16.0)</f>
        <v>16</v>
      </c>
      <c r="T1599" s="1"/>
      <c r="U1599" s="3">
        <f>IFERROR(__xludf.DUMMYFUNCTION("""COMPUTED_VALUE"""),16.0)</f>
        <v>16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IFERROR(__xludf.DUMMYFUNCTION("""COMPUTED_VALUE"""),2.0)</f>
        <v>2</v>
      </c>
      <c r="T1600" s="1"/>
      <c r="U1600" s="3">
        <f>IFERROR(__xludf.DUMMYFUNCTION("""COMPUTED_VALUE"""),2.0)</f>
        <v>2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/>
      <c r="U1601" s="3">
        <f>IFERROR(__xludf.DUMMYFUNCTION("""COMPUTED_VALUE"""),0.0)</f>
        <v>0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>
        <f>IFERROR(__xludf.DUMMYFUNCTION("""COMPUTED_VALUE"""),1.5)</f>
        <v>1.5</v>
      </c>
      <c r="T1602" s="1">
        <f>IFERROR(__xludf.DUMMYFUNCTION("""COMPUTED_VALUE"""),2.0)</f>
        <v>2</v>
      </c>
      <c r="U1602" s="3">
        <f>IFERROR(__xludf.DUMMYFUNCTION("""COMPUTED_VALUE"""),3.5)</f>
        <v>3.5</v>
      </c>
      <c r="V1602" s="1" t="str">
        <f>IFERROR(__xludf.DUMMYFUNCTION("""COMPUTED_VALUE"""),"Mikhaela Decangchon")</f>
        <v>Mikhaela Decangchon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IFERROR(__xludf.DUMMYFUNCTION("""COMPUTED_VALUE"""),12.0)</f>
        <v>12</v>
      </c>
      <c r="T1603" s="1"/>
      <c r="U1603" s="3">
        <f>IFERROR(__xludf.DUMMYFUNCTION("""COMPUTED_VALUE"""),12.0)</f>
        <v>12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IFERROR(__xludf.DUMMYFUNCTION("""COMPUTED_VALUE"""),1.5)</f>
        <v>1.5</v>
      </c>
      <c r="T1604" s="1"/>
      <c r="U1604" s="3">
        <f>IFERROR(__xludf.DUMMYFUNCTION("""COMPUTED_VALUE"""),1.5)</f>
        <v>1.5</v>
      </c>
      <c r="V1604" s="1" t="str">
        <f>IFERROR(__xludf.DUMMYFUNCTION("""COMPUTED_VALUE"""),"Mikhaela Decangchon")</f>
        <v>Mikhaela Decangchon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IFERROR(__xludf.DUMMYFUNCTION("""COMPUTED_VALUE"""),16.0)</f>
        <v>16</v>
      </c>
      <c r="T1605" s="1"/>
      <c r="U1605" s="3">
        <f>IFERROR(__xludf.DUMMYFUNCTION("""COMPUTED_VALUE"""),16.0)</f>
        <v>16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IFERROR(__xludf.DUMMYFUNCTION("""COMPUTED_VALUE"""),2.0)</f>
        <v>2</v>
      </c>
      <c r="T1607" s="1"/>
      <c r="U1607" s="3">
        <f>IFERROR(__xludf.DUMMYFUNCTION("""COMPUTED_VALUE"""),2.0)</f>
        <v>2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IFERROR(__xludf.DUMMYFUNCTION("""COMPUTED_VALUE"""),2.0)</f>
        <v>2</v>
      </c>
      <c r="T1608" s="1"/>
      <c r="U1608" s="3">
        <f>IFERROR(__xludf.DUMMYFUNCTION("""COMPUTED_VALUE"""),2.0)</f>
        <v>2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IFERROR(__xludf.DUMMYFUNCTION("""COMPUTED_VALUE"""),2.0)</f>
        <v>2</v>
      </c>
      <c r="T1609" s="1"/>
      <c r="U1609" s="3">
        <f>IFERROR(__xludf.DUMMYFUNCTION("""COMPUTED_VALUE"""),2.0)</f>
        <v>2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IFERROR(__xludf.DUMMYFUNCTION("""COMPUTED_VALUE"""),25.5)</f>
        <v>25.5</v>
      </c>
      <c r="U1610" s="3">
        <f>IFERROR(__xludf.DUMMYFUNCTION("""COMPUTED_VALUE"""),25.5)</f>
        <v>25.5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/>
      <c r="U1611" s="3">
        <f>IFERROR(__xludf.DUMMYFUNCTION("""COMPUTED_VALUE"""),0.0)</f>
        <v>0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IFERROR(__xludf.DUMMYFUNCTION("""COMPUTED_VALUE"""),2.0)</f>
        <v>2</v>
      </c>
      <c r="T1612" s="1"/>
      <c r="U1612" s="3">
        <f>IFERROR(__xludf.DUMMYFUNCTION("""COMPUTED_VALUE"""),2.0)</f>
        <v>2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/>
      <c r="U1613" s="3">
        <f>IFERROR(__xludf.DUMMYFUNCTION("""COMPUTED_VALUE"""),0.0)</f>
        <v>0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IFERROR(__xludf.DUMMYFUNCTION("""COMPUTED_VALUE"""),1.5)</f>
        <v>1.5</v>
      </c>
      <c r="T1614" s="1">
        <f>IFERROR(__xludf.DUMMYFUNCTION("""COMPUTED_VALUE"""),8.0)</f>
        <v>8</v>
      </c>
      <c r="U1614" s="3">
        <f>IFERROR(__xludf.DUMMYFUNCTION("""COMPUTED_VALUE"""),9.5)</f>
        <v>9.5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IFERROR(__xludf.DUMMYFUNCTION("""COMPUTED_VALUE"""),16.0)</f>
        <v>16</v>
      </c>
      <c r="T1615" s="1"/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IFERROR(__xludf.DUMMYFUNCTION("""COMPUTED_VALUE"""),9.5)</f>
        <v>9.5</v>
      </c>
      <c r="U1616" s="3">
        <f>IFERROR(__xludf.DUMMYFUNCTION("""COMPUTED_VALUE"""),11.0)</f>
        <v>11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>
        <f>IFERROR(__xludf.DUMMYFUNCTION("""COMPUTED_VALUE"""),1.5)</f>
        <v>1.5</v>
      </c>
      <c r="T1617" s="1"/>
      <c r="U1617" s="3">
        <f>IFERROR(__xludf.DUMMYFUNCTION("""COMPUTED_VALUE"""),1.5)</f>
        <v>1.5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/>
      <c r="U1618" s="3">
        <f>IFERROR(__xludf.DUMMYFUNCTION("""COMPUTED_VALUE"""),0.0)</f>
        <v>0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IFERROR(__xludf.DUMMYFUNCTION("""COMPUTED_VALUE"""),"K-Tin Yu")</f>
        <v>K-Tin Yu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IFERROR(__xludf.DUMMYFUNCTION("""COMPUTED_VALUE"""),1.0)</f>
        <v>1</v>
      </c>
      <c r="U1619" s="3">
        <f>IFERROR(__xludf.DUMMYFUNCTION("""COMPUTED_VALUE"""),1.0)</f>
        <v>1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IFERROR(__xludf.DUMMYFUNCTION("""COMPUTED_VALUE"""),"Jelyn Elmido")</f>
        <v>Jelyn Elmido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/>
      <c r="U1620" s="3">
        <f>IFERROR(__xludf.DUMMYFUNCTION("""COMPUTED_VALUE"""),0.0)</f>
        <v>0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IFERROR(__xludf.DUMMYFUNCTION("""COMPUTED_VALUE"""),1.5)</f>
        <v>1.5</v>
      </c>
      <c r="U1621" s="3">
        <f>IFERROR(__xludf.DUMMYFUNCTION("""COMPUTED_VALUE"""),1.5)</f>
        <v>1.5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IFERROR(__xludf.DUMMYFUNCTION("""COMPUTED_VALUE"""),2.0)</f>
        <v>2</v>
      </c>
      <c r="T1622" s="1"/>
      <c r="U1622" s="3">
        <f>IFERROR(__xludf.DUMMYFUNCTION("""COMPUTED_VALUE"""),2.0)</f>
        <v>2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IFERROR(__xludf.DUMMYFUNCTION("""COMPUTED_VALUE"""),2.0)</f>
        <v>2</v>
      </c>
      <c r="T1623" s="1"/>
      <c r="U1623" s="3">
        <f>IFERROR(__xludf.DUMMYFUNCTION("""COMPUTED_VALUE"""),2.0)</f>
        <v>2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IFERROR(__xludf.DUMMYFUNCTION("""COMPUTED_VALUE"""),11.5)</f>
        <v>11.5</v>
      </c>
      <c r="U1624" s="3">
        <f>IFERROR(__xludf.DUMMYFUNCTION("""COMPUTED_VALUE"""),13.5)</f>
        <v>13.5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IFERROR(__xludf.DUMMYFUNCTION("""COMPUTED_VALUE"""),"Core Product Support")</f>
        <v>Core Product Support</v>
      </c>
      <c r="Q1625" s="1" t="str">
        <f>IFERROR(__xludf.DUMMYFUNCTION("""COMPUTED_VALUE"""),"paulv@canva.com")</f>
        <v>paulv@canva.com</v>
      </c>
      <c r="R1625" s="1" t="str">
        <f>IFERROR(__xludf.DUMMYFUNCTION("""COMPUTED_VALUE"""),"Paul Verdad")</f>
        <v>Paul Verdad</v>
      </c>
      <c r="S1625" s="1">
        <f>IFERROR(__xludf.DUMMYFUNCTION("""COMPUTED_VALUE"""),2.0)</f>
        <v>2</v>
      </c>
      <c r="T1625" s="1"/>
      <c r="U1625" s="3">
        <f>IFERROR(__xludf.DUMMYFUNCTION("""COMPUTED_VALUE"""),2.0)</f>
        <v>2</v>
      </c>
      <c r="V1625" s="1" t="str">
        <f>IFERROR(__xludf.DUMMYFUNCTION("""COMPUTED_VALUE"""),"Jelyn Elmido")</f>
        <v>Jelyn Elmido</v>
      </c>
      <c r="W1625" s="1" t="str">
        <f>IFERROR(__xludf.DUMMYFUNCTION("""COMPUTED_VALUE"""),"Advanced Product Support")</f>
        <v>Advanced Product Support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IFERROR(__xludf.DUMMYFUNCTION("""COMPUTED_VALUE"""),"paul.y@canva.com")</f>
        <v>paul.y@canva.com</v>
      </c>
      <c r="R1626" s="1" t="str">
        <f>IFERROR(__xludf.DUMMYFUNCTION("""COMPUTED_VALUE"""),"Paul Yang")</f>
        <v>Paul Yang</v>
      </c>
      <c r="S1626" s="1">
        <f>IFERROR(__xludf.DUMMYFUNCTION("""COMPUTED_VALUE"""),2.0)</f>
        <v>2</v>
      </c>
      <c r="T1626" s="1">
        <f>IFERROR(__xludf.DUMMYFUNCTION("""COMPUTED_VALUE"""),10.0)</f>
        <v>10</v>
      </c>
      <c r="U1626" s="3">
        <f>IFERROR(__xludf.DUMMYFUNCTION("""COMPUTED_VALUE"""),12.0)</f>
        <v>12</v>
      </c>
      <c r="V1626" s="1" t="str">
        <f>IFERROR(__xludf.DUMMYFUNCTION("""COMPUTED_VALUE"""),"Ellaine Estayo")</f>
        <v>Ellaine Estayo</v>
      </c>
      <c r="W1626" s="1" t="str">
        <f>IFERROR(__xludf.DUMMYFUNCTION("""COMPUTED_VALUE"""),"Core Product Support Escalation Team")</f>
        <v>Core Product Support Escalation Team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IFERROR(__xludf.DUMMYFUNCTION("""COMPUTED_VALUE"""),"High Sensitivity Support")</f>
        <v>High Sensitivity Support</v>
      </c>
      <c r="Q1627" s="1" t="str">
        <f>IFERROR(__xludf.DUMMYFUNCTION("""COMPUTED_VALUE"""),"phillipronquillo@canva.com")</f>
        <v>phillipronquillo@canva.com</v>
      </c>
      <c r="R1627" s="1" t="str">
        <f>IFERROR(__xludf.DUMMYFUNCTION("""COMPUTED_VALUE"""),"Phil Ronquillo")</f>
        <v>Phil Ronquillo</v>
      </c>
      <c r="S1627" s="1">
        <f>IFERROR(__xludf.DUMMYFUNCTION("""COMPUTED_VALUE"""),13.0)</f>
        <v>13</v>
      </c>
      <c r="T1627" s="1"/>
      <c r="U1627" s="3">
        <f>IFERROR(__xludf.DUMMYFUNCTION("""COMPUTED_VALUE"""),13.0)</f>
        <v>13</v>
      </c>
      <c r="V1627" s="1" t="str">
        <f>IFERROR(__xludf.DUMMYFUNCTION("""COMPUTED_VALUE"""),"Rossheen Pura")</f>
        <v>Rossheen Pura</v>
      </c>
      <c r="W1627" s="1" t="str">
        <f>IFERROR(__xludf.DUMMYFUNCTION("""COMPUTED_VALUE"""),"High Sensitivity Support PH")</f>
        <v>High Sensitivity Support PH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IFERROR(__xludf.DUMMYFUNCTION("""COMPUTED_VALUE"""),"Core Product Support")</f>
        <v>Core Product Support</v>
      </c>
      <c r="Q1628" s="1" t="str">
        <f>IFERROR(__xludf.DUMMYFUNCTION("""COMPUTED_VALUE"""),"pnicolepescador@canva.com")</f>
        <v>pnicolepescador@canva.com</v>
      </c>
      <c r="R1628" s="1" t="str">
        <f>IFERROR(__xludf.DUMMYFUNCTION("""COMPUTED_VALUE"""),"Precious Pescador")</f>
        <v>Precious Pescador</v>
      </c>
      <c r="S1628" s="1">
        <f>IFERROR(__xludf.DUMMYFUNCTION("""COMPUTED_VALUE"""),1.5)</f>
        <v>1.5</v>
      </c>
      <c r="T1628" s="1"/>
      <c r="U1628" s="3">
        <f>IFERROR(__xludf.DUMMYFUNCTION("""COMPUTED_VALUE"""),1.5)</f>
        <v>1.5</v>
      </c>
      <c r="V1628" s="1" t="str">
        <f>IFERROR(__xludf.DUMMYFUNCTION("""COMPUTED_VALUE"""),"Ayza Marie Pascual")</f>
        <v>Ayza Marie Pascual</v>
      </c>
      <c r="W1628" s="1" t="str">
        <f>IFERROR(__xludf.DUMMYFUNCTION("""COMPUTED_VALUE"""),"Advanced Billing &amp; Subscriptions")</f>
        <v>Advanced Billing &amp; Subscriptions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IFERROR(__xludf.DUMMYFUNCTION("""COMPUTED_VALUE"""),"rachellynanne@canva.com")</f>
        <v>rachellynanne@canva.com</v>
      </c>
      <c r="R1629" s="1" t="str">
        <f>IFERROR(__xludf.DUMMYFUNCTION("""COMPUTED_VALUE"""),"Rachellyn Medina")</f>
        <v>Rachellyn Medina</v>
      </c>
      <c r="S1629" s="1">
        <f>IFERROR(__xludf.DUMMYFUNCTION("""COMPUTED_VALUE"""),2.0)</f>
        <v>2</v>
      </c>
      <c r="T1629" s="1"/>
      <c r="U1629" s="3">
        <f>IFERROR(__xludf.DUMMYFUNCTION("""COMPUTED_VALUE"""),2.0)</f>
        <v>2</v>
      </c>
      <c r="V1629" s="1" t="str">
        <f>IFERROR(__xludf.DUMMYFUNCTION("""COMPUTED_VALUE"""),"Jem Mondoñedo")</f>
        <v>Jem Mondoñedo</v>
      </c>
      <c r="W1629" s="1" t="str">
        <f>IFERROR(__xludf.DUMMYFUNCTION("""COMPUTED_VALUE"""),"Advanced Chat Support")</f>
        <v>Advanced Chat Support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IFERROR(__xludf.DUMMYFUNCTION("""COMPUTED_VALUE"""),"alfredomillares@canva.com")</f>
        <v>alfredomillares@canva.com</v>
      </c>
      <c r="R1630" s="1" t="str">
        <f>IFERROR(__xludf.DUMMYFUNCTION("""COMPUTED_VALUE"""),"Rael Millares")</f>
        <v>Rael Millares</v>
      </c>
      <c r="S1630" s="1">
        <f>IFERROR(__xludf.DUMMYFUNCTION("""COMPUTED_VALUE"""),1.5)</f>
        <v>1.5</v>
      </c>
      <c r="T1630" s="1"/>
      <c r="U1630" s="3">
        <f>IFERROR(__xludf.DUMMYFUNCTION("""COMPUTED_VALUE"""),1.5)</f>
        <v>1.5</v>
      </c>
      <c r="V1630" s="1" t="str">
        <f>IFERROR(__xludf.DUMMYFUNCTION("""COMPUTED_VALUE"""),"Jahmie Mae Barrameda")</f>
        <v>Jahmie Mae Barrameda</v>
      </c>
      <c r="W1630" s="1" t="str">
        <f>IFERROR(__xludf.DUMMYFUNCTION("""COMPUTED_VALUE"""),"Advanced Billing &amp; Subscriptions")</f>
        <v>Advanced Billing &amp; Subscriptions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IFERROR(__xludf.DUMMYFUNCTION("""COMPUTED_VALUE"""),"Multilingual Support")</f>
        <v>Multilingual Support</v>
      </c>
      <c r="Q1631" s="1" t="str">
        <f>IFERROR(__xludf.DUMMYFUNCTION("""COMPUTED_VALUE"""),"ranufre@canva.com")</f>
        <v>ranufre@canva.com</v>
      </c>
      <c r="R1631" s="1" t="str">
        <f>IFERROR(__xludf.DUMMYFUNCTION("""COMPUTED_VALUE"""),"Rafa Freitas")</f>
        <v>Rafa Freitas</v>
      </c>
      <c r="S1631" s="1"/>
      <c r="T1631" s="1"/>
      <c r="U1631" s="3">
        <f>IFERROR(__xludf.DUMMYFUNCTION("""COMPUTED_VALUE"""),0.0)</f>
        <v>0</v>
      </c>
      <c r="V1631" s="1" t="str">
        <f>IFERROR(__xludf.DUMMYFUNCTION("""COMPUTED_VALUE"""),"Arlene Maurillo")</f>
        <v>Arlene Maurillo</v>
      </c>
      <c r="W1631" s="1" t="str">
        <f>IFERROR(__xludf.DUMMYFUNCTION("""COMPUTED_VALUE"""),"PHL, Multilingual Support")</f>
        <v>PHL, Multilingual Support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IFERROR(__xludf.DUMMYFUNCTION("""COMPUTED_VALUE"""),"Rose Gabilan")</f>
        <v>Rose Gabilan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IFERROR(__xludf.DUMMYFUNCTION("""COMPUTED_VALUE"""),"Core Product Support")</f>
        <v>Core Product Support</v>
      </c>
      <c r="Q1632" s="1" t="str">
        <f>IFERROR(__xludf.DUMMYFUNCTION("""COMPUTED_VALUE"""),"rafaticzon@canva.com")</f>
        <v>rafaticzon@canva.com</v>
      </c>
      <c r="R1632" s="1" t="str">
        <f>IFERROR(__xludf.DUMMYFUNCTION("""COMPUTED_VALUE"""),"Rafa Ticzon")</f>
        <v>Rafa Ticzon</v>
      </c>
      <c r="S1632" s="1">
        <f>IFERROR(__xludf.DUMMYFUNCTION("""COMPUTED_VALUE"""),1.0)</f>
        <v>1</v>
      </c>
      <c r="T1632" s="1"/>
      <c r="U1632" s="3">
        <f>IFERROR(__xludf.DUMMYFUNCTION("""COMPUTED_VALUE"""),1.0)</f>
        <v>1</v>
      </c>
      <c r="V1632" s="1" t="str">
        <f>IFERROR(__xludf.DUMMYFUNCTION("""COMPUTED_VALUE"""),"Mikhaela Decangchon")</f>
        <v>Mikhaela Decangchon</v>
      </c>
      <c r="W1632" s="1" t="str">
        <f>IFERROR(__xludf.DUMMYFUNCTION("""COMPUTED_VALUE"""),"Advanced Product Support")</f>
        <v>Advanced Product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IFERROR(__xludf.DUMMYFUNCTION("""COMPUTED_VALUE"""),"candace@canva.com")</f>
        <v>candace@canva.com</v>
      </c>
      <c r="R1633" s="1" t="str">
        <f>IFERROR(__xludf.DUMMYFUNCTION("""COMPUTED_VALUE"""),"Rainne Candace Llagas")</f>
        <v>Rainne Candace Llagas</v>
      </c>
      <c r="S1633" s="1">
        <f>IFERROR(__xludf.DUMMYFUNCTION("""COMPUTED_VALUE"""),1.5)</f>
        <v>1.5</v>
      </c>
      <c r="T1633" s="1"/>
      <c r="U1633" s="3">
        <f>IFERROR(__xludf.DUMMYFUNCTION("""COMPUTED_VALUE"""),1.5)</f>
        <v>1.5</v>
      </c>
      <c r="V1633" s="1" t="str">
        <f>IFERROR(__xludf.DUMMYFUNCTION("""COMPUTED_VALUE"""),"Belle Bentazal")</f>
        <v>Belle Bentazal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IFERROR(__xludf.DUMMYFUNCTION("""COMPUTED_VALUE"""),"rmercado@canva.com")</f>
        <v>rmercado@canva.com</v>
      </c>
      <c r="R1634" s="1" t="str">
        <f>IFERROR(__xludf.DUMMYFUNCTION("""COMPUTED_VALUE"""),"Ram Mercado")</f>
        <v>Ram Mercado</v>
      </c>
      <c r="S1634" s="1">
        <f>IFERROR(__xludf.DUMMYFUNCTION("""COMPUTED_VALUE"""),0.5)</f>
        <v>0.5</v>
      </c>
      <c r="T1634" s="1">
        <f>IFERROR(__xludf.DUMMYFUNCTION("""COMPUTED_VALUE"""),8.75)</f>
        <v>8.75</v>
      </c>
      <c r="U1634" s="3">
        <f>IFERROR(__xludf.DUMMYFUNCTION("""COMPUTED_VALUE"""),9.25)</f>
        <v>9.25</v>
      </c>
      <c r="V1634" s="1" t="str">
        <f>IFERROR(__xludf.DUMMYFUNCTION("""COMPUTED_VALUE"""),"Bem Launte")</f>
        <v>Bem Launte</v>
      </c>
      <c r="W1634" s="1" t="str">
        <f>IFERROR(__xludf.DUMMYFUNCTION("""COMPUTED_VALUE"""),"Core Product Support Escalation Team")</f>
        <v>Core Product Support Escalation Team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IFERROR(__xludf.DUMMYFUNCTION("""COMPUTED_VALUE"""),"razelleroe@canva.com")</f>
        <v>razelleroe@canva.com</v>
      </c>
      <c r="R1635" s="1" t="str">
        <f>IFERROR(__xludf.DUMMYFUNCTION("""COMPUTED_VALUE"""),"Razelle Roe Garaza")</f>
        <v>Razelle Roe Garaza</v>
      </c>
      <c r="S1635" s="1">
        <f>IFERROR(__xludf.DUMMYFUNCTION("""COMPUTED_VALUE"""),2.0)</f>
        <v>2</v>
      </c>
      <c r="T1635" s="1"/>
      <c r="U1635" s="3">
        <f>IFERROR(__xludf.DUMMYFUNCTION("""COMPUTED_VALUE"""),2.0)</f>
        <v>2</v>
      </c>
      <c r="V1635" s="1" t="str">
        <f>IFERROR(__xludf.DUMMYFUNCTION("""COMPUTED_VALUE"""),"Ana Lazaro")</f>
        <v>Ana Lazaro</v>
      </c>
      <c r="W1635" s="1" t="str">
        <f>IFERROR(__xludf.DUMMYFUNCTION("""COMPUTED_VALUE"""),"Advanced Billing &amp; Subscriptions")</f>
        <v>Advanced Billing &amp; Subscriptions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IFERROR(__xludf.DUMMYFUNCTION("""COMPUTED_VALUE"""),"Admin Support")</f>
        <v>Admin Support</v>
      </c>
      <c r="Q1636" s="1" t="str">
        <f>IFERROR(__xludf.DUMMYFUNCTION("""COMPUTED_VALUE"""),"rdolores@canva.com")</f>
        <v>rdolores@canva.com</v>
      </c>
      <c r="R1636" s="1" t="str">
        <f>IFERROR(__xludf.DUMMYFUNCTION("""COMPUTED_VALUE"""),"Rea Alexis Dolores")</f>
        <v>Rea Alexis Dolores</v>
      </c>
      <c r="S1636" s="1"/>
      <c r="T1636" s="1">
        <f>IFERROR(__xludf.DUMMYFUNCTION("""COMPUTED_VALUE"""),2.0)</f>
        <v>2</v>
      </c>
      <c r="U1636" s="3">
        <f>IFERROR(__xludf.DUMMYFUNCTION("""COMPUTED_VALUE"""),2.0)</f>
        <v>2</v>
      </c>
      <c r="V1636" s="1" t="str">
        <f>IFERROR(__xludf.DUMMYFUNCTION("""COMPUTED_VALUE"""),"Rose Gabilan")</f>
        <v>Rose Gabilan</v>
      </c>
      <c r="W1636" s="1" t="str">
        <f>IFERROR(__xludf.DUMMYFUNCTION("""COMPUTED_VALUE"""),"Admin Support PH SSO")</f>
        <v>Admin Support PH SSO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IFERROR(__xludf.DUMMYFUNCTION("""COMPUTED_VALUE"""),"red@canva.com")</f>
        <v>red@canva.com</v>
      </c>
      <c r="R1637" s="1" t="str">
        <f>IFERROR(__xludf.DUMMYFUNCTION("""COMPUTED_VALUE"""),"Red Dela Rosa")</f>
        <v>Red Dela Rosa</v>
      </c>
      <c r="S1637" s="1"/>
      <c r="T1637" s="1">
        <f>IFERROR(__xludf.DUMMYFUNCTION("""COMPUTED_VALUE"""),1.0)</f>
        <v>1</v>
      </c>
      <c r="U1637" s="3">
        <f>IFERROR(__xludf.DUMMYFUNCTION("""COMPUTED_VALUE"""),1.0)</f>
        <v>1</v>
      </c>
      <c r="V1637" s="1" t="str">
        <f>IFERROR(__xludf.DUMMYFUNCTION("""COMPUTED_VALUE"""),"Rose Gabilan")</f>
        <v>Rose Gabilan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IFERROR(__xludf.DUMMYFUNCTION("""COMPUTED_VALUE"""),"regie@canva.com")</f>
        <v>regie@canva.com</v>
      </c>
      <c r="R1638" s="1" t="str">
        <f>IFERROR(__xludf.DUMMYFUNCTION("""COMPUTED_VALUE"""),"Regie Yambot")</f>
        <v>Regie Yambot</v>
      </c>
      <c r="S1638" s="1"/>
      <c r="T1638" s="1">
        <f>IFERROR(__xludf.DUMMYFUNCTION("""COMPUTED_VALUE"""),8.0)</f>
        <v>8</v>
      </c>
      <c r="U1638" s="3">
        <f>IFERROR(__xludf.DUMMYFUNCTION("""COMPUTED_VALUE"""),8.0)</f>
        <v>8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IFERROR(__xludf.DUMMYFUNCTION("""COMPUTED_VALUE"""),"Core Product Support")</f>
        <v>Core Product Support</v>
      </c>
      <c r="Q1639" s="1" t="str">
        <f>IFERROR(__xludf.DUMMYFUNCTION("""COMPUTED_VALUE"""),"rej@canva.com")</f>
        <v>rej@canva.com</v>
      </c>
      <c r="R1639" s="1" t="str">
        <f>IFERROR(__xludf.DUMMYFUNCTION("""COMPUTED_VALUE"""),"Rej Benipayo")</f>
        <v>Rej Benipayo</v>
      </c>
      <c r="S1639" s="1">
        <f>IFERROR(__xludf.DUMMYFUNCTION("""COMPUTED_VALUE"""),1.5)</f>
        <v>1.5</v>
      </c>
      <c r="T1639" s="1"/>
      <c r="U1639" s="3">
        <f>IFERROR(__xludf.DUMMYFUNCTION("""COMPUTED_VALUE"""),1.5)</f>
        <v>1.5</v>
      </c>
      <c r="V1639" s="1" t="str">
        <f>IFERROR(__xludf.DUMMYFUNCTION("""COMPUTED_VALUE"""),"Renette Bok")</f>
        <v>Renette Bok</v>
      </c>
      <c r="W1639" s="1" t="str">
        <f>IFERROR(__xludf.DUMMYFUNCTION("""COMPUTED_VALUE"""),"Advanced Billing &amp; Subscriptions")</f>
        <v>Advanced Billing &amp; Subscriptions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IFERROR(__xludf.DUMMYFUNCTION("""COMPUTED_VALUE"""),"revisuarez@canva.com")</f>
        <v>revisuarez@canva.com</v>
      </c>
      <c r="R1640" s="1" t="str">
        <f>IFERROR(__xludf.DUMMYFUNCTION("""COMPUTED_VALUE"""),"Revi Suarez")</f>
        <v>Revi Suarez</v>
      </c>
      <c r="S1640" s="1">
        <f>IFERROR(__xludf.DUMMYFUNCTION("""COMPUTED_VALUE"""),2.0)</f>
        <v>2</v>
      </c>
      <c r="T1640" s="1">
        <f>IFERROR(__xludf.DUMMYFUNCTION("""COMPUTED_VALUE"""),10.5)</f>
        <v>10.5</v>
      </c>
      <c r="U1640" s="3">
        <f>IFERROR(__xludf.DUMMYFUNCTION("""COMPUTED_VALUE"""),12.5)</f>
        <v>12.5</v>
      </c>
      <c r="V1640" s="1" t="str">
        <f>IFERROR(__xludf.DUMMYFUNCTION("""COMPUTED_VALUE"""),"Bem Launte")</f>
        <v>Bem Launte</v>
      </c>
      <c r="W1640" s="1" t="str">
        <f>IFERROR(__xludf.DUMMYFUNCTION("""COMPUTED_VALUE"""),"Core Product Support Escalation Team")</f>
        <v>Core Product Support Escalation Team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IFERROR(__xludf.DUMMYFUNCTION("""COMPUTED_VALUE"""),"High Sensitivity Support")</f>
        <v>High Sensitivity Support</v>
      </c>
      <c r="Q1641" s="1" t="str">
        <f>IFERROR(__xludf.DUMMYFUNCTION("""COMPUTED_VALUE"""),"reya@canva.com")</f>
        <v>reya@canva.com</v>
      </c>
      <c r="R1641" s="1" t="str">
        <f>IFERROR(__xludf.DUMMYFUNCTION("""COMPUTED_VALUE"""),"Reya Joson")</f>
        <v>Reya Joson</v>
      </c>
      <c r="S1641" s="1"/>
      <c r="T1641" s="1">
        <f>IFERROR(__xludf.DUMMYFUNCTION("""COMPUTED_VALUE"""),2.1)</f>
        <v>2.1</v>
      </c>
      <c r="U1641" s="3">
        <f>IFERROR(__xludf.DUMMYFUNCTION("""COMPUTED_VALUE"""),2.1)</f>
        <v>2.1</v>
      </c>
      <c r="V1641" s="1" t="str">
        <f>IFERROR(__xludf.DUMMYFUNCTION("""COMPUTED_VALUE"""),"Issi Afable")</f>
        <v>Issi Afable</v>
      </c>
      <c r="W1641" s="1" t="str">
        <f>IFERROR(__xludf.DUMMYFUNCTION("""COMPUTED_VALUE"""),"High Sensitivity Support PH")</f>
        <v>High Sensitivity Support PH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IFERROR(__xludf.DUMMYFUNCTION("""COMPUTED_VALUE"""),"Segment-specific Support")</f>
        <v>Segment-specific Support</v>
      </c>
      <c r="Q1642" s="1" t="str">
        <f>IFERROR(__xludf.DUMMYFUNCTION("""COMPUTED_VALUE"""),"rizzah@canva.com")</f>
        <v>rizzah@canva.com</v>
      </c>
      <c r="R1642" s="1" t="str">
        <f>IFERROR(__xludf.DUMMYFUNCTION("""COMPUTED_VALUE"""),"Rizzah Hope Anjao")</f>
        <v>Rizzah Hope Anjao</v>
      </c>
      <c r="S1642" s="1">
        <f>IFERROR(__xludf.DUMMYFUNCTION("""COMPUTED_VALUE"""),1.0)</f>
        <v>1</v>
      </c>
      <c r="T1642" s="1"/>
      <c r="U1642" s="3">
        <f>IFERROR(__xludf.DUMMYFUNCTION("""COMPUTED_VALUE"""),1.0)</f>
        <v>1</v>
      </c>
      <c r="V1642" s="1" t="str">
        <f>IFERROR(__xludf.DUMMYFUNCTION("""COMPUTED_VALUE"""),"Tash Kelly")</f>
        <v>Tash Kelly</v>
      </c>
      <c r="W1642" s="1" t="str">
        <f>IFERROR(__xludf.DUMMYFUNCTION("""COMPUTED_VALUE"""),"Affinity Support")</f>
        <v>Affinity Support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IFERROR(__xludf.DUMMYFUNCTION("""COMPUTED_VALUE"""),"Print Support")</f>
        <v>Print Support</v>
      </c>
      <c r="Q1643" s="1" t="str">
        <f>IFERROR(__xludf.DUMMYFUNCTION("""COMPUTED_VALUE"""),"robsuico@canva.com")</f>
        <v>robsuico@canva.com</v>
      </c>
      <c r="R1643" s="1" t="str">
        <f>IFERROR(__xludf.DUMMYFUNCTION("""COMPUTED_VALUE"""),"Robin Suico")</f>
        <v>Robin Suico</v>
      </c>
      <c r="S1643" s="1"/>
      <c r="T1643" s="1">
        <f>IFERROR(__xludf.DUMMYFUNCTION("""COMPUTED_VALUE"""),1.5)</f>
        <v>1.5</v>
      </c>
      <c r="U1643" s="3">
        <f>IFERROR(__xludf.DUMMYFUNCTION("""COMPUTED_VALUE"""),1.5)</f>
        <v>1.5</v>
      </c>
      <c r="V1643" s="1" t="str">
        <f>IFERROR(__xludf.DUMMYFUNCTION("""COMPUTED_VALUE"""),"Aliza Dote")</f>
        <v>Aliza Dote</v>
      </c>
      <c r="W1643" s="1" t="str">
        <f>IFERROR(__xludf.DUMMYFUNCTION("""COMPUTED_VALUE"""),"Print Design Support")</f>
        <v>Print Design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IFERROR(__xludf.DUMMYFUNCTION("""COMPUTED_VALUE"""),"Core Product Support")</f>
        <v>Core Product Support</v>
      </c>
      <c r="Q1644" s="1" t="str">
        <f>IFERROR(__xludf.DUMMYFUNCTION("""COMPUTED_VALUE"""),"ronally@canva.com")</f>
        <v>ronally@canva.com</v>
      </c>
      <c r="R1644" s="1" t="str">
        <f>IFERROR(__xludf.DUMMYFUNCTION("""COMPUTED_VALUE"""),"Ronally Romero")</f>
        <v>Ronally Romero</v>
      </c>
      <c r="S1644" s="1">
        <f>IFERROR(__xludf.DUMMYFUNCTION("""COMPUTED_VALUE"""),2.0)</f>
        <v>2</v>
      </c>
      <c r="T1644" s="1"/>
      <c r="U1644" s="3">
        <f>IFERROR(__xludf.DUMMYFUNCTION("""COMPUTED_VALUE"""),2.0)</f>
        <v>2</v>
      </c>
      <c r="V1644" s="1" t="str">
        <f>IFERROR(__xludf.DUMMYFUNCTION("""COMPUTED_VALUE"""),"Cate Velasco")</f>
        <v>Cate Velasco</v>
      </c>
      <c r="W1644" s="1" t="str">
        <f>IFERROR(__xludf.DUMMYFUNCTION("""COMPUTED_VALUE"""),"Advanced Product Support")</f>
        <v>Advanced Product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IFERROR(__xludf.DUMMYFUNCTION("""COMPUTED_VALUE"""),"rvalderrama@canva.com")</f>
        <v>rvalderrama@canva.com</v>
      </c>
      <c r="R1645" s="1" t="str">
        <f>IFERROR(__xludf.DUMMYFUNCTION("""COMPUTED_VALUE"""),"Rony Valderrama")</f>
        <v>Rony Valderrama</v>
      </c>
      <c r="S1645" s="1">
        <f>IFERROR(__xludf.DUMMYFUNCTION("""COMPUTED_VALUE"""),1.0)</f>
        <v>1</v>
      </c>
      <c r="T1645" s="1">
        <f>IFERROR(__xludf.DUMMYFUNCTION("""COMPUTED_VALUE"""),0.5)</f>
        <v>0.5</v>
      </c>
      <c r="U1645" s="3">
        <f>IFERROR(__xludf.DUMMYFUNCTION("""COMPUTED_VALUE"""),1.5)</f>
        <v>1.5</v>
      </c>
      <c r="V1645" s="1" t="str">
        <f>IFERROR(__xludf.DUMMYFUNCTION("""COMPUTED_VALUE"""),"Renette Bok")</f>
        <v>Renette Bok</v>
      </c>
      <c r="W1645" s="1" t="str">
        <f>IFERROR(__xludf.DUMMYFUNCTION("""COMPUTED_VALUE"""),"Advanced Billing &amp; Subscriptions")</f>
        <v>Advanced Billing &amp; Subscriptions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IFERROR(__xludf.DUMMYFUNCTION("""COMPUTED_VALUE"""),"ronyl@canva.com")</f>
        <v>ronyl@canva.com</v>
      </c>
      <c r="R1646" s="1" t="str">
        <f>IFERROR(__xludf.DUMMYFUNCTION("""COMPUTED_VALUE"""),"Ronyl Masilang")</f>
        <v>Ronyl Masilang</v>
      </c>
      <c r="S1646" s="1">
        <f>IFERROR(__xludf.DUMMYFUNCTION("""COMPUTED_VALUE"""),2.0)</f>
        <v>2</v>
      </c>
      <c r="T1646" s="1"/>
      <c r="U1646" s="3">
        <f>IFERROR(__xludf.DUMMYFUNCTION("""COMPUTED_VALUE"""),2.0)</f>
        <v>2</v>
      </c>
      <c r="V1646" s="1" t="str">
        <f>IFERROR(__xludf.DUMMYFUNCTION("""COMPUTED_VALUE"""),"Cate Velasco")</f>
        <v>Cate Velasco</v>
      </c>
      <c r="W1646" s="1" t="str">
        <f>IFERROR(__xludf.DUMMYFUNCTION("""COMPUTED_VALUE"""),"Advanced Product Support")</f>
        <v>Advanced Product Support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IFERROR(__xludf.DUMMYFUNCTION("""COMPUTED_VALUE"""),"rounette@canva.com")</f>
        <v>rounette@canva.com</v>
      </c>
      <c r="R1647" s="1" t="str">
        <f>IFERROR(__xludf.DUMMYFUNCTION("""COMPUTED_VALUE"""),"Rounette Natividad")</f>
        <v>Rounette Natividad</v>
      </c>
      <c r="S1647" s="1">
        <f>IFERROR(__xludf.DUMMYFUNCTION("""COMPUTED_VALUE"""),2.0)</f>
        <v>2</v>
      </c>
      <c r="T1647" s="1"/>
      <c r="U1647" s="3">
        <f>IFERROR(__xludf.DUMMYFUNCTION("""COMPUTED_VALUE"""),2.0)</f>
        <v>2</v>
      </c>
      <c r="V1647" s="1" t="str">
        <f>IFERROR(__xludf.DUMMYFUNCTION("""COMPUTED_VALUE"""),"Mikhaela Decangchon")</f>
        <v>Mikhaela Decangchon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IFERROR(__xludf.DUMMYFUNCTION("""COMPUTED_VALUE"""),"Admin Support")</f>
        <v>Admin Support</v>
      </c>
      <c r="Q1648" s="1" t="str">
        <f>IFERROR(__xludf.DUMMYFUNCTION("""COMPUTED_VALUE"""),"rovie@canva.com")</f>
        <v>rovie@canva.com</v>
      </c>
      <c r="R1648" s="1" t="str">
        <f>IFERROR(__xludf.DUMMYFUNCTION("""COMPUTED_VALUE"""),"Rovie Hawang")</f>
        <v>Rovie Hawang</v>
      </c>
      <c r="S1648" s="1"/>
      <c r="T1648" s="1">
        <f>IFERROR(__xludf.DUMMYFUNCTION("""COMPUTED_VALUE"""),22.75)</f>
        <v>22.75</v>
      </c>
      <c r="U1648" s="3">
        <f>IFERROR(__xludf.DUMMYFUNCTION("""COMPUTED_VALUE"""),22.75)</f>
        <v>22.75</v>
      </c>
      <c r="V1648" s="1" t="str">
        <f>IFERROR(__xludf.DUMMYFUNCTION("""COMPUTED_VALUE"""),"Kelden Laguting")</f>
        <v>Kelden Laguting</v>
      </c>
      <c r="W1648" s="1" t="str">
        <f>IFERROR(__xludf.DUMMYFUNCTION("""COMPUTED_VALUE"""),"Admin Support PH")</f>
        <v>Admin Support PH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IFERROR(__xludf.DUMMYFUNCTION("""COMPUTED_VALUE"""),"roxanne@canva.com")</f>
        <v>roxanne@canva.com</v>
      </c>
      <c r="R1649" s="1" t="str">
        <f>IFERROR(__xludf.DUMMYFUNCTION("""COMPUTED_VALUE"""),"Roxanne Joy Capunayan")</f>
        <v>Roxanne Joy Capunayan</v>
      </c>
      <c r="S1649" s="1"/>
      <c r="T1649" s="1">
        <f>IFERROR(__xludf.DUMMYFUNCTION("""COMPUTED_VALUE"""),2.0)</f>
        <v>2</v>
      </c>
      <c r="U1649" s="3">
        <f>IFERROR(__xludf.DUMMYFUNCTION("""COMPUTED_VALUE"""),2.0)</f>
        <v>2</v>
      </c>
      <c r="V1649" s="1" t="str">
        <f>IFERROR(__xludf.DUMMYFUNCTION("""COMPUTED_VALUE"""),"Rose Gabilan")</f>
        <v>Rose Gabilan</v>
      </c>
      <c r="W1649" s="1" t="str">
        <f>IFERROR(__xludf.DUMMYFUNCTION("""COMPUTED_VALUE"""),"Admin Support PH SSO")</f>
        <v>Admin Support PH SSO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IFERROR(__xludf.DUMMYFUNCTION("""COMPUTED_VALUE"""),"Core Product Support")</f>
        <v>Core Product Support</v>
      </c>
      <c r="Q1650" s="1" t="str">
        <f>IFERROR(__xludf.DUMMYFUNCTION("""COMPUTED_VALUE"""),"rozelp@canva.com")</f>
        <v>rozelp@canva.com</v>
      </c>
      <c r="R1650" s="1" t="str">
        <f>IFERROR(__xludf.DUMMYFUNCTION("""COMPUTED_VALUE"""),"Rozel Punsalan")</f>
        <v>Rozel Punsalan</v>
      </c>
      <c r="S1650" s="1">
        <f>IFERROR(__xludf.DUMMYFUNCTION("""COMPUTED_VALUE"""),2.0)</f>
        <v>2</v>
      </c>
      <c r="T1650" s="1"/>
      <c r="U1650" s="3">
        <f>IFERROR(__xludf.DUMMYFUNCTION("""COMPUTED_VALUE"""),2.0)</f>
        <v>2</v>
      </c>
      <c r="V1650" s="1" t="str">
        <f>IFERROR(__xludf.DUMMYFUNCTION("""COMPUTED_VALUE"""),"Marie Mordeno")</f>
        <v>Marie Mordeno</v>
      </c>
      <c r="W1650" s="1" t="str">
        <f>IFERROR(__xludf.DUMMYFUNCTION("""COMPUTED_VALUE"""),"Advanced Billing &amp; Subscriptions")</f>
        <v>Advanced Billing &amp; Subscriptions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IFERROR(__xludf.DUMMYFUNCTION("""COMPUTED_VALUE"""),"ruzel@canva.com")</f>
        <v>ruzel@canva.com</v>
      </c>
      <c r="R1651" s="1" t="str">
        <f>IFERROR(__xludf.DUMMYFUNCTION("""COMPUTED_VALUE"""),"Ruzel Raqueno")</f>
        <v>Ruzel Raqueno</v>
      </c>
      <c r="S1651" s="1">
        <f>IFERROR(__xludf.DUMMYFUNCTION("""COMPUTED_VALUE"""),1.5)</f>
        <v>1.5</v>
      </c>
      <c r="T1651" s="1">
        <f>IFERROR(__xludf.DUMMYFUNCTION("""COMPUTED_VALUE"""),7.0)</f>
        <v>7</v>
      </c>
      <c r="U1651" s="3">
        <f>IFERROR(__xludf.DUMMYFUNCTION("""COMPUTED_VALUE"""),8.5)</f>
        <v>8.5</v>
      </c>
      <c r="V1651" s="1" t="str">
        <f>IFERROR(__xludf.DUMMYFUNCTION("""COMPUTED_VALUE"""),"Ellaine Estayo")</f>
        <v>Ellaine Estayo</v>
      </c>
      <c r="W1651" s="1" t="str">
        <f>IFERROR(__xludf.DUMMYFUNCTION("""COMPUTED_VALUE"""),"Core Product Support Escalation Team")</f>
        <v>Core Product Support Escalation Team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IFERROR(__xludf.DUMMYFUNCTION("""COMPUTED_VALUE"""),"Segment-specific Support")</f>
        <v>Segment-specific Support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IFERROR(__xludf.DUMMYFUNCTION("""COMPUTED_VALUE"""),"Tash Kelly")</f>
        <v>Tash Kelly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IFERROR(__xludf.DUMMYFUNCTION("""COMPUTED_VALUE"""),"Print Support")</f>
        <v>Print Support</v>
      </c>
      <c r="Q1652" s="1" t="str">
        <f>IFERROR(__xludf.DUMMYFUNCTION("""COMPUTED_VALUE"""),"rdominick@canva.com")</f>
        <v>rdominick@canva.com</v>
      </c>
      <c r="R1652" s="1" t="str">
        <f>IFERROR(__xludf.DUMMYFUNCTION("""COMPUTED_VALUE"""),"Ryan Dominick Razon")</f>
        <v>Ryan Dominick Razon</v>
      </c>
      <c r="S1652" s="1"/>
      <c r="T1652" s="1"/>
      <c r="U1652" s="3">
        <f>IFERROR(__xludf.DUMMYFUNCTION("""COMPUTED_VALUE"""),0.0)</f>
        <v>0</v>
      </c>
      <c r="V1652" s="1" t="str">
        <f>IFERROR(__xludf.DUMMYFUNCTION("""COMPUTED_VALUE"""),"Jen Momo")</f>
        <v>Jen Momo</v>
      </c>
      <c r="W1652" s="1" t="str">
        <f>IFERROR(__xludf.DUMMYFUNCTION("""COMPUTED_VALUE"""),"Print Support PH")</f>
        <v>Print Support PH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IFERROR(__xludf.DUMMYFUNCTION("""COMPUTED_VALUE"""),"Segment-specific Support")</f>
        <v>Segment-specific Support</v>
      </c>
      <c r="Q1653" s="1" t="str">
        <f>IFERROR(__xludf.DUMMYFUNCTION("""COMPUTED_VALUE"""),"sammiee@canva.com")</f>
        <v>sammiee@canva.com</v>
      </c>
      <c r="R1653" s="1" t="str">
        <f>IFERROR(__xludf.DUMMYFUNCTION("""COMPUTED_VALUE"""),"Sam Espelimbergo")</f>
        <v>Sam Espelimbergo</v>
      </c>
      <c r="S1653" s="1"/>
      <c r="T1653" s="1"/>
      <c r="U1653" s="3">
        <f>IFERROR(__xludf.DUMMYFUNCTION("""COMPUTED_VALUE"""),0.0)</f>
        <v>0</v>
      </c>
      <c r="V1653" s="1" t="str">
        <f>IFERROR(__xludf.DUMMYFUNCTION("""COMPUTED_VALUE"""),"Aileen Dayanghirang")</f>
        <v>Aileen Dayanghirang</v>
      </c>
      <c r="W1653" s="1" t="str">
        <f>IFERROR(__xludf.DUMMYFUNCTION("""COMPUTED_VALUE"""),"Creators Support")</f>
        <v>Creators Support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IFERROR(__xludf.DUMMYFUNCTION("""COMPUTED_VALUE"""),"Admin Support")</f>
        <v>Admin Support</v>
      </c>
      <c r="Q1654" s="1" t="str">
        <f>IFERROR(__xludf.DUMMYFUNCTION("""COMPUTED_VALUE"""),"simber@canva.com")</f>
        <v>simber@canva.com</v>
      </c>
      <c r="R1654" s="1" t="str">
        <f>IFERROR(__xludf.DUMMYFUNCTION("""COMPUTED_VALUE"""),"Sean Imber")</f>
        <v>Sean Imber</v>
      </c>
      <c r="S1654" s="1"/>
      <c r="T1654" s="1">
        <f>IFERROR(__xludf.DUMMYFUNCTION("""COMPUTED_VALUE"""),8.0)</f>
        <v>8</v>
      </c>
      <c r="U1654" s="3">
        <f>IFERROR(__xludf.DUMMYFUNCTION("""COMPUTED_VALUE"""),8.0)</f>
        <v>8</v>
      </c>
      <c r="V1654" s="1" t="str">
        <f>IFERROR(__xludf.DUMMYFUNCTION("""COMPUTED_VALUE"""),"Elise Cesario Mendes")</f>
        <v>Elise Cesario Mendes</v>
      </c>
      <c r="W1654" s="1" t="str">
        <f>IFERROR(__xludf.DUMMYFUNCTION("""COMPUTED_VALUE"""),"Admin Support APJ")</f>
        <v>Admin Support APJ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IFERROR(__xludf.DUMMYFUNCTION("""COMPUTED_VALUE"""),"Segment-specific Support")</f>
        <v>Segment-specific Support</v>
      </c>
      <c r="Q1655" s="1" t="str">
        <f>IFERROR(__xludf.DUMMYFUNCTION("""COMPUTED_VALUE"""),"selle@canva.com")</f>
        <v>selle@canva.com</v>
      </c>
      <c r="R1655" s="1" t="str">
        <f>IFERROR(__xludf.DUMMYFUNCTION("""COMPUTED_VALUE"""),"Selle Falculan")</f>
        <v>Selle Falculan</v>
      </c>
      <c r="S1655" s="1">
        <f>IFERROR(__xludf.DUMMYFUNCTION("""COMPUTED_VALUE"""),1.0)</f>
        <v>1</v>
      </c>
      <c r="T1655" s="1"/>
      <c r="U1655" s="3">
        <f>IFERROR(__xludf.DUMMYFUNCTION("""COMPUTED_VALUE"""),1.0)</f>
        <v>1</v>
      </c>
      <c r="V1655" s="1" t="str">
        <f>IFERROR(__xludf.DUMMYFUNCTION("""COMPUTED_VALUE"""),"Tash Kelly")</f>
        <v>Tash Kelly</v>
      </c>
      <c r="W1655" s="1" t="str">
        <f>IFERROR(__xludf.DUMMYFUNCTION("""COMPUTED_VALUE"""),"Affinity Support")</f>
        <v>Affinity Support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IFERROR(__xludf.DUMMYFUNCTION("""COMPUTED_VALUE"""),"High Sensitivity Support")</f>
        <v>High Sensitivity Support</v>
      </c>
      <c r="Q1656" s="1" t="str">
        <f>IFERROR(__xludf.DUMMYFUNCTION("""COMPUTED_VALUE"""),"sbaldonado@canva.com")</f>
        <v>sbaldonado@canva.com</v>
      </c>
      <c r="R1656" s="1" t="str">
        <f>IFERROR(__xludf.DUMMYFUNCTION("""COMPUTED_VALUE"""),"Sheira Nicole Baldonado")</f>
        <v>Sheira Nicole Baldonado</v>
      </c>
      <c r="S1656" s="1">
        <f>IFERROR(__xludf.DUMMYFUNCTION("""COMPUTED_VALUE"""),16.0)</f>
        <v>16</v>
      </c>
      <c r="T1656" s="1"/>
      <c r="U1656" s="3">
        <f>IFERROR(__xludf.DUMMYFUNCTION("""COMPUTED_VALUE"""),16.0)</f>
        <v>16</v>
      </c>
      <c r="V1656" s="1" t="str">
        <f>IFERROR(__xludf.DUMMYFUNCTION("""COMPUTED_VALUE"""),"Rex Villamor")</f>
        <v>Rex Villamor</v>
      </c>
      <c r="W1656" s="1" t="str">
        <f>IFERROR(__xludf.DUMMYFUNCTION("""COMPUTED_VALUE"""),"High Sensitivity Support PH")</f>
        <v>High Sensitivity Support PH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IFERROR(__xludf.DUMMYFUNCTION("""COMPUTED_VALUE"""),"Core Product Support")</f>
        <v>Core Product Support</v>
      </c>
      <c r="Q1657" s="1" t="str">
        <f>IFERROR(__xludf.DUMMYFUNCTION("""COMPUTED_VALUE"""),"sophiae@canva.com")</f>
        <v>sophiae@canva.com</v>
      </c>
      <c r="R1657" s="1" t="str">
        <f>IFERROR(__xludf.DUMMYFUNCTION("""COMPUTED_VALUE"""),"Sophia Ermac")</f>
        <v>Sophia Ermac</v>
      </c>
      <c r="S1657" s="1">
        <f>IFERROR(__xludf.DUMMYFUNCTION("""COMPUTED_VALUE"""),2.0)</f>
        <v>2</v>
      </c>
      <c r="T1657" s="1">
        <f>IFERROR(__xludf.DUMMYFUNCTION("""COMPUTED_VALUE"""),1.0)</f>
        <v>1</v>
      </c>
      <c r="U1657" s="3">
        <f>IFERROR(__xludf.DUMMYFUNCTION("""COMPUTED_VALUE"""),3.0)</f>
        <v>3</v>
      </c>
      <c r="V1657" s="1" t="str">
        <f>IFERROR(__xludf.DUMMYFUNCTION("""COMPUTED_VALUE"""),"Ana Lazaro")</f>
        <v>Ana Lazaro</v>
      </c>
      <c r="W1657" s="1" t="str">
        <f>IFERROR(__xludf.DUMMYFUNCTION("""COMPUTED_VALUE"""),"Advanced Billing &amp; Subscriptions")</f>
        <v>Advanced Billing &amp; Subscriptions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IFERROR(__xludf.DUMMYFUNCTION("""COMPUTED_VALUE"""),"Admin Support")</f>
        <v>Admin Support</v>
      </c>
      <c r="Q1658" s="1" t="str">
        <f>IFERROR(__xludf.DUMMYFUNCTION("""COMPUTED_VALUE"""),"stephanie.t@canva.com")</f>
        <v>stephanie.t@canva.com</v>
      </c>
      <c r="R1658" s="1" t="str">
        <f>IFERROR(__xludf.DUMMYFUNCTION("""COMPUTED_VALUE"""),"Stephanie Lyn Tan")</f>
        <v>Stephanie Lyn Tan</v>
      </c>
      <c r="S1658" s="1"/>
      <c r="T1658" s="1">
        <f>IFERROR(__xludf.DUMMYFUNCTION("""COMPUTED_VALUE"""),22.0)</f>
        <v>22</v>
      </c>
      <c r="U1658" s="3">
        <f>IFERROR(__xludf.DUMMYFUNCTION("""COMPUTED_VALUE"""),22.0)</f>
        <v>22</v>
      </c>
      <c r="V1658" s="1" t="str">
        <f>IFERROR(__xludf.DUMMYFUNCTION("""COMPUTED_VALUE"""),"Kelden Laguting")</f>
        <v>Kelden Laguting</v>
      </c>
      <c r="W1658" s="1" t="str">
        <f>IFERROR(__xludf.DUMMYFUNCTION("""COMPUTED_VALUE"""),"Admin Support PH")</f>
        <v>Admin Support PH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IFERROR(__xludf.DUMMYFUNCTION("""COMPUTED_VALUE"""),"stephen.k@canva.com")</f>
        <v>stephen.k@canva.com</v>
      </c>
      <c r="R1659" s="1" t="str">
        <f>IFERROR(__xludf.DUMMYFUNCTION("""COMPUTED_VALUE"""),"Stephen Kahanap")</f>
        <v>Stephen Kahanap</v>
      </c>
      <c r="S1659" s="1"/>
      <c r="T1659" s="1">
        <f>IFERROR(__xludf.DUMMYFUNCTION("""COMPUTED_VALUE"""),7.0)</f>
        <v>7</v>
      </c>
      <c r="U1659" s="3">
        <f>IFERROR(__xludf.DUMMYFUNCTION("""COMPUTED_VALUE"""),7.0)</f>
        <v>7</v>
      </c>
      <c r="V1659" s="1" t="str">
        <f>IFERROR(__xludf.DUMMYFUNCTION("""COMPUTED_VALUE"""),"Rose Gabilan")</f>
        <v>Rose Gabilan</v>
      </c>
      <c r="W1659" s="1" t="str">
        <f>IFERROR(__xludf.DUMMYFUNCTION("""COMPUTED_VALUE"""),"Admin Support PH SSO")</f>
        <v>Admin Support PH SSO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IFERROR(__xludf.DUMMYFUNCTION("""COMPUTED_VALUE"""),"Segment-specific Support")</f>
        <v>Segment-specific Support</v>
      </c>
      <c r="Q1660" s="1" t="str">
        <f>IFERROR(__xludf.DUMMYFUNCTION("""COMPUTED_VALUE"""),"sremo@canva.com")</f>
        <v>sremo@canva.com</v>
      </c>
      <c r="R1660" s="1" t="str">
        <f>IFERROR(__xludf.DUMMYFUNCTION("""COMPUTED_VALUE"""),"Sunshine Remo")</f>
        <v>Sunshine Remo</v>
      </c>
      <c r="S1660" s="1">
        <f>IFERROR(__xludf.DUMMYFUNCTION("""COMPUTED_VALUE"""),1.0)</f>
        <v>1</v>
      </c>
      <c r="T1660" s="1"/>
      <c r="U1660" s="3">
        <f>IFERROR(__xludf.DUMMYFUNCTION("""COMPUTED_VALUE"""),1.0)</f>
        <v>1</v>
      </c>
      <c r="V1660" s="1" t="str">
        <f>IFERROR(__xludf.DUMMYFUNCTION("""COMPUTED_VALUE"""),"Tash Kelly")</f>
        <v>Tash Kelly</v>
      </c>
      <c r="W1660" s="1" t="str">
        <f>IFERROR(__xludf.DUMMYFUNCTION("""COMPUTED_VALUE"""),"Affinity Support")</f>
        <v>Affinity Support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IFERROR(__xludf.DUMMYFUNCTION("""COMPUTED_VALUE"""),"Admin Support")</f>
        <v>Admin Support</v>
      </c>
      <c r="Q1661" s="1" t="str">
        <f>IFERROR(__xludf.DUMMYFUNCTION("""COMPUTED_VALUE"""),"susann@canva.com")</f>
        <v>susann@canva.com</v>
      </c>
      <c r="R1661" s="1" t="str">
        <f>IFERROR(__xludf.DUMMYFUNCTION("""COMPUTED_VALUE"""),"Susann Dierich")</f>
        <v>Susann Dierich</v>
      </c>
      <c r="S1661" s="1"/>
      <c r="T1661" s="1"/>
      <c r="U1661" s="3">
        <f>IFERROR(__xludf.DUMMYFUNCTION("""COMPUTED_VALUE"""),0.0)</f>
        <v>0</v>
      </c>
      <c r="V1661" s="1" t="str">
        <f>IFERROR(__xludf.DUMMYFUNCTION("""COMPUTED_VALUE"""),"Tash Kelly")</f>
        <v>Tash Kelly</v>
      </c>
      <c r="W1661" s="1" t="str">
        <f>IFERROR(__xludf.DUMMYFUNCTION("""COMPUTED_VALUE"""),"Admin Support EMEA")</f>
        <v>Admin Support EMEA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IFERROR(__xludf.DUMMYFUNCTION("""COMPUTED_VALUE"""),"skyles@canva.com")</f>
        <v>skyles@canva.com</v>
      </c>
      <c r="R1662" s="1" t="str">
        <f>IFERROR(__xludf.DUMMYFUNCTION("""COMPUTED_VALUE"""),"Sylvia Kyles")</f>
        <v>Sylvia Kyles</v>
      </c>
      <c r="S1662" s="1">
        <f>IFERROR(__xludf.DUMMYFUNCTION("""COMPUTED_VALUE"""),1.5)</f>
        <v>1.5</v>
      </c>
      <c r="T1662" s="1">
        <f>IFERROR(__xludf.DUMMYFUNCTION("""COMPUTED_VALUE"""),8.5)</f>
        <v>8.5</v>
      </c>
      <c r="U1662" s="3">
        <f>IFERROR(__xludf.DUMMYFUNCTION("""COMPUTED_VALUE"""),10.0)</f>
        <v>10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NA")</f>
        <v>Admin Support NA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IFERROR(__xludf.DUMMYFUNCTION("""COMPUTED_VALUE"""),"Print Support")</f>
        <v>Print Support</v>
      </c>
      <c r="Q1663" s="1" t="str">
        <f>IFERROR(__xludf.DUMMYFUNCTION("""COMPUTED_VALUE"""),"theag@canva.com")</f>
        <v>theag@canva.com</v>
      </c>
      <c r="R1663" s="1" t="str">
        <f>IFERROR(__xludf.DUMMYFUNCTION("""COMPUTED_VALUE"""),"Thea Gelua")</f>
        <v>Thea Gelua</v>
      </c>
      <c r="S1663" s="1">
        <f>IFERROR(__xludf.DUMMYFUNCTION("""COMPUTED_VALUE"""),8.0)</f>
        <v>8</v>
      </c>
      <c r="T1663" s="1"/>
      <c r="U1663" s="3">
        <f>IFERROR(__xludf.DUMMYFUNCTION("""COMPUTED_VALUE"""),8.0)</f>
        <v>8</v>
      </c>
      <c r="V1663" s="1" t="str">
        <f>IFERROR(__xludf.DUMMYFUNCTION("""COMPUTED_VALUE"""),"Rae Erlano")</f>
        <v>Rae Erlano</v>
      </c>
      <c r="W1663" s="1" t="str">
        <f>IFERROR(__xludf.DUMMYFUNCTION("""COMPUTED_VALUE"""),"Print Support PH")</f>
        <v>Print Support PH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IFERROR(__xludf.DUMMYFUNCTION("""COMPUTED_VALUE"""),"tia@canva.com")</f>
        <v>tia@canva.com</v>
      </c>
      <c r="R1664" s="1" t="str">
        <f>IFERROR(__xludf.DUMMYFUNCTION("""COMPUTED_VALUE"""),"Tia Tilanduca")</f>
        <v>Tia Tilanduca</v>
      </c>
      <c r="S1664" s="1"/>
      <c r="T1664" s="1"/>
      <c r="U1664" s="3">
        <f>IFERROR(__xludf.DUMMYFUNCTION("""COMPUTED_VALUE"""),0.0)</f>
        <v>0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IFERROR(__xludf.DUMMYFUNCTION("""COMPUTED_VALUE"""),"Core Product Support")</f>
        <v>Core Product Support</v>
      </c>
      <c r="Q1665" s="1" t="str">
        <f>IFERROR(__xludf.DUMMYFUNCTION("""COMPUTED_VALUE"""),"tiara@canva.com")</f>
        <v>tiara@canva.com</v>
      </c>
      <c r="R1665" s="1" t="str">
        <f>IFERROR(__xludf.DUMMYFUNCTION("""COMPUTED_VALUE"""),"Tiara Samonte")</f>
        <v>Tiara Samonte</v>
      </c>
      <c r="S1665" s="1">
        <f>IFERROR(__xludf.DUMMYFUNCTION("""COMPUTED_VALUE"""),2.0)</f>
        <v>2</v>
      </c>
      <c r="T1665" s="1"/>
      <c r="U1665" s="3">
        <f>IFERROR(__xludf.DUMMYFUNCTION("""COMPUTED_VALUE"""),2.0)</f>
        <v>2</v>
      </c>
      <c r="V1665" s="1" t="str">
        <f>IFERROR(__xludf.DUMMYFUNCTION("""COMPUTED_VALUE"""),"Jahmie Mae Barrameda")</f>
        <v>Jahmie Mae Barrameda</v>
      </c>
      <c r="W1665" s="1" t="str">
        <f>IFERROR(__xludf.DUMMYFUNCTION("""COMPUTED_VALUE"""),"Advanced Billing &amp; Subscriptions")</f>
        <v>Advanced Billing &amp; Subscriptions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IFERROR(__xludf.DUMMYFUNCTION("""COMPUTED_VALUE"""),"Segment-specific Support")</f>
        <v>Segment-specific Support</v>
      </c>
      <c r="Q1666" s="1" t="str">
        <f>IFERROR(__xludf.DUMMYFUNCTION("""COMPUTED_VALUE"""),"timdl@canva.com")</f>
        <v>timdl@canva.com</v>
      </c>
      <c r="R1666" s="1" t="str">
        <f>IFERROR(__xludf.DUMMYFUNCTION("""COMPUTED_VALUE"""),"Tim De Leon")</f>
        <v>Tim De Leon</v>
      </c>
      <c r="S1666" s="1"/>
      <c r="T1666" s="1"/>
      <c r="U1666" s="3">
        <f>IFERROR(__xludf.DUMMYFUNCTION("""COMPUTED_VALUE"""),0.0)</f>
        <v>0</v>
      </c>
      <c r="V1666" s="1" t="str">
        <f>IFERROR(__xludf.DUMMYFUNCTION("""COMPUTED_VALUE"""),"Aileen Dayanghirang")</f>
        <v>Aileen Dayanghirang</v>
      </c>
      <c r="W1666" s="1" t="str">
        <f>IFERROR(__xludf.DUMMYFUNCTION("""COMPUTED_VALUE"""),"Creators Support")</f>
        <v>Creators Support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IFERROR(__xludf.DUMMYFUNCTION("""COMPUTED_VALUE"""),"Admin Support")</f>
        <v>Admin Support</v>
      </c>
      <c r="Q1667" s="1" t="str">
        <f>IFERROR(__xludf.DUMMYFUNCTION("""COMPUTED_VALUE"""),"cnuyda@canva.com")</f>
        <v>cnuyda@canva.com</v>
      </c>
      <c r="R1667" s="1" t="str">
        <f>IFERROR(__xludf.DUMMYFUNCTION("""COMPUTED_VALUE"""),"Toff Nuyda")</f>
        <v>Toff Nuyda</v>
      </c>
      <c r="S1667" s="1"/>
      <c r="T1667" s="1">
        <f>IFERROR(__xludf.DUMMYFUNCTION("""COMPUTED_VALUE"""),14.5)</f>
        <v>14.5</v>
      </c>
      <c r="U1667" s="3">
        <f>IFERROR(__xludf.DUMMYFUNCTION("""COMPUTED_VALUE"""),14.5)</f>
        <v>14.5</v>
      </c>
      <c r="V1667" s="1" t="str">
        <f>IFERROR(__xludf.DUMMYFUNCTION("""COMPUTED_VALUE"""),"Kelden Laguting")</f>
        <v>Kelden Laguting</v>
      </c>
      <c r="W1667" s="1" t="str">
        <f>IFERROR(__xludf.DUMMYFUNCTION("""COMPUTED_VALUE"""),"Admin Support PH")</f>
        <v>Admin Support PH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IFERROR(__xludf.DUMMYFUNCTION("""COMPUTED_VALUE"""),"Multilingual Support")</f>
        <v>Multilingual Support</v>
      </c>
      <c r="Q1668" s="1" t="str">
        <f>IFERROR(__xludf.DUMMYFUNCTION("""COMPUTED_VALUE"""),"tricia.p@canva.com")</f>
        <v>tricia.p@canva.com</v>
      </c>
      <c r="R1668" s="1" t="str">
        <f>IFERROR(__xludf.DUMMYFUNCTION("""COMPUTED_VALUE"""),"Tricia Pasagui")</f>
        <v>Tricia Pasagui</v>
      </c>
      <c r="S1668" s="1"/>
      <c r="T1668" s="1"/>
      <c r="U1668" s="3">
        <f>IFERROR(__xludf.DUMMYFUNCTION("""COMPUTED_VALUE"""),0.0)</f>
        <v>0</v>
      </c>
      <c r="V1668" s="1" t="str">
        <f>IFERROR(__xludf.DUMMYFUNCTION("""COMPUTED_VALUE"""),"Arlene Maurillo")</f>
        <v>Arlene Maurillo</v>
      </c>
      <c r="W1668" s="1" t="str">
        <f>IFERROR(__xludf.DUMMYFUNCTION("""COMPUTED_VALUE"""),"PHL, Multilingual Support")</f>
        <v>PHL, Multilingual Support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IFERROR(__xludf.DUMMYFUNCTION("""COMPUTED_VALUE"""),"High Sensitivity Support")</f>
        <v>High Sensitivity Support</v>
      </c>
      <c r="Q1669" s="1" t="str">
        <f>IFERROR(__xludf.DUMMYFUNCTION("""COMPUTED_VALUE"""),"trina@canva.com")</f>
        <v>trina@canva.com</v>
      </c>
      <c r="R1669" s="1" t="str">
        <f>IFERROR(__xludf.DUMMYFUNCTION("""COMPUTED_VALUE"""),"Trina Salcedo")</f>
        <v>Trina Salcedo</v>
      </c>
      <c r="S1669" s="1">
        <f>IFERROR(__xludf.DUMMYFUNCTION("""COMPUTED_VALUE"""),16.0)</f>
        <v>16</v>
      </c>
      <c r="T1669" s="1"/>
      <c r="U1669" s="3">
        <f>IFERROR(__xludf.DUMMYFUNCTION("""COMPUTED_VALUE"""),16.0)</f>
        <v>16</v>
      </c>
      <c r="V1669" s="1" t="str">
        <f>IFERROR(__xludf.DUMMYFUNCTION("""COMPUTED_VALUE"""),"Xandy Azarcon")</f>
        <v>Xandy Azarcon</v>
      </c>
      <c r="W1669" s="1" t="str">
        <f>IFERROR(__xludf.DUMMYFUNCTION("""COMPUTED_VALUE"""),"High Sensitivity Support PH")</f>
        <v>High Sensitivity Support PH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IFERROR(__xludf.DUMMYFUNCTION("""COMPUTED_VALUE"""),"trishlee@canva.com")</f>
        <v>trishlee@canva.com</v>
      </c>
      <c r="R1670" s="1" t="str">
        <f>IFERROR(__xludf.DUMMYFUNCTION("""COMPUTED_VALUE"""),"Trish Lee")</f>
        <v>Trish Lee</v>
      </c>
      <c r="S1670" s="1"/>
      <c r="T1670" s="1"/>
      <c r="U1670" s="3">
        <f>IFERROR(__xludf.DUMMYFUNCTION("""COMPUTED_VALUE"""),0.0)</f>
        <v>0</v>
      </c>
      <c r="V1670" s="1" t="str">
        <f>IFERROR(__xludf.DUMMYFUNCTION("""COMPUTED_VALUE"""),"Issi Afable")</f>
        <v>Issi Afable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IFERROR(__xludf.DUMMYFUNCTION("""COMPUTED_VALUE"""),"Print Support")</f>
        <v>Print Support</v>
      </c>
      <c r="Q1671" s="1" t="str">
        <f>IFERROR(__xludf.DUMMYFUNCTION("""COMPUTED_VALUE"""),"trissamiguel@canva.com")</f>
        <v>trissamiguel@canva.com</v>
      </c>
      <c r="R1671" s="1" t="str">
        <f>IFERROR(__xludf.DUMMYFUNCTION("""COMPUTED_VALUE"""),"Trissa Miguel")</f>
        <v>Trissa Miguel</v>
      </c>
      <c r="S1671" s="1"/>
      <c r="T1671" s="1"/>
      <c r="U1671" s="3">
        <f>IFERROR(__xludf.DUMMYFUNCTION("""COMPUTED_VALUE"""),0.0)</f>
        <v>0</v>
      </c>
      <c r="V1671" s="1" t="str">
        <f>IFERROR(__xludf.DUMMYFUNCTION("""COMPUTED_VALUE"""),"G-Anne Murillo")</f>
        <v>G-Anne Murillo</v>
      </c>
      <c r="W1671" s="1" t="str">
        <f>IFERROR(__xludf.DUMMYFUNCTION("""COMPUTED_VALUE"""),"Print Design Support")</f>
        <v>Print Design Support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IFERROR(__xludf.DUMMYFUNCTION("""COMPUTED_VALUE"""),"vlad.b@canva.com")</f>
        <v>vlad.b@canva.com</v>
      </c>
      <c r="R1672" s="1" t="str">
        <f>IFERROR(__xludf.DUMMYFUNCTION("""COMPUTED_VALUE"""),"Vladimir Besana")</f>
        <v>Vladimir Besana</v>
      </c>
      <c r="S1672" s="1"/>
      <c r="T1672" s="1">
        <f>IFERROR(__xludf.DUMMYFUNCTION("""COMPUTED_VALUE"""),1.0)</f>
        <v>1</v>
      </c>
      <c r="U1672" s="3">
        <f>IFERROR(__xludf.DUMMYFUNCTION("""COMPUTED_VALUE"""),1.0)</f>
        <v>1</v>
      </c>
      <c r="V1672" s="1" t="str">
        <f>IFERROR(__xludf.DUMMYFUNCTION("""COMPUTED_VALUE"""),"Jan Domingo")</f>
        <v>Jan Domingo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IFERROR(__xludf.DUMMYFUNCTION("""COMPUTED_VALUE"""),"wesleyp@canva.com")</f>
        <v>wesleyp@canva.com</v>
      </c>
      <c r="R1673" s="1" t="str">
        <f>IFERROR(__xludf.DUMMYFUNCTION("""COMPUTED_VALUE"""),"Wes Paira")</f>
        <v>Wes Paira</v>
      </c>
      <c r="S1673" s="1">
        <f>IFERROR(__xludf.DUMMYFUNCTION("""COMPUTED_VALUE"""),8.0)</f>
        <v>8</v>
      </c>
      <c r="T1673" s="1"/>
      <c r="U1673" s="3">
        <f>IFERROR(__xludf.DUMMYFUNCTION("""COMPUTED_VALUE"""),8.0)</f>
        <v>8</v>
      </c>
      <c r="V1673" s="1" t="str">
        <f>IFERROR(__xludf.DUMMYFUNCTION("""COMPUTED_VALUE"""),"Memae Faustino")</f>
        <v>Memae Faustino</v>
      </c>
      <c r="W1673" s="1" t="str">
        <f>IFERROR(__xludf.DUMMYFUNCTION("""COMPUTED_VALUE"""),"Print Support PH")</f>
        <v>Print Support PH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IFERROR(__xludf.DUMMYFUNCTION("""COMPUTED_VALUE"""),"Mikhaela Decangchon")</f>
        <v>Mikhaela Decangchon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IFERROR(__xludf.DUMMYFUNCTION("""COMPUTED_VALUE"""),"Core Product Support")</f>
        <v>Core Product Support</v>
      </c>
      <c r="Q1674" s="1" t="str">
        <f>IFERROR(__xludf.DUMMYFUNCTION("""COMPUTED_VALUE"""),"xy@canva.com")</f>
        <v>xy@canva.com</v>
      </c>
      <c r="R1674" s="1" t="str">
        <f>IFERROR(__xludf.DUMMYFUNCTION("""COMPUTED_VALUE"""),"Xyren Bulan")</f>
        <v>Xyren Bulan</v>
      </c>
      <c r="S1674" s="1">
        <f>IFERROR(__xludf.DUMMYFUNCTION("""COMPUTED_VALUE"""),2.0)</f>
        <v>2</v>
      </c>
      <c r="T1674" s="1"/>
      <c r="U1674" s="3">
        <f>IFERROR(__xludf.DUMMYFUNCTION("""COMPUTED_VALUE"""),2.0)</f>
        <v>2</v>
      </c>
      <c r="V1674" s="1" t="str">
        <f>IFERROR(__xludf.DUMMYFUNCTION("""COMPUTED_VALUE"""),"Mikhaela Decangchon")</f>
        <v>Mikhaela Decangchon</v>
      </c>
      <c r="W1674" s="1" t="str">
        <f>IFERROR(__xludf.DUMMYFUNCTION("""COMPUTED_VALUE"""),"Advanced Product Support")</f>
        <v>Advanced Product Support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IFERROR(__xludf.DUMMYFUNCTION("""COMPUTED_VALUE"""),"Ellaine Estayo")</f>
        <v>Ellaine Estayo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IFERROR(__xludf.DUMMYFUNCTION("""COMPUTED_VALUE"""),"Print Support")</f>
        <v>Print Support</v>
      </c>
      <c r="Q1675" s="1" t="str">
        <f>IFERROR(__xludf.DUMMYFUNCTION("""COMPUTED_VALUE"""),"ysabel@canva.com")</f>
        <v>ysabel@canva.com</v>
      </c>
      <c r="R1675" s="1" t="str">
        <f>IFERROR(__xludf.DUMMYFUNCTION("""COMPUTED_VALUE"""),"Ysabel Locsin")</f>
        <v>Ysabel Locsin</v>
      </c>
      <c r="S1675" s="1"/>
      <c r="T1675" s="1">
        <f>IFERROR(__xludf.DUMMYFUNCTION("""COMPUTED_VALUE"""),3.0)</f>
        <v>3</v>
      </c>
      <c r="U1675" s="3">
        <f>IFERROR(__xludf.DUMMYFUNCTION("""COMPUTED_VALUE"""),3.0)</f>
        <v>3</v>
      </c>
      <c r="V1675" s="1" t="str">
        <f>IFERROR(__xludf.DUMMYFUNCTION("""COMPUTED_VALUE"""),"Rei De Jesus")</f>
        <v>Rei De Jesus</v>
      </c>
      <c r="W1675" s="1" t="str">
        <f>IFERROR(__xludf.DUMMYFUNCTION("""COMPUTED_VALUE"""),"Print Design Support")</f>
        <v>Print Design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IFERROR(__xludf.DUMMYFUNCTION("""COMPUTED_VALUE"""),"Core Product Support")</f>
        <v>Core Product Support</v>
      </c>
      <c r="Q1676" s="1" t="str">
        <f>IFERROR(__xludf.DUMMYFUNCTION("""COMPUTED_VALUE"""),"ymagno@canva.com")</f>
        <v>ymagno@canva.com</v>
      </c>
      <c r="R1676" s="1" t="str">
        <f>IFERROR(__xludf.DUMMYFUNCTION("""COMPUTED_VALUE"""),"Ysabel Magno")</f>
        <v>Ysabel Magno</v>
      </c>
      <c r="S1676" s="1">
        <f>IFERROR(__xludf.DUMMYFUNCTION("""COMPUTED_VALUE"""),2.0)</f>
        <v>2</v>
      </c>
      <c r="T1676" s="1">
        <f>IFERROR(__xludf.DUMMYFUNCTION("""COMPUTED_VALUE"""),0.5)</f>
        <v>0.5</v>
      </c>
      <c r="U1676" s="3">
        <f>IFERROR(__xludf.DUMMYFUNCTION("""COMPUTED_VALUE"""),2.5)</f>
        <v>2.5</v>
      </c>
      <c r="V1676" s="1" t="str">
        <f>IFERROR(__xludf.DUMMYFUNCTION("""COMPUTED_VALUE"""),"Renette Bok")</f>
        <v>Renette Bok</v>
      </c>
      <c r="W1676" s="1" t="str">
        <f>IFERROR(__xludf.DUMMYFUNCTION("""COMPUTED_VALUE"""),"Advanced Billing &amp; Subscriptions")</f>
        <v>Advanced Billing &amp; Subscriptions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IFERROR(__xludf.DUMMYFUNCTION("""COMPUTED_VALUE"""),"Multilingual Support")</f>
        <v>Multilingual Support</v>
      </c>
      <c r="Q1677" s="1" t="str">
        <f>IFERROR(__xludf.DUMMYFUNCTION("""COMPUTED_VALUE"""),"iuliia@canva.com")</f>
        <v>iuliia@canva.com</v>
      </c>
      <c r="R1677" s="1" t="str">
        <f>IFERROR(__xludf.DUMMYFUNCTION("""COMPUTED_VALUE"""),"Yulya Shevkunova")</f>
        <v>Yulya Shevkunova</v>
      </c>
      <c r="S1677" s="1"/>
      <c r="T1677" s="1"/>
      <c r="U1677" s="3">
        <f>IFERROR(__xludf.DUMMYFUNCTION("""COMPUTED_VALUE"""),0.0)</f>
        <v>0</v>
      </c>
      <c r="V1677" s="1" t="str">
        <f>IFERROR(__xludf.DUMMYFUNCTION("""COMPUTED_VALUE"""),"Arlene Maurillo")</f>
        <v>Arlene Maurillo</v>
      </c>
      <c r="W1677" s="1" t="str">
        <f>IFERROR(__xludf.DUMMYFUNCTION("""COMPUTED_VALUE"""),"PHL, Multilingual Support")</f>
        <v>PHL, Multilingual Support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IFERROR(__xludf.DUMMYFUNCTION("""COMPUTED_VALUE"""),"Core Product Support")</f>
        <v>Core Product Support</v>
      </c>
      <c r="Q1678" s="1" t="str">
        <f>IFERROR(__xludf.DUMMYFUNCTION("""COMPUTED_VALUE"""),"yumi@canva.com")</f>
        <v>yumi@canva.com</v>
      </c>
      <c r="R1678" s="1" t="str">
        <f>IFERROR(__xludf.DUMMYFUNCTION("""COMPUTED_VALUE"""),"Yumi Tominaga")</f>
        <v>Yumi Tominaga</v>
      </c>
      <c r="S1678" s="1">
        <f>IFERROR(__xludf.DUMMYFUNCTION("""COMPUTED_VALUE"""),1.5)</f>
        <v>1.5</v>
      </c>
      <c r="T1678" s="1"/>
      <c r="U1678" s="3">
        <f>IFERROR(__xludf.DUMMYFUNCTION("""COMPUTED_VALUE"""),1.5)</f>
        <v>1.5</v>
      </c>
      <c r="V1678" s="1" t="str">
        <f>IFERROR(__xludf.DUMMYFUNCTION("""COMPUTED_VALUE"""),"Ana Lazaro")</f>
        <v>Ana Lazaro</v>
      </c>
      <c r="W1678" s="1" t="str">
        <f>IFERROR(__xludf.DUMMYFUNCTION("""COMPUTED_VALUE"""),"Advanced Billing &amp; Subscriptions")</f>
        <v>Advanced Billing &amp; Subscriptions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IFERROR(__xludf.DUMMYFUNCTION("""COMPUTED_VALUE"""),"yvette@canva.com")</f>
        <v>yvette@canva.com</v>
      </c>
      <c r="R1679" s="1" t="str">
        <f>IFERROR(__xludf.DUMMYFUNCTION("""COMPUTED_VALUE"""),"Yvette Nogoy")</f>
        <v>Yvette Nogoy</v>
      </c>
      <c r="S1679" s="1">
        <f>IFERROR(__xludf.DUMMYFUNCTION("""COMPUTED_VALUE"""),2.0)</f>
        <v>2</v>
      </c>
      <c r="T1679" s="1">
        <f>IFERROR(__xludf.DUMMYFUNCTION("""COMPUTED_VALUE"""),9.5)</f>
        <v>9.5</v>
      </c>
      <c r="U1679" s="3">
        <f>IFERROR(__xludf.DUMMYFUNCTION("""COMPUTED_VALUE"""),11.5)</f>
        <v>11.5</v>
      </c>
      <c r="V1679" s="1" t="str">
        <f>IFERROR(__xludf.DUMMYFUNCTION("""COMPUTED_VALUE"""),"Bem Launte")</f>
        <v>Bem Launte</v>
      </c>
      <c r="W1679" s="1" t="str">
        <f>IFERROR(__xludf.DUMMYFUNCTION("""COMPUTED_VALUE"""),"Core Product Support Escalation Team")</f>
        <v>Core Product Support Escalation Team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IFERROR(__xludf.DUMMYFUNCTION("""COMPUTED_VALUE"""),"Admin Support")</f>
        <v>Admin Support</v>
      </c>
      <c r="Q1680" s="1" t="str">
        <f>IFERROR(__xludf.DUMMYFUNCTION("""COMPUTED_VALUE"""),"yvonne@canva.com")</f>
        <v>yvonne@canva.com</v>
      </c>
      <c r="R1680" s="1" t="str">
        <f>IFERROR(__xludf.DUMMYFUNCTION("""COMPUTED_VALUE"""),"Yvonne Romasanta")</f>
        <v>Yvonne Romasanta</v>
      </c>
      <c r="S1680" s="1"/>
      <c r="T1680" s="1">
        <f>IFERROR(__xludf.DUMMYFUNCTION("""COMPUTED_VALUE"""),18.0)</f>
        <v>18</v>
      </c>
      <c r="U1680" s="3">
        <f>IFERROR(__xludf.DUMMYFUNCTION("""COMPUTED_VALUE"""),18.0)</f>
        <v>18</v>
      </c>
      <c r="V1680" s="1" t="str">
        <f>IFERROR(__xludf.DUMMYFUNCTION("""COMPUTED_VALUE"""),"Camille Alvarez")</f>
        <v>Camille Alvarez</v>
      </c>
      <c r="W1680" s="1" t="str">
        <f>IFERROR(__xludf.DUMMYFUNCTION("""COMPUTED_VALUE"""),"Admin Support PH SSO")</f>
        <v>Admin Support PH SSO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IFERROR(__xludf.DUMMYFUNCTION("""COMPUTED_VALUE"""),"Print Support")</f>
        <v>Print Support</v>
      </c>
      <c r="Q1681" s="1" t="str">
        <f>IFERROR(__xludf.DUMMYFUNCTION("""COMPUTED_VALUE"""),"zippy@canva.com")</f>
        <v>zippy@canva.com</v>
      </c>
      <c r="R1681" s="1" t="str">
        <f>IFERROR(__xludf.DUMMYFUNCTION("""COMPUTED_VALUE"""),"Zipporah Duque")</f>
        <v>Zipporah Duque</v>
      </c>
      <c r="S1681" s="1">
        <f>IFERROR(__xludf.DUMMYFUNCTION("""COMPUTED_VALUE"""),4.0)</f>
        <v>4</v>
      </c>
      <c r="T1681" s="1"/>
      <c r="U1681" s="3">
        <f>IFERROR(__xludf.DUMMYFUNCTION("""COMPUTED_VALUE"""),4.0)</f>
        <v>4</v>
      </c>
      <c r="V1681" s="1" t="str">
        <f>IFERROR(__xludf.DUMMYFUNCTION("""COMPUTED_VALUE"""),"Memae Faustino")</f>
        <v>Memae Faustino</v>
      </c>
      <c r="W1681" s="1" t="str">
        <f>IFERROR(__xludf.DUMMYFUNCTION("""COMPUTED_VALUE"""),"Print Support PH")</f>
        <v>Print Support PH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IFERROR(__xludf.DUMMYFUNCTION("""COMPUTED_VALUE"""),"#VALUE!")</f>
        <v>#VALUE!</v>
      </c>
      <c r="P1682" s="1" t="str">
        <f>IFERROR(__xludf.DUMMYFUNCTION("""COMPUTED_VALUE"""),"#N/A")</f>
        <v>#N/A</v>
      </c>
      <c r="Q1682" s="1"/>
      <c r="R1682" s="1"/>
      <c r="S1682" s="1"/>
      <c r="T1682" s="1"/>
      <c r="U1682" s="3">
        <f>IFERROR(__xludf.DUMMYFUNCTION("""COMPUTED_VALUE"""),0.0)</f>
        <v>0</v>
      </c>
      <c r="V1682" s="1" t="str">
        <f>IFERROR(__xludf.DUMMYFUNCTION("""COMPUTED_VALUE"""),"#N/A")</f>
        <v>#N/A</v>
      </c>
      <c r="W1682" s="1" t="str">
        <f>IFERROR(__xludf.DUMMYFUNCTION("""COMPUTED_VALUE"""),"#N/A")</f>
        <v>#N/A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IFERROR(__xludf.DUMMYFUNCTION("""COMPUTED_VALUE"""),"#VALUE!")</f>
        <v>#VALUE!</v>
      </c>
      <c r="P1683" s="1" t="str">
        <f>IFERROR(__xludf.DUMMYFUNCTION("""COMPUTED_VALUE"""),"#N/A")</f>
        <v>#N/A</v>
      </c>
      <c r="Q1683" s="1"/>
      <c r="R1683" s="1"/>
      <c r="S1683" s="1"/>
      <c r="T1683" s="1"/>
      <c r="U1683" s="3">
        <f>IFERROR(__xludf.DUMMYFUNCTION("""COMPUTED_VALUE"""),0.0)</f>
        <v>0</v>
      </c>
      <c r="V1683" s="1" t="str">
        <f>IFERROR(__xludf.DUMMYFUNCTION("""COMPUTED_VALUE"""),"#N/A")</f>
        <v>#N/A</v>
      </c>
      <c r="W1683" s="1" t="str">
        <f>IFERROR(__xludf.DUMMYFUNCTION("""COMPUTED_VALUE"""),"#N/A")</f>
        <v>#N/A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IFERROR(__xludf.DUMMYFUNCTION("""COMPUTED_VALUE"""),"#VALUE!")</f>
        <v>#VALUE!</v>
      </c>
      <c r="P1684" s="1" t="str">
        <f>IFERROR(__xludf.DUMMYFUNCTION("""COMPUTED_VALUE"""),"#N/A")</f>
        <v>#N/A</v>
      </c>
      <c r="Q1684" s="1"/>
      <c r="R1684" s="1"/>
      <c r="S1684" s="1"/>
      <c r="T1684" s="1"/>
      <c r="U1684" s="3">
        <f>IFERROR(__xludf.DUMMYFUNCTION("""COMPUTED_VALUE"""),0.0)</f>
        <v>0</v>
      </c>
      <c r="V1684" s="1" t="str">
        <f>IFERROR(__xludf.DUMMYFUNCTION("""COMPUTED_VALUE"""),"#N/A")</f>
        <v>#N/A</v>
      </c>
      <c r="W1684" s="1" t="str">
        <f>IFERROR(__xludf.DUMMYFUNCTION("""COMPUTED_VALUE"""),"#N/A")</f>
        <v>#N/A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IFERROR(__xludf.DUMMYFUNCTION("""COMPUTED_VALUE"""),"#VALUE!")</f>
        <v>#VALUE!</v>
      </c>
      <c r="P1685" s="1" t="str">
        <f>IFERROR(__xludf.DUMMYFUNCTION("""COMPUTED_VALUE"""),"#N/A")</f>
        <v>#N/A</v>
      </c>
      <c r="Q1685" s="1"/>
      <c r="R1685" s="1"/>
      <c r="S1685" s="1"/>
      <c r="T1685" s="1"/>
      <c r="U1685" s="3">
        <f>IFERROR(__xludf.DUMMYFUNCTION("""COMPUTED_VALUE"""),0.0)</f>
        <v>0</v>
      </c>
      <c r="V1685" s="1" t="str">
        <f>IFERROR(__xludf.DUMMYFUNCTION("""COMPUTED_VALUE"""),"#N/A")</f>
        <v>#N/A</v>
      </c>
      <c r="W1685" s="1" t="str">
        <f>IFERROR(__xludf.DUMMYFUNCTION("""COMPUTED_VALUE"""),"#N/A")</f>
        <v>#N/A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IFERROR(__xludf.DUMMYFUNCTION("""COMPUTED_VALUE"""),"#VALUE!")</f>
        <v>#VALUE!</v>
      </c>
      <c r="P1686" s="1" t="str">
        <f>IFERROR(__xludf.DUMMYFUNCTION("""COMPUTED_VALUE"""),"#N/A")</f>
        <v>#N/A</v>
      </c>
      <c r="Q1686" s="1"/>
      <c r="R1686" s="1"/>
      <c r="S1686" s="1"/>
      <c r="T1686" s="1"/>
      <c r="U1686" s="3">
        <f>IFERROR(__xludf.DUMMYFUNCTION("""COMPUTED_VALUE"""),0.0)</f>
        <v>0</v>
      </c>
      <c r="V1686" s="1" t="str">
        <f>IFERROR(__xludf.DUMMYFUNCTION("""COMPUTED_VALUE"""),"#N/A")</f>
        <v>#N/A</v>
      </c>
      <c r="W1686" s="1" t="str">
        <f>IFERROR(__xludf.DUMMYFUNCTION("""COMPUTED_VALUE"""),"#N/A")</f>
        <v>#N/A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IFERROR(__xludf.DUMMYFUNCTION("""COMPUTED_VALUE"""),"#VALUE!")</f>
        <v>#VALUE!</v>
      </c>
      <c r="P1687" s="1" t="str">
        <f>IFERROR(__xludf.DUMMYFUNCTION("""COMPUTED_VALUE"""),"#N/A")</f>
        <v>#N/A</v>
      </c>
      <c r="Q1687" s="1"/>
      <c r="R1687" s="1"/>
      <c r="S1687" s="1"/>
      <c r="T1687" s="1"/>
      <c r="U1687" s="3">
        <f>IFERROR(__xludf.DUMMYFUNCTION("""COMPUTED_VALUE"""),0.0)</f>
        <v>0</v>
      </c>
      <c r="V1687" s="1" t="str">
        <f>IFERROR(__xludf.DUMMYFUNCTION("""COMPUTED_VALUE"""),"#N/A")</f>
        <v>#N/A</v>
      </c>
      <c r="W1687" s="1" t="str">
        <f>IFERROR(__xludf.DUMMYFUNCTION("""COMPUTED_VALUE"""),"#N/A")</f>
        <v>#N/A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IFERROR(__xludf.DUMMYFUNCTION("""COMPUTED_VALUE"""),"#VALUE!")</f>
        <v>#VALUE!</v>
      </c>
      <c r="P1688" s="1" t="str">
        <f>IFERROR(__xludf.DUMMYFUNCTION("""COMPUTED_VALUE"""),"#N/A")</f>
        <v>#N/A</v>
      </c>
      <c r="Q1688" s="1"/>
      <c r="R1688" s="1"/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IFERROR(__xludf.DUMMYFUNCTION("""COMPUTED_VALUE"""),"#N/A")</f>
        <v>#N/A</v>
      </c>
      <c r="W1688" s="1" t="str">
        <f>IFERROR(__xludf.DUMMYFUNCTION("""COMPUTED_VALUE"""),"#N/A")</f>
        <v>#N/A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IFERROR(__xludf.DUMMYFUNCTION("""COMPUTED_VALUE"""),"Sieg Ballelos")</f>
        <v>Sieg Ballelos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IFERROR(__xludf.DUMMYFUNCTION("""COMPUTED_VALUE"""),"#VALUE!")</f>
        <v>#VALUE!</v>
      </c>
      <c r="P1689" s="1" t="str">
        <f>IFERROR(__xludf.DUMMYFUNCTION("""COMPUTED_VALUE"""),"#N/A")</f>
        <v>#N/A</v>
      </c>
      <c r="Q1689" s="1"/>
      <c r="R1689" s="1"/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IFERROR(__xludf.DUMMYFUNCTION("""COMPUTED_VALUE"""),"#N/A")</f>
        <v>#N/A</v>
      </c>
      <c r="W1689" s="1" t="str">
        <f>IFERROR(__xludf.DUMMYFUNCTION("""COMPUTED_VALUE"""),"#N/A")</f>
        <v>#N/A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IFERROR(__xludf.DUMMYFUNCTION("""COMPUTED_VALUE"""),"#VALUE!")</f>
        <v>#VALUE!</v>
      </c>
      <c r="P1690" s="1" t="str">
        <f>IFERROR(__xludf.DUMMYFUNCTION("""COMPUTED_VALUE"""),"#N/A")</f>
        <v>#N/A</v>
      </c>
      <c r="Q1690" s="1"/>
      <c r="R1690" s="1"/>
      <c r="S1690" s="1"/>
      <c r="T1690" s="1"/>
      <c r="U1690" s="3">
        <f>IFERROR(__xludf.DUMMYFUNCTION("""COMPUTED_VALUE"""),0.0)</f>
        <v>0</v>
      </c>
      <c r="V1690" s="1" t="str">
        <f>IFERROR(__xludf.DUMMYFUNCTION("""COMPUTED_VALUE"""),"#N/A")</f>
        <v>#N/A</v>
      </c>
      <c r="W1690" s="1" t="str">
        <f>IFERROR(__xludf.DUMMYFUNCTION("""COMPUTED_VALUE"""),"#N/A")</f>
        <v>#N/A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IFERROR(__xludf.DUMMYFUNCTION("""COMPUTED_VALUE"""),"#VALUE!")</f>
        <v>#VALUE!</v>
      </c>
      <c r="P1691" s="1" t="str">
        <f>IFERROR(__xludf.DUMMYFUNCTION("""COMPUTED_VALUE"""),"#N/A")</f>
        <v>#N/A</v>
      </c>
      <c r="Q1691" s="1"/>
      <c r="R1691" s="1"/>
      <c r="S1691" s="1"/>
      <c r="T1691" s="1"/>
      <c r="U1691" s="3">
        <f>IFERROR(__xludf.DUMMYFUNCTION("""COMPUTED_VALUE"""),0.0)</f>
        <v>0</v>
      </c>
      <c r="V1691" s="1" t="str">
        <f>IFERROR(__xludf.DUMMYFUNCTION("""COMPUTED_VALUE"""),"#N/A")</f>
        <v>#N/A</v>
      </c>
      <c r="W1691" s="1" t="str">
        <f>IFERROR(__xludf.DUMMYFUNCTION("""COMPUTED_VALUE"""),"#N/A")</f>
        <v>#N/A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IFERROR(__xludf.DUMMYFUNCTION("""COMPUTED_VALUE"""),"#VALUE!")</f>
        <v>#VALUE!</v>
      </c>
      <c r="P1692" s="1" t="str">
        <f>IFERROR(__xludf.DUMMYFUNCTION("""COMPUTED_VALUE"""),"#N/A")</f>
        <v>#N/A</v>
      </c>
      <c r="Q1692" s="1"/>
      <c r="R1692" s="1"/>
      <c r="S1692" s="1"/>
      <c r="T1692" s="1"/>
      <c r="U1692" s="3">
        <f>IFERROR(__xludf.DUMMYFUNCTION("""COMPUTED_VALUE"""),0.0)</f>
        <v>0</v>
      </c>
      <c r="V1692" s="1" t="str">
        <f>IFERROR(__xludf.DUMMYFUNCTION("""COMPUTED_VALUE"""),"#N/A")</f>
        <v>#N/A</v>
      </c>
      <c r="W1692" s="1" t="str">
        <f>IFERROR(__xludf.DUMMYFUNCTION("""COMPUTED_VALUE"""),"#N/A")</f>
        <v>#N/A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IFERROR(__xludf.DUMMYFUNCTION("""COMPUTED_VALUE"""),"#VALUE!")</f>
        <v>#VALUE!</v>
      </c>
      <c r="P1693" s="1" t="str">
        <f>IFERROR(__xludf.DUMMYFUNCTION("""COMPUTED_VALUE"""),"#N/A")</f>
        <v>#N/A</v>
      </c>
      <c r="Q1693" s="1"/>
      <c r="R1693" s="1"/>
      <c r="S1693" s="1"/>
      <c r="T1693" s="1"/>
      <c r="U1693" s="3">
        <f>IFERROR(__xludf.DUMMYFUNCTION("""COMPUTED_VALUE"""),0.0)</f>
        <v>0</v>
      </c>
      <c r="V1693" s="1" t="str">
        <f>IFERROR(__xludf.DUMMYFUNCTION("""COMPUTED_VALUE"""),"#N/A")</f>
        <v>#N/A</v>
      </c>
      <c r="W1693" s="1" t="str">
        <f>IFERROR(__xludf.DUMMYFUNCTION("""COMPUTED_VALUE"""),"#N/A")</f>
        <v>#N/A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IFERROR(__xludf.DUMMYFUNCTION("""COMPUTED_VALUE"""),"#VALUE!")</f>
        <v>#VALUE!</v>
      </c>
      <c r="P1694" s="1" t="str">
        <f>IFERROR(__xludf.DUMMYFUNCTION("""COMPUTED_VALUE"""),"#N/A")</f>
        <v>#N/A</v>
      </c>
      <c r="Q1694" s="1"/>
      <c r="R1694" s="1"/>
      <c r="S1694" s="1"/>
      <c r="T1694" s="1"/>
      <c r="U1694" s="3">
        <f>IFERROR(__xludf.DUMMYFUNCTION("""COMPUTED_VALUE"""),0.0)</f>
        <v>0</v>
      </c>
      <c r="V1694" s="1" t="str">
        <f>IFERROR(__xludf.DUMMYFUNCTION("""COMPUTED_VALUE"""),"#N/A")</f>
        <v>#N/A</v>
      </c>
      <c r="W1694" s="1" t="str">
        <f>IFERROR(__xludf.DUMMYFUNCTION("""COMPUTED_VALUE"""),"#N/A")</f>
        <v>#N/A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IFERROR(__xludf.DUMMYFUNCTION("""COMPUTED_VALUE"""),"#VALUE!")</f>
        <v>#VALUE!</v>
      </c>
      <c r="P1695" s="1" t="str">
        <f>IFERROR(__xludf.DUMMYFUNCTION("""COMPUTED_VALUE"""),"#N/A")</f>
        <v>#N/A</v>
      </c>
      <c r="Q1695" s="1"/>
      <c r="R1695" s="1"/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IFERROR(__xludf.DUMMYFUNCTION("""COMPUTED_VALUE"""),"#N/A")</f>
        <v>#N/A</v>
      </c>
      <c r="W1695" s="1" t="str">
        <f>IFERROR(__xludf.DUMMYFUNCTION("""COMPUTED_VALUE"""),"#N/A")</f>
        <v>#N/A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IFERROR(__xludf.DUMMYFUNCTION("""COMPUTED_VALUE"""),"Sieg Ballelos")</f>
        <v>Sieg Ballelos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IFERROR(__xludf.DUMMYFUNCTION("""COMPUTED_VALUE"""),"#VALUE!")</f>
        <v>#VALUE!</v>
      </c>
      <c r="P1696" s="1" t="str">
        <f>IFERROR(__xludf.DUMMYFUNCTION("""COMPUTED_VALUE"""),"#N/A")</f>
        <v>#N/A</v>
      </c>
      <c r="Q1696" s="1"/>
      <c r="R1696" s="1"/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IFERROR(__xludf.DUMMYFUNCTION("""COMPUTED_VALUE"""),"#N/A")</f>
        <v>#N/A</v>
      </c>
      <c r="W1696" s="1" t="str">
        <f>IFERROR(__xludf.DUMMYFUNCTION("""COMPUTED_VALUE"""),"#N/A")</f>
        <v>#N/A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IFERROR(__xludf.DUMMYFUNCTION("""COMPUTED_VALUE"""),"#VALUE!")</f>
        <v>#VALUE!</v>
      </c>
      <c r="P1697" s="1" t="str">
        <f>IFERROR(__xludf.DUMMYFUNCTION("""COMPUTED_VALUE"""),"#N/A")</f>
        <v>#N/A</v>
      </c>
      <c r="Q1697" s="1"/>
      <c r="R1697" s="1"/>
      <c r="S1697" s="1"/>
      <c r="T1697" s="1"/>
      <c r="U1697" s="3">
        <f>IFERROR(__xludf.DUMMYFUNCTION("""COMPUTED_VALUE"""),0.0)</f>
        <v>0</v>
      </c>
      <c r="V1697" s="1" t="str">
        <f>IFERROR(__xludf.DUMMYFUNCTION("""COMPUTED_VALUE"""),"#N/A")</f>
        <v>#N/A</v>
      </c>
      <c r="W1697" s="1" t="str">
        <f>IFERROR(__xludf.DUMMYFUNCTION("""COMPUTED_VALUE"""),"#N/A")</f>
        <v>#N/A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IFERROR(__xludf.DUMMYFUNCTION("""COMPUTED_VALUE"""),"#VALUE!")</f>
        <v>#VALUE!</v>
      </c>
      <c r="P1698" s="1" t="str">
        <f>IFERROR(__xludf.DUMMYFUNCTION("""COMPUTED_VALUE"""),"#N/A")</f>
        <v>#N/A</v>
      </c>
      <c r="Q1698" s="1"/>
      <c r="R1698" s="1"/>
      <c r="S1698" s="1"/>
      <c r="T1698" s="1"/>
      <c r="U1698" s="3">
        <f>IFERROR(__xludf.DUMMYFUNCTION("""COMPUTED_VALUE"""),0.0)</f>
        <v>0</v>
      </c>
      <c r="V1698" s="1" t="str">
        <f>IFERROR(__xludf.DUMMYFUNCTION("""COMPUTED_VALUE"""),"#N/A")</f>
        <v>#N/A</v>
      </c>
      <c r="W1698" s="1" t="str">
        <f>IFERROR(__xludf.DUMMYFUNCTION("""COMPUTED_VALUE"""),"#N/A")</f>
        <v>#N/A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IFERROR(__xludf.DUMMYFUNCTION("""COMPUTED_VALUE"""),"#VALUE!")</f>
        <v>#VALUE!</v>
      </c>
      <c r="P1699" s="1" t="str">
        <f>IFERROR(__xludf.DUMMYFUNCTION("""COMPUTED_VALUE"""),"#N/A")</f>
        <v>#N/A</v>
      </c>
      <c r="Q1699" s="1"/>
      <c r="R1699" s="1"/>
      <c r="S1699" s="1"/>
      <c r="T1699" s="1"/>
      <c r="U1699" s="3">
        <f>IFERROR(__xludf.DUMMYFUNCTION("""COMPUTED_VALUE"""),0.0)</f>
        <v>0</v>
      </c>
      <c r="V1699" s="1" t="str">
        <f>IFERROR(__xludf.DUMMYFUNCTION("""COMPUTED_VALUE"""),"#N/A")</f>
        <v>#N/A</v>
      </c>
      <c r="W1699" s="1" t="str">
        <f>IFERROR(__xludf.DUMMYFUNCTION("""COMPUTED_VALUE"""),"#N/A")</f>
        <v>#N/A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IFERROR(__xludf.DUMMYFUNCTION("""COMPUTED_VALUE"""),"Belle Bentazal")</f>
        <v>Belle Bentazal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IFERROR(__xludf.DUMMYFUNCTION("""COMPUTED_VALUE"""),"#VALUE!")</f>
        <v>#VALUE!</v>
      </c>
      <c r="P1700" s="1" t="str">
        <f>IFERROR(__xludf.DUMMYFUNCTION("""COMPUTED_VALUE"""),"#N/A")</f>
        <v>#N/A</v>
      </c>
      <c r="Q1700" s="1"/>
      <c r="R1700" s="1"/>
      <c r="S1700" s="1"/>
      <c r="T1700" s="1"/>
      <c r="U1700" s="3">
        <f>IFERROR(__xludf.DUMMYFUNCTION("""COMPUTED_VALUE"""),0.0)</f>
        <v>0</v>
      </c>
      <c r="V1700" s="1" t="str">
        <f>IFERROR(__xludf.DUMMYFUNCTION("""COMPUTED_VALUE"""),"#N/A")</f>
        <v>#N/A</v>
      </c>
      <c r="W1700" s="1" t="str">
        <f>IFERROR(__xludf.DUMMYFUNCTION("""COMPUTED_VALUE"""),"#N/A")</f>
        <v>#N/A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IFERROR(__xludf.DUMMYFUNCTION("""COMPUTED_VALUE"""),"#VALUE!")</f>
        <v>#VALUE!</v>
      </c>
      <c r="P1701" s="1" t="str">
        <f>IFERROR(__xludf.DUMMYFUNCTION("""COMPUTED_VALUE"""),"#N/A")</f>
        <v>#N/A</v>
      </c>
      <c r="Q1701" s="1"/>
      <c r="R1701" s="1"/>
      <c r="S1701" s="1"/>
      <c r="T1701" s="1"/>
      <c r="U1701" s="3">
        <f>IFERROR(__xludf.DUMMYFUNCTION("""COMPUTED_VALUE"""),0.0)</f>
        <v>0</v>
      </c>
      <c r="V1701" s="1" t="str">
        <f>IFERROR(__xludf.DUMMYFUNCTION("""COMPUTED_VALUE"""),"#N/A")</f>
        <v>#N/A</v>
      </c>
      <c r="W1701" s="1" t="str">
        <f>IFERROR(__xludf.DUMMYFUNCTION("""COMPUTED_VALUE"""),"#N/A")</f>
        <v>#N/A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IFERROR(__xludf.DUMMYFUNCTION("""COMPUTED_VALUE"""),"#VALUE!")</f>
        <v>#VALUE!</v>
      </c>
      <c r="P1702" s="1" t="str">
        <f>IFERROR(__xludf.DUMMYFUNCTION("""COMPUTED_VALUE"""),"#N/A")</f>
        <v>#N/A</v>
      </c>
      <c r="Q1702" s="1"/>
      <c r="R1702" s="1"/>
      <c r="S1702" s="1"/>
      <c r="T1702" s="1"/>
      <c r="U1702" s="3">
        <f>IFERROR(__xludf.DUMMYFUNCTION("""COMPUTED_VALUE"""),0.0)</f>
        <v>0</v>
      </c>
      <c r="V1702" s="1" t="str">
        <f>IFERROR(__xludf.DUMMYFUNCTION("""COMPUTED_VALUE"""),"#N/A")</f>
        <v>#N/A</v>
      </c>
      <c r="W1702" s="1" t="str">
        <f>IFERROR(__xludf.DUMMYFUNCTION("""COMPUTED_VALUE"""),"#N/A")</f>
        <v>#N/A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IFERROR(__xludf.DUMMYFUNCTION("""COMPUTED_VALUE"""),"#VALUE!")</f>
        <v>#VALUE!</v>
      </c>
      <c r="P1703" s="1" t="str">
        <f>IFERROR(__xludf.DUMMYFUNCTION("""COMPUTED_VALUE"""),"#N/A")</f>
        <v>#N/A</v>
      </c>
      <c r="Q1703" s="1"/>
      <c r="R1703" s="1"/>
      <c r="S1703" s="1"/>
      <c r="T1703" s="1"/>
      <c r="U1703" s="3">
        <f>IFERROR(__xludf.DUMMYFUNCTION("""COMPUTED_VALUE"""),0.0)</f>
        <v>0</v>
      </c>
      <c r="V1703" s="1" t="str">
        <f>IFERROR(__xludf.DUMMYFUNCTION("""COMPUTED_VALUE"""),"#N/A")</f>
        <v>#N/A</v>
      </c>
      <c r="W1703" s="1" t="str">
        <f>IFERROR(__xludf.DUMMYFUNCTION("""COMPUTED_VALUE"""),"#N/A")</f>
        <v>#N/A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IFERROR(__xludf.DUMMYFUNCTION("""COMPUTED_VALUE"""),"#VALUE!")</f>
        <v>#VALUE!</v>
      </c>
      <c r="P1704" s="1" t="str">
        <f>IFERROR(__xludf.DUMMYFUNCTION("""COMPUTED_VALUE"""),"#N/A")</f>
        <v>#N/A</v>
      </c>
      <c r="Q1704" s="1"/>
      <c r="R1704" s="1"/>
      <c r="S1704" s="1"/>
      <c r="T1704" s="1"/>
      <c r="U1704" s="3">
        <f>IFERROR(__xludf.DUMMYFUNCTION("""COMPUTED_VALUE"""),0.0)</f>
        <v>0</v>
      </c>
      <c r="V1704" s="1" t="str">
        <f>IFERROR(__xludf.DUMMYFUNCTION("""COMPUTED_VALUE"""),"#N/A")</f>
        <v>#N/A</v>
      </c>
      <c r="W1704" s="1" t="str">
        <f>IFERROR(__xludf.DUMMYFUNCTION("""COMPUTED_VALUE"""),"#N/A")</f>
        <v>#N/A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IFERROR(__xludf.DUMMYFUNCTION("""COMPUTED_VALUE"""),"#VALUE!")</f>
        <v>#VALUE!</v>
      </c>
      <c r="P1705" s="1" t="str">
        <f>IFERROR(__xludf.DUMMYFUNCTION("""COMPUTED_VALUE"""),"#N/A")</f>
        <v>#N/A</v>
      </c>
      <c r="Q1705" s="1"/>
      <c r="R1705" s="1"/>
      <c r="S1705" s="1"/>
      <c r="T1705" s="1"/>
      <c r="U1705" s="3">
        <f>IFERROR(__xludf.DUMMYFUNCTION("""COMPUTED_VALUE"""),0.0)</f>
        <v>0</v>
      </c>
      <c r="V1705" s="1" t="str">
        <f>IFERROR(__xludf.DUMMYFUNCTION("""COMPUTED_VALUE"""),"#N/A")</f>
        <v>#N/A</v>
      </c>
      <c r="W1705" s="1" t="str">
        <f>IFERROR(__xludf.DUMMYFUNCTION("""COMPUTED_VALUE"""),"#N/A")</f>
        <v>#N/A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IFERROR(__xludf.DUMMYFUNCTION("""COMPUTED_VALUE"""),"#VALUE!")</f>
        <v>#VALUE!</v>
      </c>
      <c r="P1706" s="1" t="str">
        <f>IFERROR(__xludf.DUMMYFUNCTION("""COMPUTED_VALUE"""),"#N/A")</f>
        <v>#N/A</v>
      </c>
      <c r="Q1706" s="1"/>
      <c r="R1706" s="1"/>
      <c r="S1706" s="1"/>
      <c r="T1706" s="1"/>
      <c r="U1706" s="3">
        <f>IFERROR(__xludf.DUMMYFUNCTION("""COMPUTED_VALUE"""),0.0)</f>
        <v>0</v>
      </c>
      <c r="V1706" s="1" t="str">
        <f>IFERROR(__xludf.DUMMYFUNCTION("""COMPUTED_VALUE"""),"#N/A")</f>
        <v>#N/A</v>
      </c>
      <c r="W1706" s="1" t="str">
        <f>IFERROR(__xludf.DUMMYFUNCTION("""COMPUTED_VALUE"""),"#N/A")</f>
        <v>#N/A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IFERROR(__xludf.DUMMYFUNCTION("""COMPUTED_VALUE"""),"#VALUE!")</f>
        <v>#VALUE!</v>
      </c>
      <c r="P1707" s="1" t="str">
        <f>IFERROR(__xludf.DUMMYFUNCTION("""COMPUTED_VALUE"""),"#N/A")</f>
        <v>#N/A</v>
      </c>
      <c r="Q1707" s="1"/>
      <c r="R1707" s="1"/>
      <c r="S1707" s="1"/>
      <c r="T1707" s="1"/>
      <c r="U1707" s="3">
        <f>IFERROR(__xludf.DUMMYFUNCTION("""COMPUTED_VALUE"""),0.0)</f>
        <v>0</v>
      </c>
      <c r="V1707" s="1" t="str">
        <f>IFERROR(__xludf.DUMMYFUNCTION("""COMPUTED_VALUE"""),"#N/A")</f>
        <v>#N/A</v>
      </c>
      <c r="W1707" s="1" t="str">
        <f>IFERROR(__xludf.DUMMYFUNCTION("""COMPUTED_VALUE"""),"#N/A")</f>
        <v>#N/A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IFERROR(__xludf.DUMMYFUNCTION("""COMPUTED_VALUE"""),"#VALUE!")</f>
        <v>#VALUE!</v>
      </c>
      <c r="P1708" s="1" t="str">
        <f>IFERROR(__xludf.DUMMYFUNCTION("""COMPUTED_VALUE"""),"#N/A")</f>
        <v>#N/A</v>
      </c>
      <c r="Q1708" s="1"/>
      <c r="R1708" s="1"/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IFERROR(__xludf.DUMMYFUNCTION("""COMPUTED_VALUE"""),"#N/A")</f>
        <v>#N/A</v>
      </c>
      <c r="W1708" s="1" t="str">
        <f>IFERROR(__xludf.DUMMYFUNCTION("""COMPUTED_VALUE"""),"#N/A")</f>
        <v>#N/A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IFERROR(__xludf.DUMMYFUNCTION("""COMPUTED_VALUE"""),"#VALUE!")</f>
        <v>#VALUE!</v>
      </c>
      <c r="P1709" s="1" t="str">
        <f>IFERROR(__xludf.DUMMYFUNCTION("""COMPUTED_VALUE"""),"#N/A")</f>
        <v>#N/A</v>
      </c>
      <c r="Q1709" s="1"/>
      <c r="R1709" s="1"/>
      <c r="S1709" s="1"/>
      <c r="T1709" s="1"/>
      <c r="U1709" s="3">
        <f>IFERROR(__xludf.DUMMYFUNCTION("""COMPUTED_VALUE"""),0.0)</f>
        <v>0</v>
      </c>
      <c r="V1709" s="1" t="str">
        <f>IFERROR(__xludf.DUMMYFUNCTION("""COMPUTED_VALUE"""),"#N/A")</f>
        <v>#N/A</v>
      </c>
      <c r="W1709" s="1" t="str">
        <f>IFERROR(__xludf.DUMMYFUNCTION("""COMPUTED_VALUE"""),"#N/A")</f>
        <v>#N/A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IFERROR(__xludf.DUMMYFUNCTION("""COMPUTED_VALUE"""),"#VALUE!")</f>
        <v>#VALUE!</v>
      </c>
      <c r="P1710" s="1" t="str">
        <f>IFERROR(__xludf.DUMMYFUNCTION("""COMPUTED_VALUE"""),"#N/A")</f>
        <v>#N/A</v>
      </c>
      <c r="Q1710" s="1"/>
      <c r="R1710" s="1"/>
      <c r="S1710" s="1"/>
      <c r="T1710" s="1"/>
      <c r="U1710" s="3">
        <f>IFERROR(__xludf.DUMMYFUNCTION("""COMPUTED_VALUE"""),0.0)</f>
        <v>0</v>
      </c>
      <c r="V1710" s="1" t="str">
        <f>IFERROR(__xludf.DUMMYFUNCTION("""COMPUTED_VALUE"""),"#N/A")</f>
        <v>#N/A</v>
      </c>
      <c r="W1710" s="1" t="str">
        <f>IFERROR(__xludf.DUMMYFUNCTION("""COMPUTED_VALUE"""),"#N/A")</f>
        <v>#N/A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IFERROR(__xludf.DUMMYFUNCTION("""COMPUTED_VALUE"""),"#VALUE!")</f>
        <v>#VALUE!</v>
      </c>
      <c r="P1711" s="1" t="str">
        <f>IFERROR(__xludf.DUMMYFUNCTION("""COMPUTED_VALUE"""),"#N/A")</f>
        <v>#N/A</v>
      </c>
      <c r="Q1711" s="1"/>
      <c r="R1711" s="1"/>
      <c r="S1711" s="1"/>
      <c r="T1711" s="1"/>
      <c r="U1711" s="3">
        <f>IFERROR(__xludf.DUMMYFUNCTION("""COMPUTED_VALUE"""),0.0)</f>
        <v>0</v>
      </c>
      <c r="V1711" s="1" t="str">
        <f>IFERROR(__xludf.DUMMYFUNCTION("""COMPUTED_VALUE"""),"#N/A")</f>
        <v>#N/A</v>
      </c>
      <c r="W1711" s="1" t="str">
        <f>IFERROR(__xludf.DUMMYFUNCTION("""COMPUTED_VALUE"""),"#N/A")</f>
        <v>#N/A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IFERROR(__xludf.DUMMYFUNCTION("""COMPUTED_VALUE"""),"#VALUE!")</f>
        <v>#VALUE!</v>
      </c>
      <c r="P1712" s="1" t="str">
        <f>IFERROR(__xludf.DUMMYFUNCTION("""COMPUTED_VALUE"""),"#N/A")</f>
        <v>#N/A</v>
      </c>
      <c r="Q1712" s="1"/>
      <c r="R1712" s="1"/>
      <c r="S1712" s="1"/>
      <c r="T1712" s="1"/>
      <c r="U1712" s="3">
        <f>IFERROR(__xludf.DUMMYFUNCTION("""COMPUTED_VALUE"""),0.0)</f>
        <v>0</v>
      </c>
      <c r="V1712" s="1" t="str">
        <f>IFERROR(__xludf.DUMMYFUNCTION("""COMPUTED_VALUE"""),"#N/A")</f>
        <v>#N/A</v>
      </c>
      <c r="W1712" s="1" t="str">
        <f>IFERROR(__xludf.DUMMYFUNCTION("""COMPUTED_VALUE"""),"#N/A")</f>
        <v>#N/A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IFERROR(__xludf.DUMMYFUNCTION("""COMPUTED_VALUE"""),"#VALUE!")</f>
        <v>#VALUE!</v>
      </c>
      <c r="P1713" s="1" t="str">
        <f>IFERROR(__xludf.DUMMYFUNCTION("""COMPUTED_VALUE"""),"#N/A")</f>
        <v>#N/A</v>
      </c>
      <c r="Q1713" s="1"/>
      <c r="R1713" s="1"/>
      <c r="S1713" s="1"/>
      <c r="T1713" s="1"/>
      <c r="U1713" s="3">
        <f>IFERROR(__xludf.DUMMYFUNCTION("""COMPUTED_VALUE"""),0.0)</f>
        <v>0</v>
      </c>
      <c r="V1713" s="1" t="str">
        <f>IFERROR(__xludf.DUMMYFUNCTION("""COMPUTED_VALUE"""),"#N/A")</f>
        <v>#N/A</v>
      </c>
      <c r="W1713" s="1" t="str">
        <f>IFERROR(__xludf.DUMMYFUNCTION("""COMPUTED_VALUE"""),"#N/A")</f>
        <v>#N/A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IFERROR(__xludf.DUMMYFUNCTION("""COMPUTED_VALUE"""),"#VALUE!")</f>
        <v>#VALUE!</v>
      </c>
      <c r="P1714" s="1" t="str">
        <f>IFERROR(__xludf.DUMMYFUNCTION("""COMPUTED_VALUE"""),"#N/A")</f>
        <v>#N/A</v>
      </c>
      <c r="Q1714" s="1"/>
      <c r="R1714" s="1"/>
      <c r="S1714" s="1"/>
      <c r="T1714" s="1"/>
      <c r="U1714" s="3">
        <f>IFERROR(__xludf.DUMMYFUNCTION("""COMPUTED_VALUE"""),0.0)</f>
        <v>0</v>
      </c>
      <c r="V1714" s="1" t="str">
        <f>IFERROR(__xludf.DUMMYFUNCTION("""COMPUTED_VALUE"""),"#N/A")</f>
        <v>#N/A</v>
      </c>
      <c r="W1714" s="1" t="str">
        <f>IFERROR(__xludf.DUMMYFUNCTION("""COMPUTED_VALUE"""),"#N/A")</f>
        <v>#N/A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IFERROR(__xludf.DUMMYFUNCTION("""COMPUTED_VALUE"""),"#VALUE!")</f>
        <v>#VALUE!</v>
      </c>
      <c r="P1715" s="1" t="str">
        <f>IFERROR(__xludf.DUMMYFUNCTION("""COMPUTED_VALUE"""),"#N/A")</f>
        <v>#N/A</v>
      </c>
      <c r="Q1715" s="1"/>
      <c r="R1715" s="1"/>
      <c r="S1715" s="1"/>
      <c r="T1715" s="1"/>
      <c r="U1715" s="3">
        <f>IFERROR(__xludf.DUMMYFUNCTION("""COMPUTED_VALUE"""),0.0)</f>
        <v>0</v>
      </c>
      <c r="V1715" s="1" t="str">
        <f>IFERROR(__xludf.DUMMYFUNCTION("""COMPUTED_VALUE"""),"#N/A")</f>
        <v>#N/A</v>
      </c>
      <c r="W1715" s="1" t="str">
        <f>IFERROR(__xludf.DUMMYFUNCTION("""COMPUTED_VALUE"""),"#N/A")</f>
        <v>#N/A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IFERROR(__xludf.DUMMYFUNCTION("""COMPUTED_VALUE"""),"#VALUE!")</f>
        <v>#VALUE!</v>
      </c>
      <c r="P1716" s="1" t="str">
        <f>IFERROR(__xludf.DUMMYFUNCTION("""COMPUTED_VALUE"""),"#N/A")</f>
        <v>#N/A</v>
      </c>
      <c r="Q1716" s="1"/>
      <c r="R1716" s="1"/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IFERROR(__xludf.DUMMYFUNCTION("""COMPUTED_VALUE"""),"#N/A")</f>
        <v>#N/A</v>
      </c>
      <c r="W1716" s="1" t="str">
        <f>IFERROR(__xludf.DUMMYFUNCTION("""COMPUTED_VALUE"""),"#N/A")</f>
        <v>#N/A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IFERROR(__xludf.DUMMYFUNCTION("""COMPUTED_VALUE"""),"Core Product Support")</f>
        <v>Core Product Support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IFERROR(__xludf.DUMMYFUNCTION("""COMPUTED_VALUE"""),"Marie Mordeno")</f>
        <v>Marie Mordeno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IFERROR(__xludf.DUMMYFUNCTION("""COMPUTED_VALUE"""),"#VALUE!")</f>
        <v>#VALUE!</v>
      </c>
      <c r="P1717" s="1" t="str">
        <f>IFERROR(__xludf.DUMMYFUNCTION("""COMPUTED_VALUE"""),"#N/A")</f>
        <v>#N/A</v>
      </c>
      <c r="Q1717" s="1"/>
      <c r="R1717" s="1"/>
      <c r="S1717" s="1"/>
      <c r="T1717" s="1"/>
      <c r="U1717" s="3">
        <f>IFERROR(__xludf.DUMMYFUNCTION("""COMPUTED_VALUE"""),0.0)</f>
        <v>0</v>
      </c>
      <c r="V1717" s="1" t="str">
        <f>IFERROR(__xludf.DUMMYFUNCTION("""COMPUTED_VALUE"""),"#N/A")</f>
        <v>#N/A</v>
      </c>
      <c r="W1717" s="1" t="str">
        <f>IFERROR(__xludf.DUMMYFUNCTION("""COMPUTED_VALUE"""),"#N/A")</f>
        <v>#N/A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IFERROR(__xludf.DUMMYFUNCTION("""COMPUTED_VALUE"""),"#VALUE!")</f>
        <v>#VALUE!</v>
      </c>
      <c r="P1718" s="1" t="str">
        <f>IFERROR(__xludf.DUMMYFUNCTION("""COMPUTED_VALUE"""),"#N/A")</f>
        <v>#N/A</v>
      </c>
      <c r="Q1718" s="1"/>
      <c r="R1718" s="1"/>
      <c r="S1718" s="1"/>
      <c r="T1718" s="1"/>
      <c r="U1718" s="3">
        <f>IFERROR(__xludf.DUMMYFUNCTION("""COMPUTED_VALUE"""),0.0)</f>
        <v>0</v>
      </c>
      <c r="V1718" s="1" t="str">
        <f>IFERROR(__xludf.DUMMYFUNCTION("""COMPUTED_VALUE"""),"#N/A")</f>
        <v>#N/A</v>
      </c>
      <c r="W1718" s="1" t="str">
        <f>IFERROR(__xludf.DUMMYFUNCTION("""COMPUTED_VALUE"""),"#N/A")</f>
        <v>#N/A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IFERROR(__xludf.DUMMYFUNCTION("""COMPUTED_VALUE"""),"#VALUE!")</f>
        <v>#VALUE!</v>
      </c>
      <c r="P1719" s="1" t="str">
        <f>IFERROR(__xludf.DUMMYFUNCTION("""COMPUTED_VALUE"""),"#N/A")</f>
        <v>#N/A</v>
      </c>
      <c r="Q1719" s="1"/>
      <c r="R1719" s="1"/>
      <c r="S1719" s="1"/>
      <c r="T1719" s="1"/>
      <c r="U1719" s="3">
        <f>IFERROR(__xludf.DUMMYFUNCTION("""COMPUTED_VALUE"""),0.0)</f>
        <v>0</v>
      </c>
      <c r="V1719" s="1" t="str">
        <f>IFERROR(__xludf.DUMMYFUNCTION("""COMPUTED_VALUE"""),"#N/A")</f>
        <v>#N/A</v>
      </c>
      <c r="W1719" s="1" t="str">
        <f>IFERROR(__xludf.DUMMYFUNCTION("""COMPUTED_VALUE"""),"#N/A")</f>
        <v>#N/A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IFERROR(__xludf.DUMMYFUNCTION("""COMPUTED_VALUE"""),"#VALUE!")</f>
        <v>#VALUE!</v>
      </c>
      <c r="P1720" s="1" t="str">
        <f>IFERROR(__xludf.DUMMYFUNCTION("""COMPUTED_VALUE"""),"#N/A")</f>
        <v>#N/A</v>
      </c>
      <c r="Q1720" s="1"/>
      <c r="R1720" s="1"/>
      <c r="S1720" s="1"/>
      <c r="T1720" s="1"/>
      <c r="U1720" s="3">
        <f>IFERROR(__xludf.DUMMYFUNCTION("""COMPUTED_VALUE"""),0.0)</f>
        <v>0</v>
      </c>
      <c r="V1720" s="1" t="str">
        <f>IFERROR(__xludf.DUMMYFUNCTION("""COMPUTED_VALUE"""),"#N/A")</f>
        <v>#N/A</v>
      </c>
      <c r="W1720" s="1" t="str">
        <f>IFERROR(__xludf.DUMMYFUNCTION("""COMPUTED_VALUE"""),"#N/A")</f>
        <v>#N/A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IFERROR(__xludf.DUMMYFUNCTION("""COMPUTED_VALUE"""),"#VALUE!")</f>
        <v>#VALUE!</v>
      </c>
      <c r="P1721" s="1" t="str">
        <f>IFERROR(__xludf.DUMMYFUNCTION("""COMPUTED_VALUE"""),"#N/A")</f>
        <v>#N/A</v>
      </c>
      <c r="Q1721" s="1"/>
      <c r="R1721" s="1"/>
      <c r="S1721" s="1"/>
      <c r="T1721" s="1"/>
      <c r="U1721" s="3">
        <f>IFERROR(__xludf.DUMMYFUNCTION("""COMPUTED_VALUE"""),0.0)</f>
        <v>0</v>
      </c>
      <c r="V1721" s="1" t="str">
        <f>IFERROR(__xludf.DUMMYFUNCTION("""COMPUTED_VALUE"""),"#N/A")</f>
        <v>#N/A</v>
      </c>
      <c r="W1721" s="1" t="str">
        <f>IFERROR(__xludf.DUMMYFUNCTION("""COMPUTED_VALUE"""),"#N/A")</f>
        <v>#N/A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IFERROR(__xludf.DUMMYFUNCTION("""COMPUTED_VALUE"""),"#VALUE!")</f>
        <v>#VALUE!</v>
      </c>
      <c r="P1722" s="1" t="str">
        <f>IFERROR(__xludf.DUMMYFUNCTION("""COMPUTED_VALUE"""),"#N/A")</f>
        <v>#N/A</v>
      </c>
      <c r="Q1722" s="1"/>
      <c r="R1722" s="1"/>
      <c r="S1722" s="1"/>
      <c r="T1722" s="1"/>
      <c r="U1722" s="3">
        <f>IFERROR(__xludf.DUMMYFUNCTION("""COMPUTED_VALUE"""),0.0)</f>
        <v>0</v>
      </c>
      <c r="V1722" s="1" t="str">
        <f>IFERROR(__xludf.DUMMYFUNCTION("""COMPUTED_VALUE"""),"#N/A")</f>
        <v>#N/A</v>
      </c>
      <c r="W1722" s="1" t="str">
        <f>IFERROR(__xludf.DUMMYFUNCTION("""COMPUTED_VALUE"""),"#N/A")</f>
        <v>#N/A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IFERROR(__xludf.DUMMYFUNCTION("""COMPUTED_VALUE"""),"#VALUE!")</f>
        <v>#VALUE!</v>
      </c>
      <c r="P1723" s="1" t="str">
        <f>IFERROR(__xludf.DUMMYFUNCTION("""COMPUTED_VALUE"""),"#N/A")</f>
        <v>#N/A</v>
      </c>
      <c r="Q1723" s="1"/>
      <c r="R1723" s="1"/>
      <c r="S1723" s="1"/>
      <c r="T1723" s="1"/>
      <c r="U1723" s="3">
        <f>IFERROR(__xludf.DUMMYFUNCTION("""COMPUTED_VALUE"""),0.0)</f>
        <v>0</v>
      </c>
      <c r="V1723" s="1" t="str">
        <f>IFERROR(__xludf.DUMMYFUNCTION("""COMPUTED_VALUE"""),"#N/A")</f>
        <v>#N/A</v>
      </c>
      <c r="W1723" s="1" t="str">
        <f>IFERROR(__xludf.DUMMYFUNCTION("""COMPUTED_VALUE"""),"#N/A")</f>
        <v>#N/A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IFERROR(__xludf.DUMMYFUNCTION("""COMPUTED_VALUE"""),"#VALUE!")</f>
        <v>#VALUE!</v>
      </c>
      <c r="P1724" s="1" t="str">
        <f>IFERROR(__xludf.DUMMYFUNCTION("""COMPUTED_VALUE"""),"#N/A")</f>
        <v>#N/A</v>
      </c>
      <c r="Q1724" s="1"/>
      <c r="R1724" s="1"/>
      <c r="S1724" s="1"/>
      <c r="T1724" s="1"/>
      <c r="U1724" s="3">
        <f>IFERROR(__xludf.DUMMYFUNCTION("""COMPUTED_VALUE"""),0.0)</f>
        <v>0</v>
      </c>
      <c r="V1724" s="1" t="str">
        <f>IFERROR(__xludf.DUMMYFUNCTION("""COMPUTED_VALUE"""),"#N/A")</f>
        <v>#N/A</v>
      </c>
      <c r="W1724" s="1" t="str">
        <f>IFERROR(__xludf.DUMMYFUNCTION("""COMPUTED_VALUE"""),"#N/A")</f>
        <v>#N/A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IFERROR(__xludf.DUMMYFUNCTION("""COMPUTED_VALUE"""),"#VALUE!")</f>
        <v>#VALUE!</v>
      </c>
      <c r="P1725" s="1" t="str">
        <f>IFERROR(__xludf.DUMMYFUNCTION("""COMPUTED_VALUE"""),"#N/A")</f>
        <v>#N/A</v>
      </c>
      <c r="Q1725" s="1"/>
      <c r="R1725" s="1"/>
      <c r="S1725" s="1"/>
      <c r="T1725" s="1"/>
      <c r="U1725" s="3">
        <f>IFERROR(__xludf.DUMMYFUNCTION("""COMPUTED_VALUE"""),0.0)</f>
        <v>0</v>
      </c>
      <c r="V1725" s="1" t="str">
        <f>IFERROR(__xludf.DUMMYFUNCTION("""COMPUTED_VALUE"""),"#N/A")</f>
        <v>#N/A</v>
      </c>
      <c r="W1725" s="1" t="str">
        <f>IFERROR(__xludf.DUMMYFUNCTION("""COMPUTED_VALUE"""),"#N/A")</f>
        <v>#N/A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IFERROR(__xludf.DUMMYFUNCTION("""COMPUTED_VALUE"""),"#VALUE!")</f>
        <v>#VALUE!</v>
      </c>
      <c r="P1726" s="1" t="str">
        <f>IFERROR(__xludf.DUMMYFUNCTION("""COMPUTED_VALUE"""),"#N/A")</f>
        <v>#N/A</v>
      </c>
      <c r="Q1726" s="1"/>
      <c r="R1726" s="1"/>
      <c r="S1726" s="1"/>
      <c r="T1726" s="1"/>
      <c r="U1726" s="3">
        <f>IFERROR(__xludf.DUMMYFUNCTION("""COMPUTED_VALUE"""),0.0)</f>
        <v>0</v>
      </c>
      <c r="V1726" s="1" t="str">
        <f>IFERROR(__xludf.DUMMYFUNCTION("""COMPUTED_VALUE"""),"#N/A")</f>
        <v>#N/A</v>
      </c>
      <c r="W1726" s="1" t="str">
        <f>IFERROR(__xludf.DUMMYFUNCTION("""COMPUTED_VALUE"""),"#N/A")</f>
        <v>#N/A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IFERROR(__xludf.DUMMYFUNCTION("""COMPUTED_VALUE"""),"#VALUE!")</f>
        <v>#VALUE!</v>
      </c>
      <c r="P1727" s="1" t="str">
        <f>IFERROR(__xludf.DUMMYFUNCTION("""COMPUTED_VALUE"""),"#N/A")</f>
        <v>#N/A</v>
      </c>
      <c r="Q1727" s="1"/>
      <c r="R1727" s="1"/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IFERROR(__xludf.DUMMYFUNCTION("""COMPUTED_VALUE"""),"#N/A")</f>
        <v>#N/A</v>
      </c>
      <c r="W1727" s="1" t="str">
        <f>IFERROR(__xludf.DUMMYFUNCTION("""COMPUTED_VALUE"""),"#N/A")</f>
        <v>#N/A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IFERROR(__xludf.DUMMYFUNCTION("""COMPUTED_VALUE"""),"#VALUE!")</f>
        <v>#VALUE!</v>
      </c>
      <c r="P1728" s="1" t="str">
        <f>IFERROR(__xludf.DUMMYFUNCTION("""COMPUTED_VALUE"""),"#N/A")</f>
        <v>#N/A</v>
      </c>
      <c r="Q1728" s="1"/>
      <c r="R1728" s="1"/>
      <c r="S1728" s="1"/>
      <c r="T1728" s="1"/>
      <c r="U1728" s="3">
        <f>IFERROR(__xludf.DUMMYFUNCTION("""COMPUTED_VALUE"""),0.0)</f>
        <v>0</v>
      </c>
      <c r="V1728" s="1" t="str">
        <f>IFERROR(__xludf.DUMMYFUNCTION("""COMPUTED_VALUE"""),"#N/A")</f>
        <v>#N/A</v>
      </c>
      <c r="W1728" s="1" t="str">
        <f>IFERROR(__xludf.DUMMYFUNCTION("""COMPUTED_VALUE"""),"#N/A")</f>
        <v>#N/A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IFERROR(__xludf.DUMMYFUNCTION("""COMPUTED_VALUE"""),"#VALUE!")</f>
        <v>#VALUE!</v>
      </c>
      <c r="P1729" s="1" t="str">
        <f>IFERROR(__xludf.DUMMYFUNCTION("""COMPUTED_VALUE"""),"#N/A")</f>
        <v>#N/A</v>
      </c>
      <c r="Q1729" s="1"/>
      <c r="R1729" s="1"/>
      <c r="S1729" s="1"/>
      <c r="T1729" s="1"/>
      <c r="U1729" s="3">
        <f>IFERROR(__xludf.DUMMYFUNCTION("""COMPUTED_VALUE"""),0.0)</f>
        <v>0</v>
      </c>
      <c r="V1729" s="1" t="str">
        <f>IFERROR(__xludf.DUMMYFUNCTION("""COMPUTED_VALUE"""),"#N/A")</f>
        <v>#N/A</v>
      </c>
      <c r="W1729" s="1" t="str">
        <f>IFERROR(__xludf.DUMMYFUNCTION("""COMPUTED_VALUE"""),"#N/A")</f>
        <v>#N/A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IFERROR(__xludf.DUMMYFUNCTION("""COMPUTED_VALUE"""),"#VALUE!")</f>
        <v>#VALUE!</v>
      </c>
      <c r="P1730" s="1" t="str">
        <f>IFERROR(__xludf.DUMMYFUNCTION("""COMPUTED_VALUE"""),"#N/A")</f>
        <v>#N/A</v>
      </c>
      <c r="Q1730" s="1"/>
      <c r="R1730" s="1"/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IFERROR(__xludf.DUMMYFUNCTION("""COMPUTED_VALUE"""),"#N/A")</f>
        <v>#N/A</v>
      </c>
      <c r="W1730" s="1" t="str">
        <f>IFERROR(__xludf.DUMMYFUNCTION("""COMPUTED_VALUE"""),"#N/A")</f>
        <v>#N/A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IFERROR(__xludf.DUMMYFUNCTION("""COMPUTED_VALUE"""),"#VALUE!")</f>
        <v>#VALUE!</v>
      </c>
      <c r="P1731" s="1" t="str">
        <f>IFERROR(__xludf.DUMMYFUNCTION("""COMPUTED_VALUE"""),"#N/A")</f>
        <v>#N/A</v>
      </c>
      <c r="Q1731" s="1"/>
      <c r="R1731" s="1"/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IFERROR(__xludf.DUMMYFUNCTION("""COMPUTED_VALUE"""),"#N/A")</f>
        <v>#N/A</v>
      </c>
      <c r="W1731" s="1" t="str">
        <f>IFERROR(__xludf.DUMMYFUNCTION("""COMPUTED_VALUE"""),"#N/A")</f>
        <v>#N/A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IFERROR(__xludf.DUMMYFUNCTION("""COMPUTED_VALUE"""),"#VALUE!")</f>
        <v>#VALUE!</v>
      </c>
      <c r="P1732" s="1" t="str">
        <f>IFERROR(__xludf.DUMMYFUNCTION("""COMPUTED_VALUE"""),"#N/A")</f>
        <v>#N/A</v>
      </c>
      <c r="Q1732" s="1"/>
      <c r="R1732" s="1"/>
      <c r="S1732" s="1"/>
      <c r="T1732" s="1"/>
      <c r="U1732" s="3">
        <f>IFERROR(__xludf.DUMMYFUNCTION("""COMPUTED_VALUE"""),0.0)</f>
        <v>0</v>
      </c>
      <c r="V1732" s="1" t="str">
        <f>IFERROR(__xludf.DUMMYFUNCTION("""COMPUTED_VALUE"""),"#N/A")</f>
        <v>#N/A</v>
      </c>
      <c r="W1732" s="1" t="str">
        <f>IFERROR(__xludf.DUMMYFUNCTION("""COMPUTED_VALUE"""),"#N/A")</f>
        <v>#N/A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IFERROR(__xludf.DUMMYFUNCTION("""COMPUTED_VALUE"""),"#VALUE!")</f>
        <v>#VALUE!</v>
      </c>
      <c r="P1733" s="1" t="str">
        <f>IFERROR(__xludf.DUMMYFUNCTION("""COMPUTED_VALUE"""),"#N/A")</f>
        <v>#N/A</v>
      </c>
      <c r="Q1733" s="1"/>
      <c r="R1733" s="1"/>
      <c r="S1733" s="1"/>
      <c r="T1733" s="1"/>
      <c r="U1733" s="3">
        <f>IFERROR(__xludf.DUMMYFUNCTION("""COMPUTED_VALUE"""),0.0)</f>
        <v>0</v>
      </c>
      <c r="V1733" s="1" t="str">
        <f>IFERROR(__xludf.DUMMYFUNCTION("""COMPUTED_VALUE"""),"#N/A")</f>
        <v>#N/A</v>
      </c>
      <c r="W1733" s="1" t="str">
        <f>IFERROR(__xludf.DUMMYFUNCTION("""COMPUTED_VALUE"""),"#N/A")</f>
        <v>#N/A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IFERROR(__xludf.DUMMYFUNCTION("""COMPUTED_VALUE"""),"#VALUE!")</f>
        <v>#VALUE!</v>
      </c>
      <c r="P1734" s="1" t="str">
        <f>IFERROR(__xludf.DUMMYFUNCTION("""COMPUTED_VALUE"""),"#N/A")</f>
        <v>#N/A</v>
      </c>
      <c r="Q1734" s="1"/>
      <c r="R1734" s="1"/>
      <c r="S1734" s="1"/>
      <c r="T1734" s="1"/>
      <c r="U1734" s="3">
        <f>IFERROR(__xludf.DUMMYFUNCTION("""COMPUTED_VALUE"""),0.0)</f>
        <v>0</v>
      </c>
      <c r="V1734" s="1" t="str">
        <f>IFERROR(__xludf.DUMMYFUNCTION("""COMPUTED_VALUE"""),"#N/A")</f>
        <v>#N/A</v>
      </c>
      <c r="W1734" s="1" t="str">
        <f>IFERROR(__xludf.DUMMYFUNCTION("""COMPUTED_VALUE"""),"#N/A")</f>
        <v>#N/A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IFERROR(__xludf.DUMMYFUNCTION("""COMPUTED_VALUE"""),"#VALUE!")</f>
        <v>#VALUE!</v>
      </c>
      <c r="P1735" s="1" t="str">
        <f>IFERROR(__xludf.DUMMYFUNCTION("""COMPUTED_VALUE"""),"#N/A")</f>
        <v>#N/A</v>
      </c>
      <c r="Q1735" s="1"/>
      <c r="R1735" s="1"/>
      <c r="S1735" s="1"/>
      <c r="T1735" s="1"/>
      <c r="U1735" s="3">
        <f>IFERROR(__xludf.DUMMYFUNCTION("""COMPUTED_VALUE"""),0.0)</f>
        <v>0</v>
      </c>
      <c r="V1735" s="1" t="str">
        <f>IFERROR(__xludf.DUMMYFUNCTION("""COMPUTED_VALUE"""),"#N/A")</f>
        <v>#N/A</v>
      </c>
      <c r="W1735" s="1" t="str">
        <f>IFERROR(__xludf.DUMMYFUNCTION("""COMPUTED_VALUE"""),"#N/A")</f>
        <v>#N/A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IFERROR(__xludf.DUMMYFUNCTION("""COMPUTED_VALUE"""),"#VALUE!")</f>
        <v>#VALUE!</v>
      </c>
      <c r="P1736" s="1" t="str">
        <f>IFERROR(__xludf.DUMMYFUNCTION("""COMPUTED_VALUE"""),"#N/A")</f>
        <v>#N/A</v>
      </c>
      <c r="Q1736" s="1"/>
      <c r="R1736" s="1"/>
      <c r="S1736" s="1"/>
      <c r="T1736" s="1"/>
      <c r="U1736" s="3">
        <f>IFERROR(__xludf.DUMMYFUNCTION("""COMPUTED_VALUE"""),0.0)</f>
        <v>0</v>
      </c>
      <c r="V1736" s="1" t="str">
        <f>IFERROR(__xludf.DUMMYFUNCTION("""COMPUTED_VALUE"""),"#N/A")</f>
        <v>#N/A</v>
      </c>
      <c r="W1736" s="1" t="str">
        <f>IFERROR(__xludf.DUMMYFUNCTION("""COMPUTED_VALUE"""),"#N/A")</f>
        <v>#N/A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IFERROR(__xludf.DUMMYFUNCTION("""COMPUTED_VALUE"""),"#VALUE!")</f>
        <v>#VALUE!</v>
      </c>
      <c r="P1737" s="1" t="str">
        <f>IFERROR(__xludf.DUMMYFUNCTION("""COMPUTED_VALUE"""),"#N/A")</f>
        <v>#N/A</v>
      </c>
      <c r="Q1737" s="1"/>
      <c r="R1737" s="1"/>
      <c r="S1737" s="1"/>
      <c r="T1737" s="1"/>
      <c r="U1737" s="3">
        <f>IFERROR(__xludf.DUMMYFUNCTION("""COMPUTED_VALUE"""),0.0)</f>
        <v>0</v>
      </c>
      <c r="V1737" s="1" t="str">
        <f>IFERROR(__xludf.DUMMYFUNCTION("""COMPUTED_VALUE"""),"#N/A")</f>
        <v>#N/A</v>
      </c>
      <c r="W1737" s="1" t="str">
        <f>IFERROR(__xludf.DUMMYFUNCTION("""COMPUTED_VALUE"""),"#N/A")</f>
        <v>#N/A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IFERROR(__xludf.DUMMYFUNCTION("""COMPUTED_VALUE"""),"#VALUE!")</f>
        <v>#VALUE!</v>
      </c>
      <c r="P1738" s="1" t="str">
        <f>IFERROR(__xludf.DUMMYFUNCTION("""COMPUTED_VALUE"""),"#N/A")</f>
        <v>#N/A</v>
      </c>
      <c r="Q1738" s="1"/>
      <c r="R1738" s="1"/>
      <c r="S1738" s="1"/>
      <c r="T1738" s="1"/>
      <c r="U1738" s="3">
        <f>IFERROR(__xludf.DUMMYFUNCTION("""COMPUTED_VALUE"""),0.0)</f>
        <v>0</v>
      </c>
      <c r="V1738" s="1" t="str">
        <f>IFERROR(__xludf.DUMMYFUNCTION("""COMPUTED_VALUE"""),"#N/A")</f>
        <v>#N/A</v>
      </c>
      <c r="W1738" s="1" t="str">
        <f>IFERROR(__xludf.DUMMYFUNCTION("""COMPUTED_VALUE"""),"#N/A")</f>
        <v>#N/A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IFERROR(__xludf.DUMMYFUNCTION("""COMPUTED_VALUE"""),"#VALUE!")</f>
        <v>#VALUE!</v>
      </c>
      <c r="P1739" s="1" t="str">
        <f>IFERROR(__xludf.DUMMYFUNCTION("""COMPUTED_VALUE"""),"#N/A")</f>
        <v>#N/A</v>
      </c>
      <c r="Q1739" s="1"/>
      <c r="R1739" s="1"/>
      <c r="S1739" s="1"/>
      <c r="T1739" s="1"/>
      <c r="U1739" s="3">
        <f>IFERROR(__xludf.DUMMYFUNCTION("""COMPUTED_VALUE"""),0.0)</f>
        <v>0</v>
      </c>
      <c r="V1739" s="1" t="str">
        <f>IFERROR(__xludf.DUMMYFUNCTION("""COMPUTED_VALUE"""),"#N/A")</f>
        <v>#N/A</v>
      </c>
      <c r="W1739" s="1" t="str">
        <f>IFERROR(__xludf.DUMMYFUNCTION("""COMPUTED_VALUE"""),"#N/A")</f>
        <v>#N/A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IFERROR(__xludf.DUMMYFUNCTION("""COMPUTED_VALUE"""),"#VALUE!")</f>
        <v>#VALUE!</v>
      </c>
      <c r="P1740" s="1" t="str">
        <f>IFERROR(__xludf.DUMMYFUNCTION("""COMPUTED_VALUE"""),"#N/A")</f>
        <v>#N/A</v>
      </c>
      <c r="Q1740" s="1"/>
      <c r="R1740" s="1"/>
      <c r="S1740" s="1"/>
      <c r="T1740" s="1"/>
      <c r="U1740" s="3">
        <f>IFERROR(__xludf.DUMMYFUNCTION("""COMPUTED_VALUE"""),0.0)</f>
        <v>0</v>
      </c>
      <c r="V1740" s="1" t="str">
        <f>IFERROR(__xludf.DUMMYFUNCTION("""COMPUTED_VALUE"""),"#N/A")</f>
        <v>#N/A</v>
      </c>
      <c r="W1740" s="1" t="str">
        <f>IFERROR(__xludf.DUMMYFUNCTION("""COMPUTED_VALUE"""),"#N/A")</f>
        <v>#N/A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IFERROR(__xludf.DUMMYFUNCTION("""COMPUTED_VALUE"""),"#VALUE!")</f>
        <v>#VALUE!</v>
      </c>
      <c r="P1741" s="1" t="str">
        <f>IFERROR(__xludf.DUMMYFUNCTION("""COMPUTED_VALUE"""),"#N/A")</f>
        <v>#N/A</v>
      </c>
      <c r="Q1741" s="1"/>
      <c r="R1741" s="1"/>
      <c r="S1741" s="1"/>
      <c r="T1741" s="1"/>
      <c r="U1741" s="3">
        <f>IFERROR(__xludf.DUMMYFUNCTION("""COMPUTED_VALUE"""),0.0)</f>
        <v>0</v>
      </c>
      <c r="V1741" s="1" t="str">
        <f>IFERROR(__xludf.DUMMYFUNCTION("""COMPUTED_VALUE"""),"#N/A")</f>
        <v>#N/A</v>
      </c>
      <c r="W1741" s="1" t="str">
        <f>IFERROR(__xludf.DUMMYFUNCTION("""COMPUTED_VALUE"""),"#N/A")</f>
        <v>#N/A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IFERROR(__xludf.DUMMYFUNCTION("""COMPUTED_VALUE"""),"#VALUE!")</f>
        <v>#VALUE!</v>
      </c>
      <c r="P1742" s="1" t="str">
        <f>IFERROR(__xludf.DUMMYFUNCTION("""COMPUTED_VALUE"""),"#N/A")</f>
        <v>#N/A</v>
      </c>
      <c r="Q1742" s="1"/>
      <c r="R1742" s="1"/>
      <c r="S1742" s="1"/>
      <c r="T1742" s="1"/>
      <c r="U1742" s="3">
        <f>IFERROR(__xludf.DUMMYFUNCTION("""COMPUTED_VALUE"""),0.0)</f>
        <v>0</v>
      </c>
      <c r="V1742" s="1" t="str">
        <f>IFERROR(__xludf.DUMMYFUNCTION("""COMPUTED_VALUE"""),"#N/A")</f>
        <v>#N/A</v>
      </c>
      <c r="W1742" s="1" t="str">
        <f>IFERROR(__xludf.DUMMYFUNCTION("""COMPUTED_VALUE"""),"#N/A")</f>
        <v>#N/A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IFERROR(__xludf.DUMMYFUNCTION("""COMPUTED_VALUE"""),"#VALUE!")</f>
        <v>#VALUE!</v>
      </c>
      <c r="P1743" s="1" t="str">
        <f>IFERROR(__xludf.DUMMYFUNCTION("""COMPUTED_VALUE"""),"#N/A")</f>
        <v>#N/A</v>
      </c>
      <c r="Q1743" s="1"/>
      <c r="R1743" s="1"/>
      <c r="S1743" s="1"/>
      <c r="T1743" s="1"/>
      <c r="U1743" s="3">
        <f>IFERROR(__xludf.DUMMYFUNCTION("""COMPUTED_VALUE"""),0.0)</f>
        <v>0</v>
      </c>
      <c r="V1743" s="1" t="str">
        <f>IFERROR(__xludf.DUMMYFUNCTION("""COMPUTED_VALUE"""),"#N/A")</f>
        <v>#N/A</v>
      </c>
      <c r="W1743" s="1" t="str">
        <f>IFERROR(__xludf.DUMMYFUNCTION("""COMPUTED_VALUE"""),"#N/A")</f>
        <v>#N/A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IFERROR(__xludf.DUMMYFUNCTION("""COMPUTED_VALUE"""),"#VALUE!")</f>
        <v>#VALUE!</v>
      </c>
      <c r="P1744" s="1" t="str">
        <f>IFERROR(__xludf.DUMMYFUNCTION("""COMPUTED_VALUE"""),"#N/A")</f>
        <v>#N/A</v>
      </c>
      <c r="Q1744" s="1"/>
      <c r="R1744" s="1"/>
      <c r="S1744" s="1"/>
      <c r="T1744" s="1"/>
      <c r="U1744" s="3">
        <f>IFERROR(__xludf.DUMMYFUNCTION("""COMPUTED_VALUE"""),0.0)</f>
        <v>0</v>
      </c>
      <c r="V1744" s="1" t="str">
        <f>IFERROR(__xludf.DUMMYFUNCTION("""COMPUTED_VALUE"""),"#N/A")</f>
        <v>#N/A</v>
      </c>
      <c r="W1744" s="1" t="str">
        <f>IFERROR(__xludf.DUMMYFUNCTION("""COMPUTED_VALUE"""),"#N/A")</f>
        <v>#N/A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IFERROR(__xludf.DUMMYFUNCTION("""COMPUTED_VALUE"""),"#VALUE!")</f>
        <v>#VALUE!</v>
      </c>
      <c r="P1745" s="1" t="str">
        <f>IFERROR(__xludf.DUMMYFUNCTION("""COMPUTED_VALUE"""),"#N/A")</f>
        <v>#N/A</v>
      </c>
      <c r="Q1745" s="1"/>
      <c r="R1745" s="1"/>
      <c r="S1745" s="1"/>
      <c r="T1745" s="1"/>
      <c r="U1745" s="3">
        <f>IFERROR(__xludf.DUMMYFUNCTION("""COMPUTED_VALUE"""),0.0)</f>
        <v>0</v>
      </c>
      <c r="V1745" s="1" t="str">
        <f>IFERROR(__xludf.DUMMYFUNCTION("""COMPUTED_VALUE"""),"#N/A")</f>
        <v>#N/A</v>
      </c>
      <c r="W1745" s="1" t="str">
        <f>IFERROR(__xludf.DUMMYFUNCTION("""COMPUTED_VALUE"""),"#N/A")</f>
        <v>#N/A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IFERROR(__xludf.DUMMYFUNCTION("""COMPUTED_VALUE"""),"#VALUE!")</f>
        <v>#VALUE!</v>
      </c>
      <c r="P1746" s="1" t="str">
        <f>IFERROR(__xludf.DUMMYFUNCTION("""COMPUTED_VALUE"""),"#N/A")</f>
        <v>#N/A</v>
      </c>
      <c r="Q1746" s="1"/>
      <c r="R1746" s="1"/>
      <c r="S1746" s="1"/>
      <c r="T1746" s="1"/>
      <c r="U1746" s="3">
        <f>IFERROR(__xludf.DUMMYFUNCTION("""COMPUTED_VALUE"""),0.0)</f>
        <v>0</v>
      </c>
      <c r="V1746" s="1" t="str">
        <f>IFERROR(__xludf.DUMMYFUNCTION("""COMPUTED_VALUE"""),"#N/A")</f>
        <v>#N/A</v>
      </c>
      <c r="W1746" s="1" t="str">
        <f>IFERROR(__xludf.DUMMYFUNCTION("""COMPUTED_VALUE"""),"#N/A")</f>
        <v>#N/A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IFERROR(__xludf.DUMMYFUNCTION("""COMPUTED_VALUE"""),"#VALUE!")</f>
        <v>#VALUE!</v>
      </c>
      <c r="P1747" s="1" t="str">
        <f>IFERROR(__xludf.DUMMYFUNCTION("""COMPUTED_VALUE"""),"#N/A")</f>
        <v>#N/A</v>
      </c>
      <c r="Q1747" s="1"/>
      <c r="R1747" s="1"/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IFERROR(__xludf.DUMMYFUNCTION("""COMPUTED_VALUE"""),"#N/A")</f>
        <v>#N/A</v>
      </c>
      <c r="W1747" s="1" t="str">
        <f>IFERROR(__xludf.DUMMYFUNCTION("""COMPUTED_VALUE"""),"#N/A")</f>
        <v>#N/A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IFERROR(__xludf.DUMMYFUNCTION("""COMPUTED_VALUE"""),"#VALUE!")</f>
        <v>#VALUE!</v>
      </c>
      <c r="P1748" s="1" t="str">
        <f>IFERROR(__xludf.DUMMYFUNCTION("""COMPUTED_VALUE"""),"#N/A")</f>
        <v>#N/A</v>
      </c>
      <c r="Q1748" s="1"/>
      <c r="R1748" s="1"/>
      <c r="S1748" s="1"/>
      <c r="T1748" s="1"/>
      <c r="U1748" s="3">
        <f>IFERROR(__xludf.DUMMYFUNCTION("""COMPUTED_VALUE"""),0.0)</f>
        <v>0</v>
      </c>
      <c r="V1748" s="1" t="str">
        <f>IFERROR(__xludf.DUMMYFUNCTION("""COMPUTED_VALUE"""),"#N/A")</f>
        <v>#N/A</v>
      </c>
      <c r="W1748" s="1" t="str">
        <f>IFERROR(__xludf.DUMMYFUNCTION("""COMPUTED_VALUE"""),"#N/A")</f>
        <v>#N/A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IFERROR(__xludf.DUMMYFUNCTION("""COMPUTED_VALUE"""),"#VALUE!")</f>
        <v>#VALUE!</v>
      </c>
      <c r="P1749" s="1" t="str">
        <f>IFERROR(__xludf.DUMMYFUNCTION("""COMPUTED_VALUE"""),"#N/A")</f>
        <v>#N/A</v>
      </c>
      <c r="Q1749" s="1"/>
      <c r="R1749" s="1"/>
      <c r="S1749" s="1"/>
      <c r="T1749" s="1"/>
      <c r="U1749" s="3">
        <f>IFERROR(__xludf.DUMMYFUNCTION("""COMPUTED_VALUE"""),0.0)</f>
        <v>0</v>
      </c>
      <c r="V1749" s="1" t="str">
        <f>IFERROR(__xludf.DUMMYFUNCTION("""COMPUTED_VALUE"""),"#N/A")</f>
        <v>#N/A</v>
      </c>
      <c r="W1749" s="1" t="str">
        <f>IFERROR(__xludf.DUMMYFUNCTION("""COMPUTED_VALUE"""),"#N/A")</f>
        <v>#N/A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IFERROR(__xludf.DUMMYFUNCTION("""COMPUTED_VALUE"""),"#VALUE!")</f>
        <v>#VALUE!</v>
      </c>
      <c r="P1750" s="1" t="str">
        <f>IFERROR(__xludf.DUMMYFUNCTION("""COMPUTED_VALUE"""),"#N/A")</f>
        <v>#N/A</v>
      </c>
      <c r="Q1750" s="1"/>
      <c r="R1750" s="1"/>
      <c r="S1750" s="1"/>
      <c r="T1750" s="1"/>
      <c r="U1750" s="3">
        <f>IFERROR(__xludf.DUMMYFUNCTION("""COMPUTED_VALUE"""),0.0)</f>
        <v>0</v>
      </c>
      <c r="V1750" s="1" t="str">
        <f>IFERROR(__xludf.DUMMYFUNCTION("""COMPUTED_VALUE"""),"#N/A")</f>
        <v>#N/A</v>
      </c>
      <c r="W1750" s="1" t="str">
        <f>IFERROR(__xludf.DUMMYFUNCTION("""COMPUTED_VALUE"""),"#N/A")</f>
        <v>#N/A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IFERROR(__xludf.DUMMYFUNCTION("""COMPUTED_VALUE"""),"#VALUE!")</f>
        <v>#VALUE!</v>
      </c>
      <c r="P1751" s="1" t="str">
        <f>IFERROR(__xludf.DUMMYFUNCTION("""COMPUTED_VALUE"""),"#N/A")</f>
        <v>#N/A</v>
      </c>
      <c r="Q1751" s="1"/>
      <c r="R1751" s="1"/>
      <c r="S1751" s="1"/>
      <c r="T1751" s="1"/>
      <c r="U1751" s="3">
        <f>IFERROR(__xludf.DUMMYFUNCTION("""COMPUTED_VALUE"""),0.0)</f>
        <v>0</v>
      </c>
      <c r="V1751" s="1" t="str">
        <f>IFERROR(__xludf.DUMMYFUNCTION("""COMPUTED_VALUE"""),"#N/A")</f>
        <v>#N/A</v>
      </c>
      <c r="W1751" s="1" t="str">
        <f>IFERROR(__xludf.DUMMYFUNCTION("""COMPUTED_VALUE"""),"#N/A")</f>
        <v>#N/A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IFERROR(__xludf.DUMMYFUNCTION("""COMPUTED_VALUE"""),"#VALUE!")</f>
        <v>#VALUE!</v>
      </c>
      <c r="P1752" s="1" t="str">
        <f>IFERROR(__xludf.DUMMYFUNCTION("""COMPUTED_VALUE"""),"#N/A")</f>
        <v>#N/A</v>
      </c>
      <c r="Q1752" s="1"/>
      <c r="R1752" s="1"/>
      <c r="S1752" s="1"/>
      <c r="T1752" s="1"/>
      <c r="U1752" s="3">
        <f>IFERROR(__xludf.DUMMYFUNCTION("""COMPUTED_VALUE"""),0.0)</f>
        <v>0</v>
      </c>
      <c r="V1752" s="1" t="str">
        <f>IFERROR(__xludf.DUMMYFUNCTION("""COMPUTED_VALUE"""),"#N/A")</f>
        <v>#N/A</v>
      </c>
      <c r="W1752" s="1" t="str">
        <f>IFERROR(__xludf.DUMMYFUNCTION("""COMPUTED_VALUE"""),"#N/A")</f>
        <v>#N/A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IFERROR(__xludf.DUMMYFUNCTION("""COMPUTED_VALUE"""),"#VALUE!")</f>
        <v>#VALUE!</v>
      </c>
      <c r="P1753" s="1" t="str">
        <f>IFERROR(__xludf.DUMMYFUNCTION("""COMPUTED_VALUE"""),"#N/A")</f>
        <v>#N/A</v>
      </c>
      <c r="Q1753" s="1"/>
      <c r="R1753" s="1"/>
      <c r="S1753" s="1"/>
      <c r="T1753" s="1"/>
      <c r="U1753" s="3">
        <f>IFERROR(__xludf.DUMMYFUNCTION("""COMPUTED_VALUE"""),0.0)</f>
        <v>0</v>
      </c>
      <c r="V1753" s="1" t="str">
        <f>IFERROR(__xludf.DUMMYFUNCTION("""COMPUTED_VALUE"""),"#N/A")</f>
        <v>#N/A</v>
      </c>
      <c r="W1753" s="1" t="str">
        <f>IFERROR(__xludf.DUMMYFUNCTION("""COMPUTED_VALUE"""),"#N/A")</f>
        <v>#N/A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IFERROR(__xludf.DUMMYFUNCTION("""COMPUTED_VALUE"""),"#VALUE!")</f>
        <v>#VALUE!</v>
      </c>
      <c r="P1754" s="1" t="str">
        <f>IFERROR(__xludf.DUMMYFUNCTION("""COMPUTED_VALUE"""),"#N/A")</f>
        <v>#N/A</v>
      </c>
      <c r="Q1754" s="1"/>
      <c r="R1754" s="1"/>
      <c r="S1754" s="1"/>
      <c r="T1754" s="1"/>
      <c r="U1754" s="3">
        <f>IFERROR(__xludf.DUMMYFUNCTION("""COMPUTED_VALUE"""),0.0)</f>
        <v>0</v>
      </c>
      <c r="V1754" s="1" t="str">
        <f>IFERROR(__xludf.DUMMYFUNCTION("""COMPUTED_VALUE"""),"#N/A")</f>
        <v>#N/A</v>
      </c>
      <c r="W1754" s="1" t="str">
        <f>IFERROR(__xludf.DUMMYFUNCTION("""COMPUTED_VALUE"""),"#N/A")</f>
        <v>#N/A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IFERROR(__xludf.DUMMYFUNCTION("""COMPUTED_VALUE"""),"#VALUE!")</f>
        <v>#VALUE!</v>
      </c>
      <c r="P1755" s="1" t="str">
        <f>IFERROR(__xludf.DUMMYFUNCTION("""COMPUTED_VALUE"""),"#N/A")</f>
        <v>#N/A</v>
      </c>
      <c r="Q1755" s="1"/>
      <c r="R1755" s="1"/>
      <c r="S1755" s="1"/>
      <c r="T1755" s="1"/>
      <c r="U1755" s="3">
        <f>IFERROR(__xludf.DUMMYFUNCTION("""COMPUTED_VALUE"""),0.0)</f>
        <v>0</v>
      </c>
      <c r="V1755" s="1" t="str">
        <f>IFERROR(__xludf.DUMMYFUNCTION("""COMPUTED_VALUE"""),"#N/A")</f>
        <v>#N/A</v>
      </c>
      <c r="W1755" s="1" t="str">
        <f>IFERROR(__xludf.DUMMYFUNCTION("""COMPUTED_VALUE"""),"#N/A")</f>
        <v>#N/A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IFERROR(__xludf.DUMMYFUNCTION("""COMPUTED_VALUE"""),"#VALUE!")</f>
        <v>#VALUE!</v>
      </c>
      <c r="P1756" s="1" t="str">
        <f>IFERROR(__xludf.DUMMYFUNCTION("""COMPUTED_VALUE"""),"#N/A")</f>
        <v>#N/A</v>
      </c>
      <c r="Q1756" s="1"/>
      <c r="R1756" s="1"/>
      <c r="S1756" s="1"/>
      <c r="T1756" s="1"/>
      <c r="U1756" s="3">
        <f>IFERROR(__xludf.DUMMYFUNCTION("""COMPUTED_VALUE"""),0.0)</f>
        <v>0</v>
      </c>
      <c r="V1756" s="1" t="str">
        <f>IFERROR(__xludf.DUMMYFUNCTION("""COMPUTED_VALUE"""),"#N/A")</f>
        <v>#N/A</v>
      </c>
      <c r="W1756" s="1" t="str">
        <f>IFERROR(__xludf.DUMMYFUNCTION("""COMPUTED_VALUE"""),"#N/A")</f>
        <v>#N/A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IFERROR(__xludf.DUMMYFUNCTION("""COMPUTED_VALUE"""),"#VALUE!")</f>
        <v>#VALUE!</v>
      </c>
      <c r="P1757" s="1" t="str">
        <f>IFERROR(__xludf.DUMMYFUNCTION("""COMPUTED_VALUE"""),"#N/A")</f>
        <v>#N/A</v>
      </c>
      <c r="Q1757" s="1"/>
      <c r="R1757" s="1"/>
      <c r="S1757" s="1"/>
      <c r="T1757" s="1"/>
      <c r="U1757" s="3">
        <f>IFERROR(__xludf.DUMMYFUNCTION("""COMPUTED_VALUE"""),0.0)</f>
        <v>0</v>
      </c>
      <c r="V1757" s="1" t="str">
        <f>IFERROR(__xludf.DUMMYFUNCTION("""COMPUTED_VALUE"""),"#N/A")</f>
        <v>#N/A</v>
      </c>
      <c r="W1757" s="1" t="str">
        <f>IFERROR(__xludf.DUMMYFUNCTION("""COMPUTED_VALUE"""),"#N/A")</f>
        <v>#N/A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IFERROR(__xludf.DUMMYFUNCTION("""COMPUTED_VALUE"""),"#VALUE!")</f>
        <v>#VALUE!</v>
      </c>
      <c r="P1758" s="1" t="str">
        <f>IFERROR(__xludf.DUMMYFUNCTION("""COMPUTED_VALUE"""),"#N/A")</f>
        <v>#N/A</v>
      </c>
      <c r="Q1758" s="1"/>
      <c r="R1758" s="1"/>
      <c r="S1758" s="1"/>
      <c r="T1758" s="1"/>
      <c r="U1758" s="3">
        <f>IFERROR(__xludf.DUMMYFUNCTION("""COMPUTED_VALUE"""),0.0)</f>
        <v>0</v>
      </c>
      <c r="V1758" s="1" t="str">
        <f>IFERROR(__xludf.DUMMYFUNCTION("""COMPUTED_VALUE"""),"#N/A")</f>
        <v>#N/A</v>
      </c>
      <c r="W1758" s="1" t="str">
        <f>IFERROR(__xludf.DUMMYFUNCTION("""COMPUTED_VALUE"""),"#N/A")</f>
        <v>#N/A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IFERROR(__xludf.DUMMYFUNCTION("""COMPUTED_VALUE"""),"#VALUE!")</f>
        <v>#VALUE!</v>
      </c>
      <c r="P1759" s="1" t="str">
        <f>IFERROR(__xludf.DUMMYFUNCTION("""COMPUTED_VALUE"""),"#N/A")</f>
        <v>#N/A</v>
      </c>
      <c r="Q1759" s="1"/>
      <c r="R1759" s="1"/>
      <c r="S1759" s="1"/>
      <c r="T1759" s="1"/>
      <c r="U1759" s="3">
        <f>IFERROR(__xludf.DUMMYFUNCTION("""COMPUTED_VALUE"""),0.0)</f>
        <v>0</v>
      </c>
      <c r="V1759" s="1" t="str">
        <f>IFERROR(__xludf.DUMMYFUNCTION("""COMPUTED_VALUE"""),"#N/A")</f>
        <v>#N/A</v>
      </c>
      <c r="W1759" s="1" t="str">
        <f>IFERROR(__xludf.DUMMYFUNCTION("""COMPUTED_VALUE"""),"#N/A")</f>
        <v>#N/A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IFERROR(__xludf.DUMMYFUNCTION("""COMPUTED_VALUE"""),"#VALUE!")</f>
        <v>#VALUE!</v>
      </c>
      <c r="P1760" s="1" t="str">
        <f>IFERROR(__xludf.DUMMYFUNCTION("""COMPUTED_VALUE"""),"#N/A")</f>
        <v>#N/A</v>
      </c>
      <c r="Q1760" s="1"/>
      <c r="R1760" s="1"/>
      <c r="S1760" s="1"/>
      <c r="T1760" s="1"/>
      <c r="U1760" s="3">
        <f>IFERROR(__xludf.DUMMYFUNCTION("""COMPUTED_VALUE"""),0.0)</f>
        <v>0</v>
      </c>
      <c r="V1760" s="1" t="str">
        <f>IFERROR(__xludf.DUMMYFUNCTION("""COMPUTED_VALUE"""),"#N/A")</f>
        <v>#N/A</v>
      </c>
      <c r="W1760" s="1" t="str">
        <f>IFERROR(__xludf.DUMMYFUNCTION("""COMPUTED_VALUE"""),"#N/A")</f>
        <v>#N/A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IFERROR(__xludf.DUMMYFUNCTION("""COMPUTED_VALUE"""),"#VALUE!")</f>
        <v>#VALUE!</v>
      </c>
      <c r="P1761" s="1" t="str">
        <f>IFERROR(__xludf.DUMMYFUNCTION("""COMPUTED_VALUE"""),"#N/A")</f>
        <v>#N/A</v>
      </c>
      <c r="Q1761" s="1"/>
      <c r="R1761" s="1"/>
      <c r="S1761" s="1"/>
      <c r="T1761" s="1"/>
      <c r="U1761" s="3">
        <f>IFERROR(__xludf.DUMMYFUNCTION("""COMPUTED_VALUE"""),0.0)</f>
        <v>0</v>
      </c>
      <c r="V1761" s="1" t="str">
        <f>IFERROR(__xludf.DUMMYFUNCTION("""COMPUTED_VALUE"""),"#N/A")</f>
        <v>#N/A</v>
      </c>
      <c r="W1761" s="1" t="str">
        <f>IFERROR(__xludf.DUMMYFUNCTION("""COMPUTED_VALUE"""),"#N/A")</f>
        <v>#N/A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IFERROR(__xludf.DUMMYFUNCTION("""COMPUTED_VALUE"""),"#VALUE!")</f>
        <v>#VALUE!</v>
      </c>
      <c r="P1762" s="1" t="str">
        <f>IFERROR(__xludf.DUMMYFUNCTION("""COMPUTED_VALUE"""),"#N/A")</f>
        <v>#N/A</v>
      </c>
      <c r="Q1762" s="1"/>
      <c r="R1762" s="1"/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IFERROR(__xludf.DUMMYFUNCTION("""COMPUTED_VALUE"""),"#N/A")</f>
        <v>#N/A</v>
      </c>
      <c r="W1762" s="1" t="str">
        <f>IFERROR(__xludf.DUMMYFUNCTION("""COMPUTED_VALUE"""),"#N/A")</f>
        <v>#N/A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IFERROR(__xludf.DUMMYFUNCTION("""COMPUTED_VALUE"""),"#VALUE!")</f>
        <v>#VALUE!</v>
      </c>
      <c r="P1763" s="1" t="str">
        <f>IFERROR(__xludf.DUMMYFUNCTION("""COMPUTED_VALUE"""),"#N/A")</f>
        <v>#N/A</v>
      </c>
      <c r="Q1763" s="1"/>
      <c r="R1763" s="1"/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IFERROR(__xludf.DUMMYFUNCTION("""COMPUTED_VALUE"""),"#N/A")</f>
        <v>#N/A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IFERROR(__xludf.DUMMYFUNCTION("""COMPUTED_VALUE"""),"#VALUE!")</f>
        <v>#VALUE!</v>
      </c>
      <c r="P1764" s="1" t="str">
        <f>IFERROR(__xludf.DUMMYFUNCTION("""COMPUTED_VALUE"""),"#N/A")</f>
        <v>#N/A</v>
      </c>
      <c r="Q1764" s="1"/>
      <c r="R1764" s="1"/>
      <c r="S1764" s="1"/>
      <c r="T1764" s="1"/>
      <c r="U1764" s="3">
        <f>IFERROR(__xludf.DUMMYFUNCTION("""COMPUTED_VALUE"""),0.0)</f>
        <v>0</v>
      </c>
      <c r="V1764" s="1" t="str">
        <f>IFERROR(__xludf.DUMMYFUNCTION("""COMPUTED_VALUE"""),"#N/A")</f>
        <v>#N/A</v>
      </c>
      <c r="W1764" s="1" t="str">
        <f>IFERROR(__xludf.DUMMYFUNCTION("""COMPUTED_VALUE"""),"#N/A")</f>
        <v>#N/A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IFERROR(__xludf.DUMMYFUNCTION("""COMPUTED_VALUE"""),"#VALUE!")</f>
        <v>#VALUE!</v>
      </c>
      <c r="P1765" s="1" t="str">
        <f>IFERROR(__xludf.DUMMYFUNCTION("""COMPUTED_VALUE"""),"#N/A")</f>
        <v>#N/A</v>
      </c>
      <c r="Q1765" s="1"/>
      <c r="R1765" s="1"/>
      <c r="S1765" s="1"/>
      <c r="T1765" s="1"/>
      <c r="U1765" s="3">
        <f>IFERROR(__xludf.DUMMYFUNCTION("""COMPUTED_VALUE"""),0.0)</f>
        <v>0</v>
      </c>
      <c r="V1765" s="1" t="str">
        <f>IFERROR(__xludf.DUMMYFUNCTION("""COMPUTED_VALUE"""),"#N/A")</f>
        <v>#N/A</v>
      </c>
      <c r="W1765" s="1" t="str">
        <f>IFERROR(__xludf.DUMMYFUNCTION("""COMPUTED_VALUE"""),"#N/A")</f>
        <v>#N/A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IFERROR(__xludf.DUMMYFUNCTION("""COMPUTED_VALUE"""),"#VALUE!")</f>
        <v>#VALUE!</v>
      </c>
      <c r="P1766" s="1" t="str">
        <f>IFERROR(__xludf.DUMMYFUNCTION("""COMPUTED_VALUE"""),"#N/A")</f>
        <v>#N/A</v>
      </c>
      <c r="Q1766" s="1"/>
      <c r="R1766" s="1"/>
      <c r="S1766" s="1"/>
      <c r="T1766" s="1"/>
      <c r="U1766" s="3">
        <f>IFERROR(__xludf.DUMMYFUNCTION("""COMPUTED_VALUE"""),0.0)</f>
        <v>0</v>
      </c>
      <c r="V1766" s="1" t="str">
        <f>IFERROR(__xludf.DUMMYFUNCTION("""COMPUTED_VALUE"""),"#N/A")</f>
        <v>#N/A</v>
      </c>
      <c r="W1766" s="1" t="str">
        <f>IFERROR(__xludf.DUMMYFUNCTION("""COMPUTED_VALUE"""),"#N/A")</f>
        <v>#N/A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IFERROR(__xludf.DUMMYFUNCTION("""COMPUTED_VALUE"""),"#VALUE!")</f>
        <v>#VALUE!</v>
      </c>
      <c r="P1767" s="1" t="str">
        <f>IFERROR(__xludf.DUMMYFUNCTION("""COMPUTED_VALUE"""),"#N/A")</f>
        <v>#N/A</v>
      </c>
      <c r="Q1767" s="1"/>
      <c r="R1767" s="1"/>
      <c r="S1767" s="1"/>
      <c r="T1767" s="1"/>
      <c r="U1767" s="3">
        <f>IFERROR(__xludf.DUMMYFUNCTION("""COMPUTED_VALUE"""),0.0)</f>
        <v>0</v>
      </c>
      <c r="V1767" s="1" t="str">
        <f>IFERROR(__xludf.DUMMYFUNCTION("""COMPUTED_VALUE"""),"#N/A")</f>
        <v>#N/A</v>
      </c>
      <c r="W1767" s="1" t="str">
        <f>IFERROR(__xludf.DUMMYFUNCTION("""COMPUTED_VALUE"""),"#N/A")</f>
        <v>#N/A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IFERROR(__xludf.DUMMYFUNCTION("""COMPUTED_VALUE"""),"#VALUE!")</f>
        <v>#VALUE!</v>
      </c>
      <c r="P1768" s="1" t="str">
        <f>IFERROR(__xludf.DUMMYFUNCTION("""COMPUTED_VALUE"""),"#N/A")</f>
        <v>#N/A</v>
      </c>
      <c r="Q1768" s="1"/>
      <c r="R1768" s="1"/>
      <c r="S1768" s="1"/>
      <c r="T1768" s="1"/>
      <c r="U1768" s="3">
        <f>IFERROR(__xludf.DUMMYFUNCTION("""COMPUTED_VALUE"""),0.0)</f>
        <v>0</v>
      </c>
      <c r="V1768" s="1" t="str">
        <f>IFERROR(__xludf.DUMMYFUNCTION("""COMPUTED_VALUE"""),"#N/A")</f>
        <v>#N/A</v>
      </c>
      <c r="W1768" s="1" t="str">
        <f>IFERROR(__xludf.DUMMYFUNCTION("""COMPUTED_VALUE"""),"#N/A")</f>
        <v>#N/A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IFERROR(__xludf.DUMMYFUNCTION("""COMPUTED_VALUE"""),"#VALUE!")</f>
        <v>#VALUE!</v>
      </c>
      <c r="P1769" s="1" t="str">
        <f>IFERROR(__xludf.DUMMYFUNCTION("""COMPUTED_VALUE"""),"#N/A")</f>
        <v>#N/A</v>
      </c>
      <c r="Q1769" s="1"/>
      <c r="R1769" s="1"/>
      <c r="S1769" s="1"/>
      <c r="T1769" s="1"/>
      <c r="U1769" s="3">
        <f>IFERROR(__xludf.DUMMYFUNCTION("""COMPUTED_VALUE"""),0.0)</f>
        <v>0</v>
      </c>
      <c r="V1769" s="1" t="str">
        <f>IFERROR(__xludf.DUMMYFUNCTION("""COMPUTED_VALUE"""),"#N/A")</f>
        <v>#N/A</v>
      </c>
      <c r="W1769" s="1" t="str">
        <f>IFERROR(__xludf.DUMMYFUNCTION("""COMPUTED_VALUE"""),"#N/A")</f>
        <v>#N/A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IFERROR(__xludf.DUMMYFUNCTION("""COMPUTED_VALUE"""),"#VALUE!")</f>
        <v>#VALUE!</v>
      </c>
      <c r="P1770" s="1" t="str">
        <f>IFERROR(__xludf.DUMMYFUNCTION("""COMPUTED_VALUE"""),"#N/A")</f>
        <v>#N/A</v>
      </c>
      <c r="Q1770" s="1"/>
      <c r="R1770" s="1"/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IFERROR(__xludf.DUMMYFUNCTION("""COMPUTED_VALUE"""),"#N/A")</f>
        <v>#N/A</v>
      </c>
      <c r="W1770" s="1" t="str">
        <f>IFERROR(__xludf.DUMMYFUNCTION("""COMPUTED_VALUE"""),"#N/A")</f>
        <v>#N/A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IFERROR(__xludf.DUMMYFUNCTION("""COMPUTED_VALUE"""),"#VALUE!")</f>
        <v>#VALUE!</v>
      </c>
      <c r="P1771" s="1" t="str">
        <f>IFERROR(__xludf.DUMMYFUNCTION("""COMPUTED_VALUE"""),"#N/A")</f>
        <v>#N/A</v>
      </c>
      <c r="Q1771" s="1"/>
      <c r="R1771" s="1"/>
      <c r="S1771" s="1"/>
      <c r="T1771" s="1"/>
      <c r="U1771" s="3">
        <f>IFERROR(__xludf.DUMMYFUNCTION("""COMPUTED_VALUE"""),0.0)</f>
        <v>0</v>
      </c>
      <c r="V1771" s="1" t="str">
        <f>IFERROR(__xludf.DUMMYFUNCTION("""COMPUTED_VALUE"""),"#N/A")</f>
        <v>#N/A</v>
      </c>
      <c r="W1771" s="1" t="str">
        <f>IFERROR(__xludf.DUMMYFUNCTION("""COMPUTED_VALUE"""),"#N/A")</f>
        <v>#N/A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IFERROR(__xludf.DUMMYFUNCTION("""COMPUTED_VALUE"""),"#VALUE!")</f>
        <v>#VALUE!</v>
      </c>
      <c r="P1772" s="1" t="str">
        <f>IFERROR(__xludf.DUMMYFUNCTION("""COMPUTED_VALUE"""),"#N/A")</f>
        <v>#N/A</v>
      </c>
      <c r="Q1772" s="1"/>
      <c r="R1772" s="1"/>
      <c r="S1772" s="1"/>
      <c r="T1772" s="1"/>
      <c r="U1772" s="3">
        <f>IFERROR(__xludf.DUMMYFUNCTION("""COMPUTED_VALUE"""),0.0)</f>
        <v>0</v>
      </c>
      <c r="V1772" s="1" t="str">
        <f>IFERROR(__xludf.DUMMYFUNCTION("""COMPUTED_VALUE"""),"#N/A")</f>
        <v>#N/A</v>
      </c>
      <c r="W1772" s="1" t="str">
        <f>IFERROR(__xludf.DUMMYFUNCTION("""COMPUTED_VALUE"""),"#N/A")</f>
        <v>#N/A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IFERROR(__xludf.DUMMYFUNCTION("""COMPUTED_VALUE"""),"#VALUE!")</f>
        <v>#VALUE!</v>
      </c>
      <c r="P1773" s="1" t="str">
        <f>IFERROR(__xludf.DUMMYFUNCTION("""COMPUTED_VALUE"""),"#N/A")</f>
        <v>#N/A</v>
      </c>
      <c r="Q1773" s="1"/>
      <c r="R1773" s="1"/>
      <c r="S1773" s="1"/>
      <c r="T1773" s="1"/>
      <c r="U1773" s="3">
        <f>IFERROR(__xludf.DUMMYFUNCTION("""COMPUTED_VALUE"""),0.0)</f>
        <v>0</v>
      </c>
      <c r="V1773" s="1" t="str">
        <f>IFERROR(__xludf.DUMMYFUNCTION("""COMPUTED_VALUE"""),"#N/A")</f>
        <v>#N/A</v>
      </c>
      <c r="W1773" s="1" t="str">
        <f>IFERROR(__xludf.DUMMYFUNCTION("""COMPUTED_VALUE"""),"#N/A")</f>
        <v>#N/A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IFERROR(__xludf.DUMMYFUNCTION("""COMPUTED_VALUE"""),"#VALUE!")</f>
        <v>#VALUE!</v>
      </c>
      <c r="P1774" s="1" t="str">
        <f>IFERROR(__xludf.DUMMYFUNCTION("""COMPUTED_VALUE"""),"#N/A")</f>
        <v>#N/A</v>
      </c>
      <c r="Q1774" s="1"/>
      <c r="R1774" s="1"/>
      <c r="S1774" s="1"/>
      <c r="T1774" s="1"/>
      <c r="U1774" s="3">
        <f>IFERROR(__xludf.DUMMYFUNCTION("""COMPUTED_VALUE"""),0.0)</f>
        <v>0</v>
      </c>
      <c r="V1774" s="1" t="str">
        <f>IFERROR(__xludf.DUMMYFUNCTION("""COMPUTED_VALUE"""),"#N/A")</f>
        <v>#N/A</v>
      </c>
      <c r="W1774" s="1" t="str">
        <f>IFERROR(__xludf.DUMMYFUNCTION("""COMPUTED_VALUE"""),"#N/A")</f>
        <v>#N/A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IFERROR(__xludf.DUMMYFUNCTION("""COMPUTED_VALUE"""),"#VALUE!")</f>
        <v>#VALUE!</v>
      </c>
      <c r="P1775" s="1" t="str">
        <f>IFERROR(__xludf.DUMMYFUNCTION("""COMPUTED_VALUE"""),"#N/A")</f>
        <v>#N/A</v>
      </c>
      <c r="Q1775" s="1"/>
      <c r="R1775" s="1"/>
      <c r="S1775" s="1"/>
      <c r="T1775" s="1"/>
      <c r="U1775" s="3">
        <f>IFERROR(__xludf.DUMMYFUNCTION("""COMPUTED_VALUE"""),0.0)</f>
        <v>0</v>
      </c>
      <c r="V1775" s="1" t="str">
        <f>IFERROR(__xludf.DUMMYFUNCTION("""COMPUTED_VALUE"""),"#N/A")</f>
        <v>#N/A</v>
      </c>
      <c r="W1775" s="1" t="str">
        <f>IFERROR(__xludf.DUMMYFUNCTION("""COMPUTED_VALUE"""),"#N/A")</f>
        <v>#N/A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IFERROR(__xludf.DUMMYFUNCTION("""COMPUTED_VALUE"""),"#VALUE!")</f>
        <v>#VALUE!</v>
      </c>
      <c r="P1776" s="1" t="str">
        <f>IFERROR(__xludf.DUMMYFUNCTION("""COMPUTED_VALUE"""),"#N/A")</f>
        <v>#N/A</v>
      </c>
      <c r="Q1776" s="1"/>
      <c r="R1776" s="1"/>
      <c r="S1776" s="1"/>
      <c r="T1776" s="1"/>
      <c r="U1776" s="3">
        <f>IFERROR(__xludf.DUMMYFUNCTION("""COMPUTED_VALUE"""),0.0)</f>
        <v>0</v>
      </c>
      <c r="V1776" s="1" t="str">
        <f>IFERROR(__xludf.DUMMYFUNCTION("""COMPUTED_VALUE"""),"#N/A")</f>
        <v>#N/A</v>
      </c>
      <c r="W1776" s="1" t="str">
        <f>IFERROR(__xludf.DUMMYFUNCTION("""COMPUTED_VALUE"""),"#N/A")</f>
        <v>#N/A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IFERROR(__xludf.DUMMYFUNCTION("""COMPUTED_VALUE"""),"#VALUE!")</f>
        <v>#VALUE!</v>
      </c>
      <c r="P1777" s="1" t="str">
        <f>IFERROR(__xludf.DUMMYFUNCTION("""COMPUTED_VALUE"""),"#N/A")</f>
        <v>#N/A</v>
      </c>
      <c r="Q1777" s="1"/>
      <c r="R1777" s="1"/>
      <c r="S1777" s="1"/>
      <c r="T1777" s="1"/>
      <c r="U1777" s="3">
        <f>IFERROR(__xludf.DUMMYFUNCTION("""COMPUTED_VALUE"""),0.0)</f>
        <v>0</v>
      </c>
      <c r="V1777" s="1" t="str">
        <f>IFERROR(__xludf.DUMMYFUNCTION("""COMPUTED_VALUE"""),"#N/A")</f>
        <v>#N/A</v>
      </c>
      <c r="W1777" s="1" t="str">
        <f>IFERROR(__xludf.DUMMYFUNCTION("""COMPUTED_VALUE"""),"#N/A")</f>
        <v>#N/A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IFERROR(__xludf.DUMMYFUNCTION("""COMPUTED_VALUE"""),"#VALUE!")</f>
        <v>#VALUE!</v>
      </c>
      <c r="P1778" s="1" t="str">
        <f>IFERROR(__xludf.DUMMYFUNCTION("""COMPUTED_VALUE"""),"#N/A")</f>
        <v>#N/A</v>
      </c>
      <c r="Q1778" s="1"/>
      <c r="R1778" s="1"/>
      <c r="S1778" s="1"/>
      <c r="T1778" s="1"/>
      <c r="U1778" s="3">
        <f>IFERROR(__xludf.DUMMYFUNCTION("""COMPUTED_VALUE"""),0.0)</f>
        <v>0</v>
      </c>
      <c r="V1778" s="1" t="str">
        <f>IFERROR(__xludf.DUMMYFUNCTION("""COMPUTED_VALUE"""),"#N/A")</f>
        <v>#N/A</v>
      </c>
      <c r="W1778" s="1" t="str">
        <f>IFERROR(__xludf.DUMMYFUNCTION("""COMPUTED_VALUE"""),"#N/A")</f>
        <v>#N/A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IFERROR(__xludf.DUMMYFUNCTION("""COMPUTED_VALUE"""),"#VALUE!")</f>
        <v>#VALUE!</v>
      </c>
      <c r="P1779" s="1" t="str">
        <f>IFERROR(__xludf.DUMMYFUNCTION("""COMPUTED_VALUE"""),"#N/A")</f>
        <v>#N/A</v>
      </c>
      <c r="Q1779" s="1"/>
      <c r="R1779" s="1"/>
      <c r="S1779" s="1"/>
      <c r="T1779" s="1"/>
      <c r="U1779" s="3">
        <f>IFERROR(__xludf.DUMMYFUNCTION("""COMPUTED_VALUE"""),0.0)</f>
        <v>0</v>
      </c>
      <c r="V1779" s="1" t="str">
        <f>IFERROR(__xludf.DUMMYFUNCTION("""COMPUTED_VALUE"""),"#N/A")</f>
        <v>#N/A</v>
      </c>
      <c r="W1779" s="1" t="str">
        <f>IFERROR(__xludf.DUMMYFUNCTION("""COMPUTED_VALUE"""),"#N/A")</f>
        <v>#N/A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IFERROR(__xludf.DUMMYFUNCTION("""COMPUTED_VALUE"""),"#VALUE!")</f>
        <v>#VALUE!</v>
      </c>
      <c r="P1780" s="1" t="str">
        <f>IFERROR(__xludf.DUMMYFUNCTION("""COMPUTED_VALUE"""),"#N/A")</f>
        <v>#N/A</v>
      </c>
      <c r="Q1780" s="1"/>
      <c r="R1780" s="1"/>
      <c r="S1780" s="1"/>
      <c r="T1780" s="1"/>
      <c r="U1780" s="3">
        <f>IFERROR(__xludf.DUMMYFUNCTION("""COMPUTED_VALUE"""),0.0)</f>
        <v>0</v>
      </c>
      <c r="V1780" s="1" t="str">
        <f>IFERROR(__xludf.DUMMYFUNCTION("""COMPUTED_VALUE"""),"#N/A")</f>
        <v>#N/A</v>
      </c>
      <c r="W1780" s="1" t="str">
        <f>IFERROR(__xludf.DUMMYFUNCTION("""COMPUTED_VALUE"""),"#N/A")</f>
        <v>#N/A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IFERROR(__xludf.DUMMYFUNCTION("""COMPUTED_VALUE"""),"#VALUE!")</f>
        <v>#VALUE!</v>
      </c>
      <c r="P1781" s="1" t="str">
        <f>IFERROR(__xludf.DUMMYFUNCTION("""COMPUTED_VALUE"""),"#N/A")</f>
        <v>#N/A</v>
      </c>
      <c r="Q1781" s="1"/>
      <c r="R1781" s="1"/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IFERROR(__xludf.DUMMYFUNCTION("""COMPUTED_VALUE"""),"#N/A")</f>
        <v>#N/A</v>
      </c>
      <c r="W1781" s="1" t="str">
        <f>IFERROR(__xludf.DUMMYFUNCTION("""COMPUTED_VALUE"""),"#N/A")</f>
        <v>#N/A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IFERROR(__xludf.DUMMYFUNCTION("""COMPUTED_VALUE"""),"#VALUE!")</f>
        <v>#VALUE!</v>
      </c>
      <c r="P1782" s="1" t="str">
        <f>IFERROR(__xludf.DUMMYFUNCTION("""COMPUTED_VALUE"""),"#N/A")</f>
        <v>#N/A</v>
      </c>
      <c r="Q1782" s="1"/>
      <c r="R1782" s="1"/>
      <c r="S1782" s="1"/>
      <c r="T1782" s="1"/>
      <c r="U1782" s="3">
        <f>IFERROR(__xludf.DUMMYFUNCTION("""COMPUTED_VALUE"""),0.0)</f>
        <v>0</v>
      </c>
      <c r="V1782" s="1" t="str">
        <f>IFERROR(__xludf.DUMMYFUNCTION("""COMPUTED_VALUE"""),"#N/A")</f>
        <v>#N/A</v>
      </c>
      <c r="W1782" s="1" t="str">
        <f>IFERROR(__xludf.DUMMYFUNCTION("""COMPUTED_VALUE"""),"#N/A")</f>
        <v>#N/A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IFERROR(__xludf.DUMMYFUNCTION("""COMPUTED_VALUE"""),"#VALUE!")</f>
        <v>#VALUE!</v>
      </c>
      <c r="P1783" s="1" t="str">
        <f>IFERROR(__xludf.DUMMYFUNCTION("""COMPUTED_VALUE"""),"#N/A")</f>
        <v>#N/A</v>
      </c>
      <c r="Q1783" s="1"/>
      <c r="R1783" s="1"/>
      <c r="S1783" s="1"/>
      <c r="T1783" s="1"/>
      <c r="U1783" s="3">
        <f>IFERROR(__xludf.DUMMYFUNCTION("""COMPUTED_VALUE"""),0.0)</f>
        <v>0</v>
      </c>
      <c r="V1783" s="1" t="str">
        <f>IFERROR(__xludf.DUMMYFUNCTION("""COMPUTED_VALUE"""),"#N/A")</f>
        <v>#N/A</v>
      </c>
      <c r="W1783" s="1" t="str">
        <f>IFERROR(__xludf.DUMMYFUNCTION("""COMPUTED_VALUE"""),"#N/A")</f>
        <v>#N/A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IFERROR(__xludf.DUMMYFUNCTION("""COMPUTED_VALUE"""),"#VALUE!")</f>
        <v>#VALUE!</v>
      </c>
      <c r="P1784" s="1" t="str">
        <f>IFERROR(__xludf.DUMMYFUNCTION("""COMPUTED_VALUE"""),"#N/A")</f>
        <v>#N/A</v>
      </c>
      <c r="Q1784" s="1"/>
      <c r="R1784" s="1"/>
      <c r="S1784" s="1"/>
      <c r="T1784" s="1"/>
      <c r="U1784" s="3">
        <f>IFERROR(__xludf.DUMMYFUNCTION("""COMPUTED_VALUE"""),0.0)</f>
        <v>0</v>
      </c>
      <c r="V1784" s="1" t="str">
        <f>IFERROR(__xludf.DUMMYFUNCTION("""COMPUTED_VALUE"""),"#N/A")</f>
        <v>#N/A</v>
      </c>
      <c r="W1784" s="1" t="str">
        <f>IFERROR(__xludf.DUMMYFUNCTION("""COMPUTED_VALUE"""),"#N/A")</f>
        <v>#N/A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IFERROR(__xludf.DUMMYFUNCTION("""COMPUTED_VALUE"""),"#VALUE!")</f>
        <v>#VALUE!</v>
      </c>
      <c r="P1785" s="1" t="str">
        <f>IFERROR(__xludf.DUMMYFUNCTION("""COMPUTED_VALUE"""),"#N/A")</f>
        <v>#N/A</v>
      </c>
      <c r="Q1785" s="1"/>
      <c r="R1785" s="1"/>
      <c r="S1785" s="1"/>
      <c r="T1785" s="1"/>
      <c r="U1785" s="3">
        <f>IFERROR(__xludf.DUMMYFUNCTION("""COMPUTED_VALUE"""),0.0)</f>
        <v>0</v>
      </c>
      <c r="V1785" s="1" t="str">
        <f>IFERROR(__xludf.DUMMYFUNCTION("""COMPUTED_VALUE"""),"#N/A")</f>
        <v>#N/A</v>
      </c>
      <c r="W1785" s="1" t="str">
        <f>IFERROR(__xludf.DUMMYFUNCTION("""COMPUTED_VALUE"""),"#N/A")</f>
        <v>#N/A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 t="str">
        <f>IFERROR(__xludf.DUMMYFUNCTION("""COMPUTED_VALUE"""),"Core Product Support")</f>
        <v>Core Product Support</v>
      </c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IFERROR(__xludf.DUMMYFUNCTION("""COMPUTED_VALUE"""),"#VALUE!")</f>
        <v>#VALUE!</v>
      </c>
      <c r="P1786" s="1" t="str">
        <f>IFERROR(__xludf.DUMMYFUNCTION("""COMPUTED_VALUE"""),"#N/A")</f>
        <v>#N/A</v>
      </c>
      <c r="Q1786" s="1"/>
      <c r="R1786" s="1"/>
      <c r="S1786" s="1"/>
      <c r="T1786" s="1"/>
      <c r="U1786" s="3">
        <f>IFERROR(__xludf.DUMMYFUNCTION("""COMPUTED_VALUE"""),0.0)</f>
        <v>0</v>
      </c>
      <c r="V1786" s="1" t="str">
        <f>IFERROR(__xludf.DUMMYFUNCTION("""COMPUTED_VALUE"""),"#N/A")</f>
        <v>#N/A</v>
      </c>
      <c r="W1786" s="1" t="str">
        <f>IFERROR(__xludf.DUMMYFUNCTION("""COMPUTED_VALUE"""),"#N/A")</f>
        <v>#N/A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IFERROR(__xludf.DUMMYFUNCTION("""COMPUTED_VALUE"""),"#VALUE!")</f>
        <v>#VALUE!</v>
      </c>
      <c r="P1787" s="1" t="str">
        <f>IFERROR(__xludf.DUMMYFUNCTION("""COMPUTED_VALUE"""),"#N/A")</f>
        <v>#N/A</v>
      </c>
      <c r="Q1787" s="1"/>
      <c r="R1787" s="1"/>
      <c r="S1787" s="1"/>
      <c r="T1787" s="1"/>
      <c r="U1787" s="3">
        <f>IFERROR(__xludf.DUMMYFUNCTION("""COMPUTED_VALUE"""),0.0)</f>
        <v>0</v>
      </c>
      <c r="V1787" s="1" t="str">
        <f>IFERROR(__xludf.DUMMYFUNCTION("""COMPUTED_VALUE"""),"#N/A")</f>
        <v>#N/A</v>
      </c>
      <c r="W1787" s="1" t="str">
        <f>IFERROR(__xludf.DUMMYFUNCTION("""COMPUTED_VALUE"""),"#N/A")</f>
        <v>#N/A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IFERROR(__xludf.DUMMYFUNCTION("""COMPUTED_VALUE"""),"#VALUE!")</f>
        <v>#VALUE!</v>
      </c>
      <c r="P1788" s="1" t="str">
        <f>IFERROR(__xludf.DUMMYFUNCTION("""COMPUTED_VALUE"""),"#N/A")</f>
        <v>#N/A</v>
      </c>
      <c r="Q1788" s="1"/>
      <c r="R1788" s="1"/>
      <c r="S1788" s="1"/>
      <c r="T1788" s="1"/>
      <c r="U1788" s="3">
        <f>IFERROR(__xludf.DUMMYFUNCTION("""COMPUTED_VALUE"""),0.0)</f>
        <v>0</v>
      </c>
      <c r="V1788" s="1" t="str">
        <f>IFERROR(__xludf.DUMMYFUNCTION("""COMPUTED_VALUE"""),"#N/A")</f>
        <v>#N/A</v>
      </c>
      <c r="W1788" s="1" t="str">
        <f>IFERROR(__xludf.DUMMYFUNCTION("""COMPUTED_VALUE"""),"#N/A")</f>
        <v>#N/A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IFERROR(__xludf.DUMMYFUNCTION("""COMPUTED_VALUE"""),"#VALUE!")</f>
        <v>#VALUE!</v>
      </c>
      <c r="P1789" s="1" t="str">
        <f>IFERROR(__xludf.DUMMYFUNCTION("""COMPUTED_VALUE"""),"#N/A")</f>
        <v>#N/A</v>
      </c>
      <c r="Q1789" s="1"/>
      <c r="R1789" s="1"/>
      <c r="S1789" s="1"/>
      <c r="T1789" s="1"/>
      <c r="U1789" s="3">
        <f>IFERROR(__xludf.DUMMYFUNCTION("""COMPUTED_VALUE"""),0.0)</f>
        <v>0</v>
      </c>
      <c r="V1789" s="1" t="str">
        <f>IFERROR(__xludf.DUMMYFUNCTION("""COMPUTED_VALUE"""),"#N/A")</f>
        <v>#N/A</v>
      </c>
      <c r="W1789" s="1" t="str">
        <f>IFERROR(__xludf.DUMMYFUNCTION("""COMPUTED_VALUE"""),"#N/A")</f>
        <v>#N/A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IFERROR(__xludf.DUMMYFUNCTION("""COMPUTED_VALUE"""),"#VALUE!")</f>
        <v>#VALUE!</v>
      </c>
      <c r="P1790" s="1" t="str">
        <f>IFERROR(__xludf.DUMMYFUNCTION("""COMPUTED_VALUE"""),"#N/A")</f>
        <v>#N/A</v>
      </c>
      <c r="Q1790" s="1"/>
      <c r="R1790" s="1"/>
      <c r="S1790" s="1"/>
      <c r="T1790" s="1"/>
      <c r="U1790" s="3">
        <f>IFERROR(__xludf.DUMMYFUNCTION("""COMPUTED_VALUE"""),0.0)</f>
        <v>0</v>
      </c>
      <c r="V1790" s="1" t="str">
        <f>IFERROR(__xludf.DUMMYFUNCTION("""COMPUTED_VALUE"""),"#N/A")</f>
        <v>#N/A</v>
      </c>
      <c r="W1790" s="1" t="str">
        <f>IFERROR(__xludf.DUMMYFUNCTION("""COMPUTED_VALUE"""),"#N/A")</f>
        <v>#N/A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IFERROR(__xludf.DUMMYFUNCTION("""COMPUTED_VALUE"""),"#VALUE!")</f>
        <v>#VALUE!</v>
      </c>
      <c r="P1791" s="1" t="str">
        <f>IFERROR(__xludf.DUMMYFUNCTION("""COMPUTED_VALUE"""),"#N/A")</f>
        <v>#N/A</v>
      </c>
      <c r="Q1791" s="1"/>
      <c r="R1791" s="1"/>
      <c r="S1791" s="1"/>
      <c r="T1791" s="1"/>
      <c r="U1791" s="3">
        <f>IFERROR(__xludf.DUMMYFUNCTION("""COMPUTED_VALUE"""),0.0)</f>
        <v>0</v>
      </c>
      <c r="V1791" s="1" t="str">
        <f>IFERROR(__xludf.DUMMYFUNCTION("""COMPUTED_VALUE"""),"#N/A")</f>
        <v>#N/A</v>
      </c>
      <c r="W1791" s="1" t="str">
        <f>IFERROR(__xludf.DUMMYFUNCTION("""COMPUTED_VALUE"""),"#N/A")</f>
        <v>#N/A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IFERROR(__xludf.DUMMYFUNCTION("""COMPUTED_VALUE"""),"#VALUE!")</f>
        <v>#VALUE!</v>
      </c>
      <c r="P1792" s="1" t="str">
        <f>IFERROR(__xludf.DUMMYFUNCTION("""COMPUTED_VALUE"""),"#N/A")</f>
        <v>#N/A</v>
      </c>
      <c r="Q1792" s="1"/>
      <c r="R1792" s="1"/>
      <c r="S1792" s="1"/>
      <c r="T1792" s="1"/>
      <c r="U1792" s="3">
        <f>IFERROR(__xludf.DUMMYFUNCTION("""COMPUTED_VALUE"""),0.0)</f>
        <v>0</v>
      </c>
      <c r="V1792" s="1" t="str">
        <f>IFERROR(__xludf.DUMMYFUNCTION("""COMPUTED_VALUE"""),"#N/A")</f>
        <v>#N/A</v>
      </c>
      <c r="W1792" s="1" t="str">
        <f>IFERROR(__xludf.DUMMYFUNCTION("""COMPUTED_VALUE"""),"#N/A")</f>
        <v>#N/A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IFERROR(__xludf.DUMMYFUNCTION("""COMPUTED_VALUE"""),"#VALUE!")</f>
        <v>#VALUE!</v>
      </c>
      <c r="P1793" s="1" t="str">
        <f>IFERROR(__xludf.DUMMYFUNCTION("""COMPUTED_VALUE"""),"#N/A")</f>
        <v>#N/A</v>
      </c>
      <c r="Q1793" s="1"/>
      <c r="R1793" s="1"/>
      <c r="S1793" s="1"/>
      <c r="T1793" s="1"/>
      <c r="U1793" s="3">
        <f>IFERROR(__xludf.DUMMYFUNCTION("""COMPUTED_VALUE"""),0.0)</f>
        <v>0</v>
      </c>
      <c r="V1793" s="1" t="str">
        <f>IFERROR(__xludf.DUMMYFUNCTION("""COMPUTED_VALUE"""),"#N/A")</f>
        <v>#N/A</v>
      </c>
      <c r="W1793" s="1" t="str">
        <f>IFERROR(__xludf.DUMMYFUNCTION("""COMPUTED_VALUE"""),"#N/A")</f>
        <v>#N/A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IFERROR(__xludf.DUMMYFUNCTION("""COMPUTED_VALUE"""),"#VALUE!")</f>
        <v>#VALUE!</v>
      </c>
      <c r="P1794" s="1" t="str">
        <f>IFERROR(__xludf.DUMMYFUNCTION("""COMPUTED_VALUE"""),"#N/A")</f>
        <v>#N/A</v>
      </c>
      <c r="Q1794" s="1"/>
      <c r="R1794" s="1"/>
      <c r="S1794" s="1"/>
      <c r="T1794" s="1"/>
      <c r="U1794" s="3">
        <f>IFERROR(__xludf.DUMMYFUNCTION("""COMPUTED_VALUE"""),0.0)</f>
        <v>0</v>
      </c>
      <c r="V1794" s="1" t="str">
        <f>IFERROR(__xludf.DUMMYFUNCTION("""COMPUTED_VALUE"""),"#N/A")</f>
        <v>#N/A</v>
      </c>
      <c r="W1794" s="1" t="str">
        <f>IFERROR(__xludf.DUMMYFUNCTION("""COMPUTED_VALUE"""),"#N/A")</f>
        <v>#N/A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IFERROR(__xludf.DUMMYFUNCTION("""COMPUTED_VALUE"""),"#VALUE!")</f>
        <v>#VALUE!</v>
      </c>
      <c r="P1795" s="1" t="str">
        <f>IFERROR(__xludf.DUMMYFUNCTION("""COMPUTED_VALUE"""),"#N/A")</f>
        <v>#N/A</v>
      </c>
      <c r="Q1795" s="1"/>
      <c r="R1795" s="1"/>
      <c r="S1795" s="1"/>
      <c r="T1795" s="1"/>
      <c r="U1795" s="3">
        <f>IFERROR(__xludf.DUMMYFUNCTION("""COMPUTED_VALUE"""),0.0)</f>
        <v>0</v>
      </c>
      <c r="V1795" s="1" t="str">
        <f>IFERROR(__xludf.DUMMYFUNCTION("""COMPUTED_VALUE"""),"#N/A")</f>
        <v>#N/A</v>
      </c>
      <c r="W1795" s="1" t="str">
        <f>IFERROR(__xludf.DUMMYFUNCTION("""COMPUTED_VALUE"""),"#N/A")</f>
        <v>#N/A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IFERROR(__xludf.DUMMYFUNCTION("""COMPUTED_VALUE"""),"#VALUE!")</f>
        <v>#VALUE!</v>
      </c>
      <c r="P1796" s="1" t="str">
        <f>IFERROR(__xludf.DUMMYFUNCTION("""COMPUTED_VALUE"""),"#N/A")</f>
        <v>#N/A</v>
      </c>
      <c r="Q1796" s="1"/>
      <c r="R1796" s="1"/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IFERROR(__xludf.DUMMYFUNCTION("""COMPUTED_VALUE"""),"#N/A")</f>
        <v>#N/A</v>
      </c>
      <c r="W1796" s="1" t="str">
        <f>IFERROR(__xludf.DUMMYFUNCTION("""COMPUTED_VALUE"""),"#N/A")</f>
        <v>#N/A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IFERROR(__xludf.DUMMYFUNCTION("""COMPUTED_VALUE"""),"#VALUE!")</f>
        <v>#VALUE!</v>
      </c>
      <c r="P1797" s="1" t="str">
        <f>IFERROR(__xludf.DUMMYFUNCTION("""COMPUTED_VALUE"""),"#N/A")</f>
        <v>#N/A</v>
      </c>
      <c r="Q1797" s="1"/>
      <c r="R1797" s="1"/>
      <c r="S1797" s="1"/>
      <c r="T1797" s="1"/>
      <c r="U1797" s="3">
        <f>IFERROR(__xludf.DUMMYFUNCTION("""COMPUTED_VALUE"""),0.0)</f>
        <v>0</v>
      </c>
      <c r="V1797" s="1" t="str">
        <f>IFERROR(__xludf.DUMMYFUNCTION("""COMPUTED_VALUE"""),"#N/A")</f>
        <v>#N/A</v>
      </c>
      <c r="W1797" s="1" t="str">
        <f>IFERROR(__xludf.DUMMYFUNCTION("""COMPUTED_VALUE"""),"#N/A")</f>
        <v>#N/A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IFERROR(__xludf.DUMMYFUNCTION("""COMPUTED_VALUE"""),"#VALUE!")</f>
        <v>#VALUE!</v>
      </c>
      <c r="P1798" s="1" t="str">
        <f>IFERROR(__xludf.DUMMYFUNCTION("""COMPUTED_VALUE"""),"#N/A")</f>
        <v>#N/A</v>
      </c>
      <c r="Q1798" s="1"/>
      <c r="R1798" s="1"/>
      <c r="S1798" s="1"/>
      <c r="T1798" s="1"/>
      <c r="U1798" s="3">
        <f>IFERROR(__xludf.DUMMYFUNCTION("""COMPUTED_VALUE"""),0.0)</f>
        <v>0</v>
      </c>
      <c r="V1798" s="1" t="str">
        <f>IFERROR(__xludf.DUMMYFUNCTION("""COMPUTED_VALUE"""),"#N/A")</f>
        <v>#N/A</v>
      </c>
      <c r="W1798" s="1" t="str">
        <f>IFERROR(__xludf.DUMMYFUNCTION("""COMPUTED_VALUE"""),"#N/A")</f>
        <v>#N/A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IFERROR(__xludf.DUMMYFUNCTION("""COMPUTED_VALUE"""),"#VALUE!")</f>
        <v>#VALUE!</v>
      </c>
      <c r="P1799" s="1" t="str">
        <f>IFERROR(__xludf.DUMMYFUNCTION("""COMPUTED_VALUE"""),"#N/A")</f>
        <v>#N/A</v>
      </c>
      <c r="Q1799" s="1"/>
      <c r="R1799" s="1"/>
      <c r="S1799" s="1"/>
      <c r="T1799" s="1"/>
      <c r="U1799" s="3">
        <f>IFERROR(__xludf.DUMMYFUNCTION("""COMPUTED_VALUE"""),0.0)</f>
        <v>0</v>
      </c>
      <c r="V1799" s="1" t="str">
        <f>IFERROR(__xludf.DUMMYFUNCTION("""COMPUTED_VALUE"""),"#N/A")</f>
        <v>#N/A</v>
      </c>
      <c r="W1799" s="1" t="str">
        <f>IFERROR(__xludf.DUMMYFUNCTION("""COMPUTED_VALUE"""),"#N/A")</f>
        <v>#N/A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IFERROR(__xludf.DUMMYFUNCTION("""COMPUTED_VALUE"""),"#VALUE!")</f>
        <v>#VALUE!</v>
      </c>
      <c r="P1800" s="1" t="str">
        <f>IFERROR(__xludf.DUMMYFUNCTION("""COMPUTED_VALUE"""),"#N/A")</f>
        <v>#N/A</v>
      </c>
      <c r="Q1800" s="1"/>
      <c r="R1800" s="1"/>
      <c r="S1800" s="1"/>
      <c r="T1800" s="1"/>
      <c r="U1800" s="3">
        <f>IFERROR(__xludf.DUMMYFUNCTION("""COMPUTED_VALUE"""),0.0)</f>
        <v>0</v>
      </c>
      <c r="V1800" s="1" t="str">
        <f>IFERROR(__xludf.DUMMYFUNCTION("""COMPUTED_VALUE"""),"#N/A")</f>
        <v>#N/A</v>
      </c>
      <c r="W1800" s="1" t="str">
        <f>IFERROR(__xludf.DUMMYFUNCTION("""COMPUTED_VALUE"""),"#N/A")</f>
        <v>#N/A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IFERROR(__xludf.DUMMYFUNCTION("""COMPUTED_VALUE"""),"#VALUE!")</f>
        <v>#VALUE!</v>
      </c>
      <c r="P1801" s="1" t="str">
        <f>IFERROR(__xludf.DUMMYFUNCTION("""COMPUTED_VALUE"""),"#N/A")</f>
        <v>#N/A</v>
      </c>
      <c r="Q1801" s="1"/>
      <c r="R1801" s="1"/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IFERROR(__xludf.DUMMYFUNCTION("""COMPUTED_VALUE"""),"#N/A")</f>
        <v>#N/A</v>
      </c>
      <c r="W1801" s="1" t="str">
        <f>IFERROR(__xludf.DUMMYFUNCTION("""COMPUTED_VALUE"""),"#N/A")</f>
        <v>#N/A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IFERROR(__xludf.DUMMYFUNCTION("""COMPUTED_VALUE"""),"#VALUE!")</f>
        <v>#VALUE!</v>
      </c>
      <c r="P1802" s="1" t="str">
        <f>IFERROR(__xludf.DUMMYFUNCTION("""COMPUTED_VALUE"""),"#N/A")</f>
        <v>#N/A</v>
      </c>
      <c r="Q1802" s="1"/>
      <c r="R1802" s="1"/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IFERROR(__xludf.DUMMYFUNCTION("""COMPUTED_VALUE"""),"#N/A")</f>
        <v>#N/A</v>
      </c>
      <c r="W1802" s="1" t="str">
        <f>IFERROR(__xludf.DUMMYFUNCTION("""COMPUTED_VALUE"""),"#N/A")</f>
        <v>#N/A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IFERROR(__xludf.DUMMYFUNCTION("""COMPUTED_VALUE"""),"#VALUE!")</f>
        <v>#VALUE!</v>
      </c>
      <c r="P1803" s="1" t="str">
        <f>IFERROR(__xludf.DUMMYFUNCTION("""COMPUTED_VALUE"""),"#N/A")</f>
        <v>#N/A</v>
      </c>
      <c r="Q1803" s="1"/>
      <c r="R1803" s="1"/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IFERROR(__xludf.DUMMYFUNCTION("""COMPUTED_VALUE"""),"#N/A")</f>
        <v>#N/A</v>
      </c>
      <c r="W1803" s="1" t="str">
        <f>IFERROR(__xludf.DUMMYFUNCTION("""COMPUTED_VALUE"""),"#N/A")</f>
        <v>#N/A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IFERROR(__xludf.DUMMYFUNCTION("""COMPUTED_VALUE"""),"#VALUE!")</f>
        <v>#VALUE!</v>
      </c>
      <c r="P1804" s="1" t="str">
        <f>IFERROR(__xludf.DUMMYFUNCTION("""COMPUTED_VALUE"""),"#N/A")</f>
        <v>#N/A</v>
      </c>
      <c r="Q1804" s="1"/>
      <c r="R1804" s="1"/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IFERROR(__xludf.DUMMYFUNCTION("""COMPUTED_VALUE"""),"#N/A")</f>
        <v>#N/A</v>
      </c>
      <c r="W1804" s="1" t="str">
        <f>IFERROR(__xludf.DUMMYFUNCTION("""COMPUTED_VALUE"""),"#N/A")</f>
        <v>#N/A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IFERROR(__xludf.DUMMYFUNCTION("""COMPUTED_VALUE"""),"#VALUE!")</f>
        <v>#VALUE!</v>
      </c>
      <c r="P1805" s="1" t="str">
        <f>IFERROR(__xludf.DUMMYFUNCTION("""COMPUTED_VALUE"""),"#N/A")</f>
        <v>#N/A</v>
      </c>
      <c r="Q1805" s="1"/>
      <c r="R1805" s="1"/>
      <c r="S1805" s="1"/>
      <c r="T1805" s="1"/>
      <c r="U1805" s="3">
        <f>IFERROR(__xludf.DUMMYFUNCTION("""COMPUTED_VALUE"""),0.0)</f>
        <v>0</v>
      </c>
      <c r="V1805" s="1" t="str">
        <f>IFERROR(__xludf.DUMMYFUNCTION("""COMPUTED_VALUE"""),"#N/A")</f>
        <v>#N/A</v>
      </c>
      <c r="W1805" s="1" t="str">
        <f>IFERROR(__xludf.DUMMYFUNCTION("""COMPUTED_VALUE"""),"#N/A")</f>
        <v>#N/A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IFERROR(__xludf.DUMMYFUNCTION("""COMPUTED_VALUE"""),"#VALUE!")</f>
        <v>#VALUE!</v>
      </c>
      <c r="P1806" s="1" t="str">
        <f>IFERROR(__xludf.DUMMYFUNCTION("""COMPUTED_VALUE"""),"#N/A")</f>
        <v>#N/A</v>
      </c>
      <c r="Q1806" s="1"/>
      <c r="R1806" s="1"/>
      <c r="S1806" s="1"/>
      <c r="T1806" s="1"/>
      <c r="U1806" s="3">
        <f>IFERROR(__xludf.DUMMYFUNCTION("""COMPUTED_VALUE"""),0.0)</f>
        <v>0</v>
      </c>
      <c r="V1806" s="1" t="str">
        <f>IFERROR(__xludf.DUMMYFUNCTION("""COMPUTED_VALUE"""),"#N/A")</f>
        <v>#N/A</v>
      </c>
      <c r="W1806" s="1" t="str">
        <f>IFERROR(__xludf.DUMMYFUNCTION("""COMPUTED_VALUE"""),"#N/A")</f>
        <v>#N/A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IFERROR(__xludf.DUMMYFUNCTION("""COMPUTED_VALUE"""),"#VALUE!")</f>
        <v>#VALUE!</v>
      </c>
      <c r="P1807" s="1" t="str">
        <f>IFERROR(__xludf.DUMMYFUNCTION("""COMPUTED_VALUE"""),"#N/A")</f>
        <v>#N/A</v>
      </c>
      <c r="Q1807" s="1"/>
      <c r="R1807" s="1"/>
      <c r="S1807" s="1"/>
      <c r="T1807" s="1"/>
      <c r="U1807" s="3">
        <f>IFERROR(__xludf.DUMMYFUNCTION("""COMPUTED_VALUE"""),0.0)</f>
        <v>0</v>
      </c>
      <c r="V1807" s="1" t="str">
        <f>IFERROR(__xludf.DUMMYFUNCTION("""COMPUTED_VALUE"""),"#N/A")</f>
        <v>#N/A</v>
      </c>
      <c r="W1807" s="1" t="str">
        <f>IFERROR(__xludf.DUMMYFUNCTION("""COMPUTED_VALUE"""),"#N/A")</f>
        <v>#N/A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IFERROR(__xludf.DUMMYFUNCTION("""COMPUTED_VALUE"""),"#VALUE!")</f>
        <v>#VALUE!</v>
      </c>
      <c r="P1808" s="1" t="str">
        <f>IFERROR(__xludf.DUMMYFUNCTION("""COMPUTED_VALUE"""),"#N/A")</f>
        <v>#N/A</v>
      </c>
      <c r="Q1808" s="1"/>
      <c r="R1808" s="1"/>
      <c r="S1808" s="1"/>
      <c r="T1808" s="1"/>
      <c r="U1808" s="3">
        <f>IFERROR(__xludf.DUMMYFUNCTION("""COMPUTED_VALUE"""),0.0)</f>
        <v>0</v>
      </c>
      <c r="V1808" s="1" t="str">
        <f>IFERROR(__xludf.DUMMYFUNCTION("""COMPUTED_VALUE"""),"#N/A")</f>
        <v>#N/A</v>
      </c>
      <c r="W1808" s="1" t="str">
        <f>IFERROR(__xludf.DUMMYFUNCTION("""COMPUTED_VALUE"""),"#N/A")</f>
        <v>#N/A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IFERROR(__xludf.DUMMYFUNCTION("""COMPUTED_VALUE"""),"#VALUE!")</f>
        <v>#VALUE!</v>
      </c>
      <c r="P1809" s="1" t="str">
        <f>IFERROR(__xludf.DUMMYFUNCTION("""COMPUTED_VALUE"""),"#N/A")</f>
        <v>#N/A</v>
      </c>
      <c r="Q1809" s="1"/>
      <c r="R1809" s="1"/>
      <c r="S1809" s="1"/>
      <c r="T1809" s="1"/>
      <c r="U1809" s="3">
        <f>IFERROR(__xludf.DUMMYFUNCTION("""COMPUTED_VALUE"""),0.0)</f>
        <v>0</v>
      </c>
      <c r="V1809" s="1" t="str">
        <f>IFERROR(__xludf.DUMMYFUNCTION("""COMPUTED_VALUE"""),"#N/A")</f>
        <v>#N/A</v>
      </c>
      <c r="W1809" s="1" t="str">
        <f>IFERROR(__xludf.DUMMYFUNCTION("""COMPUTED_VALUE"""),"#N/A")</f>
        <v>#N/A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IFERROR(__xludf.DUMMYFUNCTION("""COMPUTED_VALUE"""),"#VALUE!")</f>
        <v>#VALUE!</v>
      </c>
      <c r="P1810" s="1" t="str">
        <f>IFERROR(__xludf.DUMMYFUNCTION("""COMPUTED_VALUE"""),"#N/A")</f>
        <v>#N/A</v>
      </c>
      <c r="Q1810" s="1"/>
      <c r="R1810" s="1"/>
      <c r="S1810" s="1"/>
      <c r="T1810" s="1"/>
      <c r="U1810" s="3">
        <f>IFERROR(__xludf.DUMMYFUNCTION("""COMPUTED_VALUE"""),0.0)</f>
        <v>0</v>
      </c>
      <c r="V1810" s="1" t="str">
        <f>IFERROR(__xludf.DUMMYFUNCTION("""COMPUTED_VALUE"""),"#N/A")</f>
        <v>#N/A</v>
      </c>
      <c r="W1810" s="1" t="str">
        <f>IFERROR(__xludf.DUMMYFUNCTION("""COMPUTED_VALUE"""),"#N/A")</f>
        <v>#N/A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IFERROR(__xludf.DUMMYFUNCTION("""COMPUTED_VALUE"""),"#VALUE!")</f>
        <v>#VALUE!</v>
      </c>
      <c r="P1811" s="1" t="str">
        <f>IFERROR(__xludf.DUMMYFUNCTION("""COMPUTED_VALUE"""),"#N/A")</f>
        <v>#N/A</v>
      </c>
      <c r="Q1811" s="1"/>
      <c r="R1811" s="1"/>
      <c r="S1811" s="1"/>
      <c r="T1811" s="1"/>
      <c r="U1811" s="3">
        <f>IFERROR(__xludf.DUMMYFUNCTION("""COMPUTED_VALUE"""),0.0)</f>
        <v>0</v>
      </c>
      <c r="V1811" s="1" t="str">
        <f>IFERROR(__xludf.DUMMYFUNCTION("""COMPUTED_VALUE"""),"#N/A")</f>
        <v>#N/A</v>
      </c>
      <c r="W1811" s="1" t="str">
        <f>IFERROR(__xludf.DUMMYFUNCTION("""COMPUTED_VALUE"""),"#N/A")</f>
        <v>#N/A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IFERROR(__xludf.DUMMYFUNCTION("""COMPUTED_VALUE"""),"#VALUE!")</f>
        <v>#VALUE!</v>
      </c>
      <c r="P1812" s="1" t="str">
        <f>IFERROR(__xludf.DUMMYFUNCTION("""COMPUTED_VALUE"""),"#N/A")</f>
        <v>#N/A</v>
      </c>
      <c r="Q1812" s="1"/>
      <c r="R1812" s="1"/>
      <c r="S1812" s="1"/>
      <c r="T1812" s="1"/>
      <c r="U1812" s="3">
        <f>IFERROR(__xludf.DUMMYFUNCTION("""COMPUTED_VALUE"""),0.0)</f>
        <v>0</v>
      </c>
      <c r="V1812" s="1" t="str">
        <f>IFERROR(__xludf.DUMMYFUNCTION("""COMPUTED_VALUE"""),"#N/A")</f>
        <v>#N/A</v>
      </c>
      <c r="W1812" s="1" t="str">
        <f>IFERROR(__xludf.DUMMYFUNCTION("""COMPUTED_VALUE"""),"#N/A")</f>
        <v>#N/A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IFERROR(__xludf.DUMMYFUNCTION("""COMPUTED_VALUE"""),"#VALUE!")</f>
        <v>#VALUE!</v>
      </c>
      <c r="P1813" s="1" t="str">
        <f>IFERROR(__xludf.DUMMYFUNCTION("""COMPUTED_VALUE"""),"#N/A")</f>
        <v>#N/A</v>
      </c>
      <c r="Q1813" s="1"/>
      <c r="R1813" s="1"/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IFERROR(__xludf.DUMMYFUNCTION("""COMPUTED_VALUE"""),"#N/A")</f>
        <v>#N/A</v>
      </c>
      <c r="W1813" s="1" t="str">
        <f>IFERROR(__xludf.DUMMYFUNCTION("""COMPUTED_VALUE"""),"#N/A")</f>
        <v>#N/A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IFERROR(__xludf.DUMMYFUNCTION("""COMPUTED_VALUE"""),"#VALUE!")</f>
        <v>#VALUE!</v>
      </c>
      <c r="P1814" s="1" t="str">
        <f>IFERROR(__xludf.DUMMYFUNCTION("""COMPUTED_VALUE"""),"#N/A")</f>
        <v>#N/A</v>
      </c>
      <c r="Q1814" s="1"/>
      <c r="R1814" s="1"/>
      <c r="S1814" s="1"/>
      <c r="T1814" s="1"/>
      <c r="U1814" s="3">
        <f>IFERROR(__xludf.DUMMYFUNCTION("""COMPUTED_VALUE"""),0.0)</f>
        <v>0</v>
      </c>
      <c r="V1814" s="1" t="str">
        <f>IFERROR(__xludf.DUMMYFUNCTION("""COMPUTED_VALUE"""),"#N/A")</f>
        <v>#N/A</v>
      </c>
      <c r="W1814" s="1" t="str">
        <f>IFERROR(__xludf.DUMMYFUNCTION("""COMPUTED_VALUE"""),"#N/A")</f>
        <v>#N/A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IFERROR(__xludf.DUMMYFUNCTION("""COMPUTED_VALUE"""),"#VALUE!")</f>
        <v>#VALUE!</v>
      </c>
      <c r="P1815" s="1" t="str">
        <f>IFERROR(__xludf.DUMMYFUNCTION("""COMPUTED_VALUE"""),"#N/A")</f>
        <v>#N/A</v>
      </c>
      <c r="Q1815" s="1"/>
      <c r="R1815" s="1"/>
      <c r="S1815" s="1"/>
      <c r="T1815" s="1"/>
      <c r="U1815" s="3">
        <f>IFERROR(__xludf.DUMMYFUNCTION("""COMPUTED_VALUE"""),0.0)</f>
        <v>0</v>
      </c>
      <c r="V1815" s="1" t="str">
        <f>IFERROR(__xludf.DUMMYFUNCTION("""COMPUTED_VALUE"""),"#N/A")</f>
        <v>#N/A</v>
      </c>
      <c r="W1815" s="1" t="str">
        <f>IFERROR(__xludf.DUMMYFUNCTION("""COMPUTED_VALUE"""),"#N/A")</f>
        <v>#N/A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IFERROR(__xludf.DUMMYFUNCTION("""COMPUTED_VALUE"""),"#VALUE!")</f>
        <v>#VALUE!</v>
      </c>
      <c r="P1816" s="1" t="str">
        <f>IFERROR(__xludf.DUMMYFUNCTION("""COMPUTED_VALUE"""),"#N/A")</f>
        <v>#N/A</v>
      </c>
      <c r="Q1816" s="1"/>
      <c r="R1816" s="1"/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IFERROR(__xludf.DUMMYFUNCTION("""COMPUTED_VALUE"""),"#N/A")</f>
        <v>#N/A</v>
      </c>
      <c r="W1816" s="1" t="str">
        <f>IFERROR(__xludf.DUMMYFUNCTION("""COMPUTED_VALUE"""),"#N/A")</f>
        <v>#N/A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IFERROR(__xludf.DUMMYFUNCTION("""COMPUTED_VALUE"""),"#VALUE!")</f>
        <v>#VALUE!</v>
      </c>
      <c r="P1817" s="1" t="str">
        <f>IFERROR(__xludf.DUMMYFUNCTION("""COMPUTED_VALUE"""),"#N/A")</f>
        <v>#N/A</v>
      </c>
      <c r="Q1817" s="1"/>
      <c r="R1817" s="1"/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IFERROR(__xludf.DUMMYFUNCTION("""COMPUTED_VALUE"""),"#N/A")</f>
        <v>#N/A</v>
      </c>
      <c r="W1817" s="1" t="str">
        <f>IFERROR(__xludf.DUMMYFUNCTION("""COMPUTED_VALUE"""),"#N/A")</f>
        <v>#N/A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IFERROR(__xludf.DUMMYFUNCTION("""COMPUTED_VALUE"""),"Belle Bentazal")</f>
        <v>Belle Bentazal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IFERROR(__xludf.DUMMYFUNCTION("""COMPUTED_VALUE"""),"#VALUE!")</f>
        <v>#VALUE!</v>
      </c>
      <c r="P1818" s="1" t="str">
        <f>IFERROR(__xludf.DUMMYFUNCTION("""COMPUTED_VALUE"""),"#N/A")</f>
        <v>#N/A</v>
      </c>
      <c r="Q1818" s="1"/>
      <c r="R1818" s="1"/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IFERROR(__xludf.DUMMYFUNCTION("""COMPUTED_VALUE"""),"#N/A")</f>
        <v>#N/A</v>
      </c>
      <c r="W1818" s="1" t="str">
        <f>IFERROR(__xludf.DUMMYFUNCTION("""COMPUTED_VALUE"""),"#N/A")</f>
        <v>#N/A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IFERROR(__xludf.DUMMYFUNCTION("""COMPUTED_VALUE"""),"#VALUE!")</f>
        <v>#VALUE!</v>
      </c>
      <c r="P1819" s="1" t="str">
        <f>IFERROR(__xludf.DUMMYFUNCTION("""COMPUTED_VALUE"""),"#N/A")</f>
        <v>#N/A</v>
      </c>
      <c r="Q1819" s="1"/>
      <c r="R1819" s="1"/>
      <c r="S1819" s="1"/>
      <c r="T1819" s="1"/>
      <c r="U1819" s="3">
        <f>IFERROR(__xludf.DUMMYFUNCTION("""COMPUTED_VALUE"""),0.0)</f>
        <v>0</v>
      </c>
      <c r="V1819" s="1" t="str">
        <f>IFERROR(__xludf.DUMMYFUNCTION("""COMPUTED_VALUE"""),"#N/A")</f>
        <v>#N/A</v>
      </c>
      <c r="W1819" s="1" t="str">
        <f>IFERROR(__xludf.DUMMYFUNCTION("""COMPUTED_VALUE"""),"#N/A")</f>
        <v>#N/A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IFERROR(__xludf.DUMMYFUNCTION("""COMPUTED_VALUE"""),"#VALUE!")</f>
        <v>#VALUE!</v>
      </c>
      <c r="P1820" s="1" t="str">
        <f>IFERROR(__xludf.DUMMYFUNCTION("""COMPUTED_VALUE"""),"#N/A")</f>
        <v>#N/A</v>
      </c>
      <c r="Q1820" s="1"/>
      <c r="R1820" s="1"/>
      <c r="S1820" s="1"/>
      <c r="T1820" s="1"/>
      <c r="U1820" s="3">
        <f>IFERROR(__xludf.DUMMYFUNCTION("""COMPUTED_VALUE"""),0.0)</f>
        <v>0</v>
      </c>
      <c r="V1820" s="1" t="str">
        <f>IFERROR(__xludf.DUMMYFUNCTION("""COMPUTED_VALUE"""),"#N/A")</f>
        <v>#N/A</v>
      </c>
      <c r="W1820" s="1" t="str">
        <f>IFERROR(__xludf.DUMMYFUNCTION("""COMPUTED_VALUE"""),"#N/A")</f>
        <v>#N/A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IFERROR(__xludf.DUMMYFUNCTION("""COMPUTED_VALUE"""),"#VALUE!")</f>
        <v>#VALUE!</v>
      </c>
      <c r="P1821" s="1" t="str">
        <f>IFERROR(__xludf.DUMMYFUNCTION("""COMPUTED_VALUE"""),"#N/A")</f>
        <v>#N/A</v>
      </c>
      <c r="Q1821" s="1"/>
      <c r="R1821" s="1"/>
      <c r="S1821" s="1"/>
      <c r="T1821" s="1"/>
      <c r="U1821" s="3">
        <f>IFERROR(__xludf.DUMMYFUNCTION("""COMPUTED_VALUE"""),0.0)</f>
        <v>0</v>
      </c>
      <c r="V1821" s="1" t="str">
        <f>IFERROR(__xludf.DUMMYFUNCTION("""COMPUTED_VALUE"""),"#N/A")</f>
        <v>#N/A</v>
      </c>
      <c r="W1821" s="1" t="str">
        <f>IFERROR(__xludf.DUMMYFUNCTION("""COMPUTED_VALUE"""),"#N/A")</f>
        <v>#N/A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IFERROR(__xludf.DUMMYFUNCTION("""COMPUTED_VALUE"""),"#VALUE!")</f>
        <v>#VALUE!</v>
      </c>
      <c r="P1822" s="1" t="str">
        <f>IFERROR(__xludf.DUMMYFUNCTION("""COMPUTED_VALUE"""),"#N/A")</f>
        <v>#N/A</v>
      </c>
      <c r="Q1822" s="1"/>
      <c r="R1822" s="1"/>
      <c r="S1822" s="1"/>
      <c r="T1822" s="1"/>
      <c r="U1822" s="3">
        <f>IFERROR(__xludf.DUMMYFUNCTION("""COMPUTED_VALUE"""),0.0)</f>
        <v>0</v>
      </c>
      <c r="V1822" s="1" t="str">
        <f>IFERROR(__xludf.DUMMYFUNCTION("""COMPUTED_VALUE"""),"#N/A")</f>
        <v>#N/A</v>
      </c>
      <c r="W1822" s="1" t="str">
        <f>IFERROR(__xludf.DUMMYFUNCTION("""COMPUTED_VALUE"""),"#N/A")</f>
        <v>#N/A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IFERROR(__xludf.DUMMYFUNCTION("""COMPUTED_VALUE"""),"#VALUE!")</f>
        <v>#VALUE!</v>
      </c>
      <c r="P1823" s="1" t="str">
        <f>IFERROR(__xludf.DUMMYFUNCTION("""COMPUTED_VALUE"""),"#N/A")</f>
        <v>#N/A</v>
      </c>
      <c r="Q1823" s="1"/>
      <c r="R1823" s="1"/>
      <c r="S1823" s="1"/>
      <c r="T1823" s="1"/>
      <c r="U1823" s="3">
        <f>IFERROR(__xludf.DUMMYFUNCTION("""COMPUTED_VALUE"""),0.0)</f>
        <v>0</v>
      </c>
      <c r="V1823" s="1" t="str">
        <f>IFERROR(__xludf.DUMMYFUNCTION("""COMPUTED_VALUE"""),"#N/A")</f>
        <v>#N/A</v>
      </c>
      <c r="W1823" s="1" t="str">
        <f>IFERROR(__xludf.DUMMYFUNCTION("""COMPUTED_VALUE"""),"#N/A")</f>
        <v>#N/A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IFERROR(__xludf.DUMMYFUNCTION("""COMPUTED_VALUE"""),"#VALUE!")</f>
        <v>#VALUE!</v>
      </c>
      <c r="P1824" s="1" t="str">
        <f>IFERROR(__xludf.DUMMYFUNCTION("""COMPUTED_VALUE"""),"#N/A")</f>
        <v>#N/A</v>
      </c>
      <c r="Q1824" s="1"/>
      <c r="R1824" s="1"/>
      <c r="S1824" s="1"/>
      <c r="T1824" s="1"/>
      <c r="U1824" s="3">
        <f>IFERROR(__xludf.DUMMYFUNCTION("""COMPUTED_VALUE"""),0.0)</f>
        <v>0</v>
      </c>
      <c r="V1824" s="1" t="str">
        <f>IFERROR(__xludf.DUMMYFUNCTION("""COMPUTED_VALUE"""),"#N/A")</f>
        <v>#N/A</v>
      </c>
      <c r="W1824" s="1" t="str">
        <f>IFERROR(__xludf.DUMMYFUNCTION("""COMPUTED_VALUE"""),"#N/A")</f>
        <v>#N/A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IFERROR(__xludf.DUMMYFUNCTION("""COMPUTED_VALUE"""),"#VALUE!")</f>
        <v>#VALUE!</v>
      </c>
      <c r="P1825" s="1" t="str">
        <f>IFERROR(__xludf.DUMMYFUNCTION("""COMPUTED_VALUE"""),"#N/A")</f>
        <v>#N/A</v>
      </c>
      <c r="Q1825" s="1"/>
      <c r="R1825" s="1"/>
      <c r="S1825" s="1"/>
      <c r="T1825" s="1"/>
      <c r="U1825" s="3">
        <f>IFERROR(__xludf.DUMMYFUNCTION("""COMPUTED_VALUE"""),0.0)</f>
        <v>0</v>
      </c>
      <c r="V1825" s="1" t="str">
        <f>IFERROR(__xludf.DUMMYFUNCTION("""COMPUTED_VALUE"""),"#N/A")</f>
        <v>#N/A</v>
      </c>
      <c r="W1825" s="1" t="str">
        <f>IFERROR(__xludf.DUMMYFUNCTION("""COMPUTED_VALUE"""),"#N/A")</f>
        <v>#N/A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IFERROR(__xludf.DUMMYFUNCTION("""COMPUTED_VALUE"""),"#VALUE!")</f>
        <v>#VALUE!</v>
      </c>
      <c r="P1826" s="1" t="str">
        <f>IFERROR(__xludf.DUMMYFUNCTION("""COMPUTED_VALUE"""),"#N/A")</f>
        <v>#N/A</v>
      </c>
      <c r="Q1826" s="1"/>
      <c r="R1826" s="1"/>
      <c r="S1826" s="1"/>
      <c r="T1826" s="1"/>
      <c r="U1826" s="3">
        <f>IFERROR(__xludf.DUMMYFUNCTION("""COMPUTED_VALUE"""),0.0)</f>
        <v>0</v>
      </c>
      <c r="V1826" s="1" t="str">
        <f>IFERROR(__xludf.DUMMYFUNCTION("""COMPUTED_VALUE"""),"#N/A")</f>
        <v>#N/A</v>
      </c>
      <c r="W1826" s="1" t="str">
        <f>IFERROR(__xludf.DUMMYFUNCTION("""COMPUTED_VALUE"""),"#N/A")</f>
        <v>#N/A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IFERROR(__xludf.DUMMYFUNCTION("""COMPUTED_VALUE"""),"#VALUE!")</f>
        <v>#VALUE!</v>
      </c>
      <c r="P1827" s="1" t="str">
        <f>IFERROR(__xludf.DUMMYFUNCTION("""COMPUTED_VALUE"""),"#N/A")</f>
        <v>#N/A</v>
      </c>
      <c r="Q1827" s="1"/>
      <c r="R1827" s="1"/>
      <c r="S1827" s="1"/>
      <c r="T1827" s="1"/>
      <c r="U1827" s="3">
        <f>IFERROR(__xludf.DUMMYFUNCTION("""COMPUTED_VALUE"""),0.0)</f>
        <v>0</v>
      </c>
      <c r="V1827" s="1" t="str">
        <f>IFERROR(__xludf.DUMMYFUNCTION("""COMPUTED_VALUE"""),"#N/A")</f>
        <v>#N/A</v>
      </c>
      <c r="W1827" s="1" t="str">
        <f>IFERROR(__xludf.DUMMYFUNCTION("""COMPUTED_VALUE"""),"#N/A")</f>
        <v>#N/A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IFERROR(__xludf.DUMMYFUNCTION("""COMPUTED_VALUE"""),"#VALUE!")</f>
        <v>#VALUE!</v>
      </c>
      <c r="P1828" s="1" t="str">
        <f>IFERROR(__xludf.DUMMYFUNCTION("""COMPUTED_VALUE"""),"#N/A")</f>
        <v>#N/A</v>
      </c>
      <c r="Q1828" s="1"/>
      <c r="R1828" s="1"/>
      <c r="S1828" s="1"/>
      <c r="T1828" s="1"/>
      <c r="U1828" s="3">
        <f>IFERROR(__xludf.DUMMYFUNCTION("""COMPUTED_VALUE"""),0.0)</f>
        <v>0</v>
      </c>
      <c r="V1828" s="1" t="str">
        <f>IFERROR(__xludf.DUMMYFUNCTION("""COMPUTED_VALUE"""),"#N/A")</f>
        <v>#N/A</v>
      </c>
      <c r="W1828" s="1" t="str">
        <f>IFERROR(__xludf.DUMMYFUNCTION("""COMPUTED_VALUE"""),"#N/A")</f>
        <v>#N/A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IFERROR(__xludf.DUMMYFUNCTION("""COMPUTED_VALUE"""),"#VALUE!")</f>
        <v>#VALUE!</v>
      </c>
      <c r="P1829" s="1" t="str">
        <f>IFERROR(__xludf.DUMMYFUNCTION("""COMPUTED_VALUE"""),"#N/A")</f>
        <v>#N/A</v>
      </c>
      <c r="Q1829" s="1"/>
      <c r="R1829" s="1"/>
      <c r="S1829" s="1"/>
      <c r="T1829" s="1"/>
      <c r="U1829" s="3">
        <f>IFERROR(__xludf.DUMMYFUNCTION("""COMPUTED_VALUE"""),0.0)</f>
        <v>0</v>
      </c>
      <c r="V1829" s="1" t="str">
        <f>IFERROR(__xludf.DUMMYFUNCTION("""COMPUTED_VALUE"""),"#N/A")</f>
        <v>#N/A</v>
      </c>
      <c r="W1829" s="1" t="str">
        <f>IFERROR(__xludf.DUMMYFUNCTION("""COMPUTED_VALUE"""),"#N/A")</f>
        <v>#N/A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IFERROR(__xludf.DUMMYFUNCTION("""COMPUTED_VALUE"""),"#VALUE!")</f>
        <v>#VALUE!</v>
      </c>
      <c r="P1830" s="1" t="str">
        <f>IFERROR(__xludf.DUMMYFUNCTION("""COMPUTED_VALUE"""),"#N/A")</f>
        <v>#N/A</v>
      </c>
      <c r="Q1830" s="1"/>
      <c r="R1830" s="1"/>
      <c r="S1830" s="1"/>
      <c r="T1830" s="1"/>
      <c r="U1830" s="3">
        <f>IFERROR(__xludf.DUMMYFUNCTION("""COMPUTED_VALUE"""),0.0)</f>
        <v>0</v>
      </c>
      <c r="V1830" s="1" t="str">
        <f>IFERROR(__xludf.DUMMYFUNCTION("""COMPUTED_VALUE"""),"#N/A")</f>
        <v>#N/A</v>
      </c>
      <c r="W1830" s="1" t="str">
        <f>IFERROR(__xludf.DUMMYFUNCTION("""COMPUTED_VALUE"""),"#N/A")</f>
        <v>#N/A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IFERROR(__xludf.DUMMYFUNCTION("""COMPUTED_VALUE"""),"#VALUE!")</f>
        <v>#VALUE!</v>
      </c>
      <c r="P1831" s="1" t="str">
        <f>IFERROR(__xludf.DUMMYFUNCTION("""COMPUTED_VALUE"""),"#N/A")</f>
        <v>#N/A</v>
      </c>
      <c r="Q1831" s="1"/>
      <c r="R1831" s="1"/>
      <c r="S1831" s="1"/>
      <c r="T1831" s="1"/>
      <c r="U1831" s="3">
        <f>IFERROR(__xludf.DUMMYFUNCTION("""COMPUTED_VALUE"""),0.0)</f>
        <v>0</v>
      </c>
      <c r="V1831" s="1" t="str">
        <f>IFERROR(__xludf.DUMMYFUNCTION("""COMPUTED_VALUE"""),"#N/A")</f>
        <v>#N/A</v>
      </c>
      <c r="W1831" s="1" t="str">
        <f>IFERROR(__xludf.DUMMYFUNCTION("""COMPUTED_VALUE"""),"#N/A")</f>
        <v>#N/A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IFERROR(__xludf.DUMMYFUNCTION("""COMPUTED_VALUE"""),"#VALUE!")</f>
        <v>#VALUE!</v>
      </c>
      <c r="P1832" s="1" t="str">
        <f>IFERROR(__xludf.DUMMYFUNCTION("""COMPUTED_VALUE"""),"#N/A")</f>
        <v>#N/A</v>
      </c>
      <c r="Q1832" s="1"/>
      <c r="R1832" s="1"/>
      <c r="S1832" s="1"/>
      <c r="T1832" s="1"/>
      <c r="U1832" s="3">
        <f>IFERROR(__xludf.DUMMYFUNCTION("""COMPUTED_VALUE"""),0.0)</f>
        <v>0</v>
      </c>
      <c r="V1832" s="1" t="str">
        <f>IFERROR(__xludf.DUMMYFUNCTION("""COMPUTED_VALUE"""),"#N/A")</f>
        <v>#N/A</v>
      </c>
      <c r="W1832" s="1" t="str">
        <f>IFERROR(__xludf.DUMMYFUNCTION("""COMPUTED_VALUE"""),"#N/A")</f>
        <v>#N/A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IFERROR(__xludf.DUMMYFUNCTION("""COMPUTED_VALUE"""),"#VALUE!")</f>
        <v>#VALUE!</v>
      </c>
      <c r="P1833" s="1" t="str">
        <f>IFERROR(__xludf.DUMMYFUNCTION("""COMPUTED_VALUE"""),"#N/A")</f>
        <v>#N/A</v>
      </c>
      <c r="Q1833" s="1"/>
      <c r="R1833" s="1"/>
      <c r="S1833" s="1"/>
      <c r="T1833" s="1"/>
      <c r="U1833" s="3">
        <f>IFERROR(__xludf.DUMMYFUNCTION("""COMPUTED_VALUE"""),0.0)</f>
        <v>0</v>
      </c>
      <c r="V1833" s="1" t="str">
        <f>IFERROR(__xludf.DUMMYFUNCTION("""COMPUTED_VALUE"""),"#N/A")</f>
        <v>#N/A</v>
      </c>
      <c r="W1833" s="1" t="str">
        <f>IFERROR(__xludf.DUMMYFUNCTION("""COMPUTED_VALUE"""),"#N/A")</f>
        <v>#N/A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IFERROR(__xludf.DUMMYFUNCTION("""COMPUTED_VALUE"""),"Core Product Support")</f>
        <v>Core Product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IFERROR(__xludf.DUMMYFUNCTION("""COMPUTED_VALUE"""),"Belle Bentazal")</f>
        <v>Belle Bentazal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IFERROR(__xludf.DUMMYFUNCTION("""COMPUTED_VALUE"""),"#VALUE!")</f>
        <v>#VALUE!</v>
      </c>
      <c r="P1834" s="1" t="str">
        <f>IFERROR(__xludf.DUMMYFUNCTION("""COMPUTED_VALUE"""),"#N/A")</f>
        <v>#N/A</v>
      </c>
      <c r="Q1834" s="1"/>
      <c r="R1834" s="1"/>
      <c r="S1834" s="1"/>
      <c r="T1834" s="1"/>
      <c r="U1834" s="3">
        <f>IFERROR(__xludf.DUMMYFUNCTION("""COMPUTED_VALUE"""),0.0)</f>
        <v>0</v>
      </c>
      <c r="V1834" s="1" t="str">
        <f>IFERROR(__xludf.DUMMYFUNCTION("""COMPUTED_VALUE"""),"#N/A")</f>
        <v>#N/A</v>
      </c>
      <c r="W1834" s="1" t="str">
        <f>IFERROR(__xludf.DUMMYFUNCTION("""COMPUTED_VALUE"""),"#N/A")</f>
        <v>#N/A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IFERROR(__xludf.DUMMYFUNCTION("""COMPUTED_VALUE"""),"#VALUE!")</f>
        <v>#VALUE!</v>
      </c>
      <c r="P1835" s="1" t="str">
        <f>IFERROR(__xludf.DUMMYFUNCTION("""COMPUTED_VALUE"""),"#N/A")</f>
        <v>#N/A</v>
      </c>
      <c r="Q1835" s="1"/>
      <c r="R1835" s="1"/>
      <c r="S1835" s="1"/>
      <c r="T1835" s="1"/>
      <c r="U1835" s="3">
        <f>IFERROR(__xludf.DUMMYFUNCTION("""COMPUTED_VALUE"""),0.0)</f>
        <v>0</v>
      </c>
      <c r="V1835" s="1" t="str">
        <f>IFERROR(__xludf.DUMMYFUNCTION("""COMPUTED_VALUE"""),"#N/A")</f>
        <v>#N/A</v>
      </c>
      <c r="W1835" s="1" t="str">
        <f>IFERROR(__xludf.DUMMYFUNCTION("""COMPUTED_VALUE"""),"#N/A")</f>
        <v>#N/A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IFERROR(__xludf.DUMMYFUNCTION("""COMPUTED_VALUE"""),"#VALUE!")</f>
        <v>#VALUE!</v>
      </c>
      <c r="P1836" s="1" t="str">
        <f>IFERROR(__xludf.DUMMYFUNCTION("""COMPUTED_VALUE"""),"#N/A")</f>
        <v>#N/A</v>
      </c>
      <c r="Q1836" s="1"/>
      <c r="R1836" s="1"/>
      <c r="S1836" s="1"/>
      <c r="T1836" s="1"/>
      <c r="U1836" s="3">
        <f>IFERROR(__xludf.DUMMYFUNCTION("""COMPUTED_VALUE"""),0.0)</f>
        <v>0</v>
      </c>
      <c r="V1836" s="1" t="str">
        <f>IFERROR(__xludf.DUMMYFUNCTION("""COMPUTED_VALUE"""),"#N/A")</f>
        <v>#N/A</v>
      </c>
      <c r="W1836" s="1" t="str">
        <f>IFERROR(__xludf.DUMMYFUNCTION("""COMPUTED_VALUE"""),"#N/A")</f>
        <v>#N/A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IFERROR(__xludf.DUMMYFUNCTION("""COMPUTED_VALUE"""),"Back of House Operations")</f>
        <v>Back of House Operations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IFERROR(__xludf.DUMMYFUNCTION("""COMPUTED_VALUE"""),"Jonathan Dimaculangan")</f>
        <v>Jonathan Dimaculangan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IFERROR(__xludf.DUMMYFUNCTION("""COMPUTED_VALUE"""),"#VALUE!")</f>
        <v>#VALUE!</v>
      </c>
      <c r="P1837" s="1" t="str">
        <f>IFERROR(__xludf.DUMMYFUNCTION("""COMPUTED_VALUE"""),"#N/A")</f>
        <v>#N/A</v>
      </c>
      <c r="Q1837" s="1"/>
      <c r="R1837" s="1"/>
      <c r="S1837" s="1"/>
      <c r="T1837" s="1"/>
      <c r="U1837" s="3">
        <f>IFERROR(__xludf.DUMMYFUNCTION("""COMPUTED_VALUE"""),0.0)</f>
        <v>0</v>
      </c>
      <c r="V1837" s="1" t="str">
        <f>IFERROR(__xludf.DUMMYFUNCTION("""COMPUTED_VALUE"""),"#N/A")</f>
        <v>#N/A</v>
      </c>
      <c r="W1837" s="1" t="str">
        <f>IFERROR(__xludf.DUMMYFUNCTION("""COMPUTED_VALUE"""),"#N/A")</f>
        <v>#N/A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IFERROR(__xludf.DUMMYFUNCTION("""COMPUTED_VALUE"""),"#VALUE!")</f>
        <v>#VALUE!</v>
      </c>
      <c r="P1838" s="1" t="str">
        <f>IFERROR(__xludf.DUMMYFUNCTION("""COMPUTED_VALUE"""),"#N/A")</f>
        <v>#N/A</v>
      </c>
      <c r="Q1838" s="1"/>
      <c r="R1838" s="1"/>
      <c r="S1838" s="1"/>
      <c r="T1838" s="1"/>
      <c r="U1838" s="3">
        <f>IFERROR(__xludf.DUMMYFUNCTION("""COMPUTED_VALUE"""),0.0)</f>
        <v>0</v>
      </c>
      <c r="V1838" s="1" t="str">
        <f>IFERROR(__xludf.DUMMYFUNCTION("""COMPUTED_VALUE"""),"#N/A")</f>
        <v>#N/A</v>
      </c>
      <c r="W1838" s="1" t="str">
        <f>IFERROR(__xludf.DUMMYFUNCTION("""COMPUTED_VALUE"""),"#N/A")</f>
        <v>#N/A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IFERROR(__xludf.DUMMYFUNCTION("""COMPUTED_VALUE"""),"#VALUE!")</f>
        <v>#VALUE!</v>
      </c>
      <c r="P1839" s="1" t="str">
        <f>IFERROR(__xludf.DUMMYFUNCTION("""COMPUTED_VALUE"""),"#N/A")</f>
        <v>#N/A</v>
      </c>
      <c r="Q1839" s="1"/>
      <c r="R1839" s="1"/>
      <c r="S1839" s="1"/>
      <c r="T1839" s="1"/>
      <c r="U1839" s="3">
        <f>IFERROR(__xludf.DUMMYFUNCTION("""COMPUTED_VALUE"""),0.0)</f>
        <v>0</v>
      </c>
      <c r="V1839" s="1" t="str">
        <f>IFERROR(__xludf.DUMMYFUNCTION("""COMPUTED_VALUE"""),"#N/A")</f>
        <v>#N/A</v>
      </c>
      <c r="W1839" s="1" t="str">
        <f>IFERROR(__xludf.DUMMYFUNCTION("""COMPUTED_VALUE"""),"#N/A")</f>
        <v>#N/A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IFERROR(__xludf.DUMMYFUNCTION("""COMPUTED_VALUE"""),"#VALUE!")</f>
        <v>#VALUE!</v>
      </c>
      <c r="P1840" s="1" t="str">
        <f>IFERROR(__xludf.DUMMYFUNCTION("""COMPUTED_VALUE"""),"#N/A")</f>
        <v>#N/A</v>
      </c>
      <c r="Q1840" s="1"/>
      <c r="R1840" s="1"/>
      <c r="S1840" s="1"/>
      <c r="T1840" s="1"/>
      <c r="U1840" s="3">
        <f>IFERROR(__xludf.DUMMYFUNCTION("""COMPUTED_VALUE"""),0.0)</f>
        <v>0</v>
      </c>
      <c r="V1840" s="1" t="str">
        <f>IFERROR(__xludf.DUMMYFUNCTION("""COMPUTED_VALUE"""),"#N/A")</f>
        <v>#N/A</v>
      </c>
      <c r="W1840" s="1" t="str">
        <f>IFERROR(__xludf.DUMMYFUNCTION("""COMPUTED_VALUE"""),"#N/A")</f>
        <v>#N/A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IFERROR(__xludf.DUMMYFUNCTION("""COMPUTED_VALUE"""),"#VALUE!")</f>
        <v>#VALUE!</v>
      </c>
      <c r="P1841" s="1" t="str">
        <f>IFERROR(__xludf.DUMMYFUNCTION("""COMPUTED_VALUE"""),"#N/A")</f>
        <v>#N/A</v>
      </c>
      <c r="Q1841" s="1"/>
      <c r="R1841" s="1"/>
      <c r="S1841" s="1"/>
      <c r="T1841" s="1"/>
      <c r="U1841" s="3">
        <f>IFERROR(__xludf.DUMMYFUNCTION("""COMPUTED_VALUE"""),0.0)</f>
        <v>0</v>
      </c>
      <c r="V1841" s="1" t="str">
        <f>IFERROR(__xludf.DUMMYFUNCTION("""COMPUTED_VALUE"""),"#N/A")</f>
        <v>#N/A</v>
      </c>
      <c r="W1841" s="1" t="str">
        <f>IFERROR(__xludf.DUMMYFUNCTION("""COMPUTED_VALUE"""),"#N/A")</f>
        <v>#N/A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IFERROR(__xludf.DUMMYFUNCTION("""COMPUTED_VALUE"""),"#VALUE!")</f>
        <v>#VALUE!</v>
      </c>
      <c r="P1842" s="1" t="str">
        <f>IFERROR(__xludf.DUMMYFUNCTION("""COMPUTED_VALUE"""),"#N/A")</f>
        <v>#N/A</v>
      </c>
      <c r="Q1842" s="1"/>
      <c r="R1842" s="1"/>
      <c r="S1842" s="1"/>
      <c r="T1842" s="1"/>
      <c r="U1842" s="3">
        <f>IFERROR(__xludf.DUMMYFUNCTION("""COMPUTED_VALUE"""),0.0)</f>
        <v>0</v>
      </c>
      <c r="V1842" s="1" t="str">
        <f>IFERROR(__xludf.DUMMYFUNCTION("""COMPUTED_VALUE"""),"#N/A")</f>
        <v>#N/A</v>
      </c>
      <c r="W1842" s="1" t="str">
        <f>IFERROR(__xludf.DUMMYFUNCTION("""COMPUTED_VALUE"""),"#N/A")</f>
        <v>#N/A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IFERROR(__xludf.DUMMYFUNCTION("""COMPUTED_VALUE"""),"#VALUE!")</f>
        <v>#VALUE!</v>
      </c>
      <c r="P1843" s="1" t="str">
        <f>IFERROR(__xludf.DUMMYFUNCTION("""COMPUTED_VALUE"""),"#N/A")</f>
        <v>#N/A</v>
      </c>
      <c r="Q1843" s="1"/>
      <c r="R1843" s="1"/>
      <c r="S1843" s="1"/>
      <c r="T1843" s="1"/>
      <c r="U1843" s="3">
        <f>IFERROR(__xludf.DUMMYFUNCTION("""COMPUTED_VALUE"""),0.0)</f>
        <v>0</v>
      </c>
      <c r="V1843" s="1" t="str">
        <f>IFERROR(__xludf.DUMMYFUNCTION("""COMPUTED_VALUE"""),"#N/A")</f>
        <v>#N/A</v>
      </c>
      <c r="W1843" s="1" t="str">
        <f>IFERROR(__xludf.DUMMYFUNCTION("""COMPUTED_VALUE"""),"#N/A")</f>
        <v>#N/A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IFERROR(__xludf.DUMMYFUNCTION("""COMPUTED_VALUE"""),"#VALUE!")</f>
        <v>#VALUE!</v>
      </c>
      <c r="P1844" s="1" t="str">
        <f>IFERROR(__xludf.DUMMYFUNCTION("""COMPUTED_VALUE"""),"#N/A")</f>
        <v>#N/A</v>
      </c>
      <c r="Q1844" s="1"/>
      <c r="R1844" s="1"/>
      <c r="S1844" s="1"/>
      <c r="T1844" s="1"/>
      <c r="U1844" s="3">
        <f>IFERROR(__xludf.DUMMYFUNCTION("""COMPUTED_VALUE"""),0.0)</f>
        <v>0</v>
      </c>
      <c r="V1844" s="1" t="str">
        <f>IFERROR(__xludf.DUMMYFUNCTION("""COMPUTED_VALUE"""),"#N/A")</f>
        <v>#N/A</v>
      </c>
      <c r="W1844" s="1" t="str">
        <f>IFERROR(__xludf.DUMMYFUNCTION("""COMPUTED_VALUE"""),"#N/A")</f>
        <v>#N/A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IFERROR(__xludf.DUMMYFUNCTION("""COMPUTED_VALUE"""),"#VALUE!")</f>
        <v>#VALUE!</v>
      </c>
      <c r="P1845" s="1" t="str">
        <f>IFERROR(__xludf.DUMMYFUNCTION("""COMPUTED_VALUE"""),"#N/A")</f>
        <v>#N/A</v>
      </c>
      <c r="Q1845" s="1"/>
      <c r="R1845" s="1"/>
      <c r="S1845" s="1"/>
      <c r="T1845" s="1"/>
      <c r="U1845" s="3">
        <f>IFERROR(__xludf.DUMMYFUNCTION("""COMPUTED_VALUE"""),0.0)</f>
        <v>0</v>
      </c>
      <c r="V1845" s="1" t="str">
        <f>IFERROR(__xludf.DUMMYFUNCTION("""COMPUTED_VALUE"""),"#N/A")</f>
        <v>#N/A</v>
      </c>
      <c r="W1845" s="1" t="str">
        <f>IFERROR(__xludf.DUMMYFUNCTION("""COMPUTED_VALUE"""),"#N/A")</f>
        <v>#N/A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IFERROR(__xludf.DUMMYFUNCTION("""COMPUTED_VALUE"""),"#VALUE!")</f>
        <v>#VALUE!</v>
      </c>
      <c r="P1846" s="1" t="str">
        <f>IFERROR(__xludf.DUMMYFUNCTION("""COMPUTED_VALUE"""),"#N/A")</f>
        <v>#N/A</v>
      </c>
      <c r="Q1846" s="1"/>
      <c r="R1846" s="1"/>
      <c r="S1846" s="1"/>
      <c r="T1846" s="1"/>
      <c r="U1846" s="3">
        <f>IFERROR(__xludf.DUMMYFUNCTION("""COMPUTED_VALUE"""),0.0)</f>
        <v>0</v>
      </c>
      <c r="V1846" s="1" t="str">
        <f>IFERROR(__xludf.DUMMYFUNCTION("""COMPUTED_VALUE"""),"#N/A")</f>
        <v>#N/A</v>
      </c>
      <c r="W1846" s="1" t="str">
        <f>IFERROR(__xludf.DUMMYFUNCTION("""COMPUTED_VALUE"""),"#N/A")</f>
        <v>#N/A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IFERROR(__xludf.DUMMYFUNCTION("""COMPUTED_VALUE"""),"#VALUE!")</f>
        <v>#VALUE!</v>
      </c>
      <c r="P1847" s="1" t="str">
        <f>IFERROR(__xludf.DUMMYFUNCTION("""COMPUTED_VALUE"""),"#N/A")</f>
        <v>#N/A</v>
      </c>
      <c r="Q1847" s="1"/>
      <c r="R1847" s="1"/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IFERROR(__xludf.DUMMYFUNCTION("""COMPUTED_VALUE"""),"#N/A")</f>
        <v>#N/A</v>
      </c>
      <c r="W1847" s="1" t="str">
        <f>IFERROR(__xludf.DUMMYFUNCTION("""COMPUTED_VALUE"""),"#N/A")</f>
        <v>#N/A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IFERROR(__xludf.DUMMYFUNCTION("""COMPUTED_VALUE"""),"#VALUE!")</f>
        <v>#VALUE!</v>
      </c>
      <c r="P1848" s="1" t="str">
        <f>IFERROR(__xludf.DUMMYFUNCTION("""COMPUTED_VALUE"""),"#N/A")</f>
        <v>#N/A</v>
      </c>
      <c r="Q1848" s="1"/>
      <c r="R1848" s="1"/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IFERROR(__xludf.DUMMYFUNCTION("""COMPUTED_VALUE"""),"#N/A")</f>
        <v>#N/A</v>
      </c>
      <c r="W1848" s="1" t="str">
        <f>IFERROR(__xludf.DUMMYFUNCTION("""COMPUTED_VALUE"""),"#N/A")</f>
        <v>#N/A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IFERROR(__xludf.DUMMYFUNCTION("""COMPUTED_VALUE"""),"#VALUE!")</f>
        <v>#VALUE!</v>
      </c>
      <c r="P1849" s="1" t="str">
        <f>IFERROR(__xludf.DUMMYFUNCTION("""COMPUTED_VALUE"""),"#N/A")</f>
        <v>#N/A</v>
      </c>
      <c r="Q1849" s="1"/>
      <c r="R1849" s="1"/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IFERROR(__xludf.DUMMYFUNCTION("""COMPUTED_VALUE"""),"#N/A")</f>
        <v>#N/A</v>
      </c>
      <c r="W1849" s="1" t="str">
        <f>IFERROR(__xludf.DUMMYFUNCTION("""COMPUTED_VALUE"""),"#N/A")</f>
        <v>#N/A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IFERROR(__xludf.DUMMYFUNCTION("""COMPUTED_VALUE"""),"#VALUE!")</f>
        <v>#VALUE!</v>
      </c>
      <c r="P1850" s="1" t="str">
        <f>IFERROR(__xludf.DUMMYFUNCTION("""COMPUTED_VALUE"""),"#N/A")</f>
        <v>#N/A</v>
      </c>
      <c r="Q1850" s="1"/>
      <c r="R1850" s="1"/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IFERROR(__xludf.DUMMYFUNCTION("""COMPUTED_VALUE"""),"#N/A")</f>
        <v>#N/A</v>
      </c>
      <c r="W1850" s="1" t="str">
        <f>IFERROR(__xludf.DUMMYFUNCTION("""COMPUTED_VALUE"""),"#N/A")</f>
        <v>#N/A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IFERROR(__xludf.DUMMYFUNCTION("""COMPUTED_VALUE"""),"#VALUE!")</f>
        <v>#VALUE!</v>
      </c>
      <c r="P1851" s="1" t="str">
        <f>IFERROR(__xludf.DUMMYFUNCTION("""COMPUTED_VALUE"""),"#N/A")</f>
        <v>#N/A</v>
      </c>
      <c r="Q1851" s="1"/>
      <c r="R1851" s="1"/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IFERROR(__xludf.DUMMYFUNCTION("""COMPUTED_VALUE"""),"#N/A")</f>
        <v>#N/A</v>
      </c>
      <c r="W1851" s="1" t="str">
        <f>IFERROR(__xludf.DUMMYFUNCTION("""COMPUTED_VALUE"""),"#N/A")</f>
        <v>#N/A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IFERROR(__xludf.DUMMYFUNCTION("""COMPUTED_VALUE"""),"#VALUE!")</f>
        <v>#VALUE!</v>
      </c>
      <c r="P1852" s="1" t="str">
        <f>IFERROR(__xludf.DUMMYFUNCTION("""COMPUTED_VALUE"""),"#N/A")</f>
        <v>#N/A</v>
      </c>
      <c r="Q1852" s="1"/>
      <c r="R1852" s="1"/>
      <c r="S1852" s="1"/>
      <c r="T1852" s="1"/>
      <c r="U1852" s="3">
        <f>IFERROR(__xludf.DUMMYFUNCTION("""COMPUTED_VALUE"""),0.0)</f>
        <v>0</v>
      </c>
      <c r="V1852" s="1" t="str">
        <f>IFERROR(__xludf.DUMMYFUNCTION("""COMPUTED_VALUE"""),"#N/A")</f>
        <v>#N/A</v>
      </c>
      <c r="W1852" s="1" t="str">
        <f>IFERROR(__xludf.DUMMYFUNCTION("""COMPUTED_VALUE"""),"#N/A")</f>
        <v>#N/A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IFERROR(__xludf.DUMMYFUNCTION("""COMPUTED_VALUE"""),"#VALUE!")</f>
        <v>#VALUE!</v>
      </c>
      <c r="P1853" s="1" t="str">
        <f>IFERROR(__xludf.DUMMYFUNCTION("""COMPUTED_VALUE"""),"#N/A")</f>
        <v>#N/A</v>
      </c>
      <c r="Q1853" s="1"/>
      <c r="R1853" s="1"/>
      <c r="S1853" s="1"/>
      <c r="T1853" s="1"/>
      <c r="U1853" s="3">
        <f>IFERROR(__xludf.DUMMYFUNCTION("""COMPUTED_VALUE"""),0.0)</f>
        <v>0</v>
      </c>
      <c r="V1853" s="1" t="str">
        <f>IFERROR(__xludf.DUMMYFUNCTION("""COMPUTED_VALUE"""),"#N/A")</f>
        <v>#N/A</v>
      </c>
      <c r="W1853" s="1" t="str">
        <f>IFERROR(__xludf.DUMMYFUNCTION("""COMPUTED_VALUE"""),"#N/A")</f>
        <v>#N/A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IFERROR(__xludf.DUMMYFUNCTION("""COMPUTED_VALUE"""),"#VALUE!")</f>
        <v>#VALUE!</v>
      </c>
      <c r="P1854" s="1" t="str">
        <f>IFERROR(__xludf.DUMMYFUNCTION("""COMPUTED_VALUE"""),"#N/A")</f>
        <v>#N/A</v>
      </c>
      <c r="Q1854" s="1"/>
      <c r="R1854" s="1"/>
      <c r="S1854" s="1"/>
      <c r="T1854" s="1"/>
      <c r="U1854" s="3">
        <f>IFERROR(__xludf.DUMMYFUNCTION("""COMPUTED_VALUE"""),0.0)</f>
        <v>0</v>
      </c>
      <c r="V1854" s="1" t="str">
        <f>IFERROR(__xludf.DUMMYFUNCTION("""COMPUTED_VALUE"""),"#N/A")</f>
        <v>#N/A</v>
      </c>
      <c r="W1854" s="1" t="str">
        <f>IFERROR(__xludf.DUMMYFUNCTION("""COMPUTED_VALUE"""),"#N/A")</f>
        <v>#N/A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IFERROR(__xludf.DUMMYFUNCTION("""COMPUTED_VALUE"""),"#VALUE!")</f>
        <v>#VALUE!</v>
      </c>
      <c r="P1855" s="1" t="str">
        <f>IFERROR(__xludf.DUMMYFUNCTION("""COMPUTED_VALUE"""),"#N/A")</f>
        <v>#N/A</v>
      </c>
      <c r="Q1855" s="1"/>
      <c r="R1855" s="1"/>
      <c r="S1855" s="1"/>
      <c r="T1855" s="1"/>
      <c r="U1855" s="3">
        <f>IFERROR(__xludf.DUMMYFUNCTION("""COMPUTED_VALUE"""),0.0)</f>
        <v>0</v>
      </c>
      <c r="V1855" s="1" t="str">
        <f>IFERROR(__xludf.DUMMYFUNCTION("""COMPUTED_VALUE"""),"#N/A")</f>
        <v>#N/A</v>
      </c>
      <c r="W1855" s="1" t="str">
        <f>IFERROR(__xludf.DUMMYFUNCTION("""COMPUTED_VALUE"""),"#N/A")</f>
        <v>#N/A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IFERROR(__xludf.DUMMYFUNCTION("""COMPUTED_VALUE"""),"Back of House Operations")</f>
        <v>Back of House Operations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IFERROR(__xludf.DUMMYFUNCTION("""COMPUTED_VALUE"""),"Jonathan Dimaculangan")</f>
        <v>Jonathan Dimaculangan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IFERROR(__xludf.DUMMYFUNCTION("""COMPUTED_VALUE"""),"#VALUE!")</f>
        <v>#VALUE!</v>
      </c>
      <c r="P1856" s="1" t="str">
        <f>IFERROR(__xludf.DUMMYFUNCTION("""COMPUTED_VALUE"""),"#N/A")</f>
        <v>#N/A</v>
      </c>
      <c r="Q1856" s="1"/>
      <c r="R1856" s="1"/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IFERROR(__xludf.DUMMYFUNCTION("""COMPUTED_VALUE"""),"#N/A")</f>
        <v>#N/A</v>
      </c>
      <c r="W1856" s="1" t="str">
        <f>IFERROR(__xludf.DUMMYFUNCTION("""COMPUTED_VALUE"""),"#N/A")</f>
        <v>#N/A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IFERROR(__xludf.DUMMYFUNCTION("""COMPUTED_VALUE"""),"#VALUE!")</f>
        <v>#VALUE!</v>
      </c>
      <c r="P1857" s="1" t="str">
        <f>IFERROR(__xludf.DUMMYFUNCTION("""COMPUTED_VALUE"""),"#N/A")</f>
        <v>#N/A</v>
      </c>
      <c r="Q1857" s="1"/>
      <c r="R1857" s="1"/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IFERROR(__xludf.DUMMYFUNCTION("""COMPUTED_VALUE"""),"#N/A")</f>
        <v>#N/A</v>
      </c>
      <c r="W1857" s="1" t="str">
        <f>IFERROR(__xludf.DUMMYFUNCTION("""COMPUTED_VALUE"""),"#N/A")</f>
        <v>#N/A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IFERROR(__xludf.DUMMYFUNCTION("""COMPUTED_VALUE"""),"#VALUE!")</f>
        <v>#VALUE!</v>
      </c>
      <c r="P1858" s="1" t="str">
        <f>IFERROR(__xludf.DUMMYFUNCTION("""COMPUTED_VALUE"""),"#N/A")</f>
        <v>#N/A</v>
      </c>
      <c r="Q1858" s="1"/>
      <c r="R1858" s="1"/>
      <c r="S1858" s="1"/>
      <c r="T1858" s="1"/>
      <c r="U1858" s="3">
        <f>IFERROR(__xludf.DUMMYFUNCTION("""COMPUTED_VALUE"""),0.0)</f>
        <v>0</v>
      </c>
      <c r="V1858" s="1" t="str">
        <f>IFERROR(__xludf.DUMMYFUNCTION("""COMPUTED_VALUE"""),"#N/A")</f>
        <v>#N/A</v>
      </c>
      <c r="W1858" s="1" t="str">
        <f>IFERROR(__xludf.DUMMYFUNCTION("""COMPUTED_VALUE"""),"#N/A")</f>
        <v>#N/A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IFERROR(__xludf.DUMMYFUNCTION("""COMPUTED_VALUE"""),"#VALUE!")</f>
        <v>#VALUE!</v>
      </c>
      <c r="P1859" s="1" t="str">
        <f>IFERROR(__xludf.DUMMYFUNCTION("""COMPUTED_VALUE"""),"#N/A")</f>
        <v>#N/A</v>
      </c>
      <c r="Q1859" s="1"/>
      <c r="R1859" s="1"/>
      <c r="S1859" s="1"/>
      <c r="T1859" s="1"/>
      <c r="U1859" s="3">
        <f>IFERROR(__xludf.DUMMYFUNCTION("""COMPUTED_VALUE"""),0.0)</f>
        <v>0</v>
      </c>
      <c r="V1859" s="1" t="str">
        <f>IFERROR(__xludf.DUMMYFUNCTION("""COMPUTED_VALUE"""),"#N/A")</f>
        <v>#N/A</v>
      </c>
      <c r="W1859" s="1" t="str">
        <f>IFERROR(__xludf.DUMMYFUNCTION("""COMPUTED_VALUE"""),"#N/A")</f>
        <v>#N/A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IFERROR(__xludf.DUMMYFUNCTION("""COMPUTED_VALUE"""),"#VALUE!")</f>
        <v>#VALUE!</v>
      </c>
      <c r="P1860" s="1" t="str">
        <f>IFERROR(__xludf.DUMMYFUNCTION("""COMPUTED_VALUE"""),"#N/A")</f>
        <v>#N/A</v>
      </c>
      <c r="Q1860" s="1"/>
      <c r="R1860" s="1"/>
      <c r="S1860" s="1"/>
      <c r="T1860" s="1"/>
      <c r="U1860" s="3">
        <f>IFERROR(__xludf.DUMMYFUNCTION("""COMPUTED_VALUE"""),0.0)</f>
        <v>0</v>
      </c>
      <c r="V1860" s="1" t="str">
        <f>IFERROR(__xludf.DUMMYFUNCTION("""COMPUTED_VALUE"""),"#N/A")</f>
        <v>#N/A</v>
      </c>
      <c r="W1860" s="1" t="str">
        <f>IFERROR(__xludf.DUMMYFUNCTION("""COMPUTED_VALUE"""),"#N/A")</f>
        <v>#N/A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IFERROR(__xludf.DUMMYFUNCTION("""COMPUTED_VALUE"""),"#VALUE!")</f>
        <v>#VALUE!</v>
      </c>
      <c r="P1861" s="1" t="str">
        <f>IFERROR(__xludf.DUMMYFUNCTION("""COMPUTED_VALUE"""),"#N/A")</f>
        <v>#N/A</v>
      </c>
      <c r="Q1861" s="1"/>
      <c r="R1861" s="1"/>
      <c r="S1861" s="1"/>
      <c r="T1861" s="1"/>
      <c r="U1861" s="3">
        <f>IFERROR(__xludf.DUMMYFUNCTION("""COMPUTED_VALUE"""),0.0)</f>
        <v>0</v>
      </c>
      <c r="V1861" s="1" t="str">
        <f>IFERROR(__xludf.DUMMYFUNCTION("""COMPUTED_VALUE"""),"#N/A")</f>
        <v>#N/A</v>
      </c>
      <c r="W1861" s="1" t="str">
        <f>IFERROR(__xludf.DUMMYFUNCTION("""COMPUTED_VALUE"""),"#N/A")</f>
        <v>#N/A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IFERROR(__xludf.DUMMYFUNCTION("""COMPUTED_VALUE"""),"#VALUE!")</f>
        <v>#VALUE!</v>
      </c>
      <c r="P1862" s="1" t="str">
        <f>IFERROR(__xludf.DUMMYFUNCTION("""COMPUTED_VALUE"""),"#N/A")</f>
        <v>#N/A</v>
      </c>
      <c r="Q1862" s="1"/>
      <c r="R1862" s="1"/>
      <c r="S1862" s="1"/>
      <c r="T1862" s="1"/>
      <c r="U1862" s="3">
        <f>IFERROR(__xludf.DUMMYFUNCTION("""COMPUTED_VALUE"""),0.0)</f>
        <v>0</v>
      </c>
      <c r="V1862" s="1" t="str">
        <f>IFERROR(__xludf.DUMMYFUNCTION("""COMPUTED_VALUE"""),"#N/A")</f>
        <v>#N/A</v>
      </c>
      <c r="W1862" s="1" t="str">
        <f>IFERROR(__xludf.DUMMYFUNCTION("""COMPUTED_VALUE"""),"#N/A")</f>
        <v>#N/A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IFERROR(__xludf.DUMMYFUNCTION("""COMPUTED_VALUE"""),"#VALUE!")</f>
        <v>#VALUE!</v>
      </c>
      <c r="P1863" s="1" t="str">
        <f>IFERROR(__xludf.DUMMYFUNCTION("""COMPUTED_VALUE"""),"#N/A")</f>
        <v>#N/A</v>
      </c>
      <c r="Q1863" s="1"/>
      <c r="R1863" s="1"/>
      <c r="S1863" s="1"/>
      <c r="T1863" s="1"/>
      <c r="U1863" s="3">
        <f>IFERROR(__xludf.DUMMYFUNCTION("""COMPUTED_VALUE"""),0.0)</f>
        <v>0</v>
      </c>
      <c r="V1863" s="1" t="str">
        <f>IFERROR(__xludf.DUMMYFUNCTION("""COMPUTED_VALUE"""),"#N/A")</f>
        <v>#N/A</v>
      </c>
      <c r="W1863" s="1" t="str">
        <f>IFERROR(__xludf.DUMMYFUNCTION("""COMPUTED_VALUE"""),"#N/A")</f>
        <v>#N/A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IFERROR(__xludf.DUMMYFUNCTION("""COMPUTED_VALUE"""),"#VALUE!")</f>
        <v>#VALUE!</v>
      </c>
      <c r="P1864" s="1" t="str">
        <f>IFERROR(__xludf.DUMMYFUNCTION("""COMPUTED_VALUE"""),"#N/A")</f>
        <v>#N/A</v>
      </c>
      <c r="Q1864" s="1"/>
      <c r="R1864" s="1"/>
      <c r="S1864" s="1"/>
      <c r="T1864" s="1"/>
      <c r="U1864" s="3">
        <f>IFERROR(__xludf.DUMMYFUNCTION("""COMPUTED_VALUE"""),0.0)</f>
        <v>0</v>
      </c>
      <c r="V1864" s="1" t="str">
        <f>IFERROR(__xludf.DUMMYFUNCTION("""COMPUTED_VALUE"""),"#N/A")</f>
        <v>#N/A</v>
      </c>
      <c r="W1864" s="1" t="str">
        <f>IFERROR(__xludf.DUMMYFUNCTION("""COMPUTED_VALUE"""),"#N/A")</f>
        <v>#N/A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IFERROR(__xludf.DUMMYFUNCTION("""COMPUTED_VALUE"""),"#VALUE!")</f>
        <v>#VALUE!</v>
      </c>
      <c r="P1865" s="1" t="str">
        <f>IFERROR(__xludf.DUMMYFUNCTION("""COMPUTED_VALUE"""),"#N/A")</f>
        <v>#N/A</v>
      </c>
      <c r="Q1865" s="1"/>
      <c r="R1865" s="1"/>
      <c r="S1865" s="1"/>
      <c r="T1865" s="1"/>
      <c r="U1865" s="3">
        <f>IFERROR(__xludf.DUMMYFUNCTION("""COMPUTED_VALUE"""),0.0)</f>
        <v>0</v>
      </c>
      <c r="V1865" s="1" t="str">
        <f>IFERROR(__xludf.DUMMYFUNCTION("""COMPUTED_VALUE"""),"#N/A")</f>
        <v>#N/A</v>
      </c>
      <c r="W1865" s="1" t="str">
        <f>IFERROR(__xludf.DUMMYFUNCTION("""COMPUTED_VALUE"""),"#N/A")</f>
        <v>#N/A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IFERROR(__xludf.DUMMYFUNCTION("""COMPUTED_VALUE"""),"#VALUE!")</f>
        <v>#VALUE!</v>
      </c>
      <c r="P1866" s="1" t="str">
        <f>IFERROR(__xludf.DUMMYFUNCTION("""COMPUTED_VALUE"""),"#N/A")</f>
        <v>#N/A</v>
      </c>
      <c r="Q1866" s="1"/>
      <c r="R1866" s="1"/>
      <c r="S1866" s="1"/>
      <c r="T1866" s="1"/>
      <c r="U1866" s="3">
        <f>IFERROR(__xludf.DUMMYFUNCTION("""COMPUTED_VALUE"""),0.0)</f>
        <v>0</v>
      </c>
      <c r="V1866" s="1" t="str">
        <f>IFERROR(__xludf.DUMMYFUNCTION("""COMPUTED_VALUE"""),"#N/A")</f>
        <v>#N/A</v>
      </c>
      <c r="W1866" s="1" t="str">
        <f>IFERROR(__xludf.DUMMYFUNCTION("""COMPUTED_VALUE"""),"#N/A")</f>
        <v>#N/A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IFERROR(__xludf.DUMMYFUNCTION("""COMPUTED_VALUE"""),"#VALUE!")</f>
        <v>#VALUE!</v>
      </c>
      <c r="P1867" s="1" t="str">
        <f>IFERROR(__xludf.DUMMYFUNCTION("""COMPUTED_VALUE"""),"#N/A")</f>
        <v>#N/A</v>
      </c>
      <c r="Q1867" s="1"/>
      <c r="R1867" s="1"/>
      <c r="S1867" s="1"/>
      <c r="T1867" s="1"/>
      <c r="U1867" s="3">
        <f>IFERROR(__xludf.DUMMYFUNCTION("""COMPUTED_VALUE"""),0.0)</f>
        <v>0</v>
      </c>
      <c r="V1867" s="1" t="str">
        <f>IFERROR(__xludf.DUMMYFUNCTION("""COMPUTED_VALUE"""),"#N/A")</f>
        <v>#N/A</v>
      </c>
      <c r="W1867" s="1" t="str">
        <f>IFERROR(__xludf.DUMMYFUNCTION("""COMPUTED_VALUE"""),"#N/A")</f>
        <v>#N/A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IFERROR(__xludf.DUMMYFUNCTION("""COMPUTED_VALUE"""),"#VALUE!")</f>
        <v>#VALUE!</v>
      </c>
      <c r="P1868" s="1" t="str">
        <f>IFERROR(__xludf.DUMMYFUNCTION("""COMPUTED_VALUE"""),"#N/A")</f>
        <v>#N/A</v>
      </c>
      <c r="Q1868" s="1"/>
      <c r="R1868" s="1"/>
      <c r="S1868" s="1"/>
      <c r="T1868" s="1"/>
      <c r="U1868" s="3">
        <f>IFERROR(__xludf.DUMMYFUNCTION("""COMPUTED_VALUE"""),0.0)</f>
        <v>0</v>
      </c>
      <c r="V1868" s="1" t="str">
        <f>IFERROR(__xludf.DUMMYFUNCTION("""COMPUTED_VALUE"""),"#N/A")</f>
        <v>#N/A</v>
      </c>
      <c r="W1868" s="1" t="str">
        <f>IFERROR(__xludf.DUMMYFUNCTION("""COMPUTED_VALUE"""),"#N/A")</f>
        <v>#N/A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IFERROR(__xludf.DUMMYFUNCTION("""COMPUTED_VALUE"""),"#VALUE!")</f>
        <v>#VALUE!</v>
      </c>
      <c r="P1869" s="1" t="str">
        <f>IFERROR(__xludf.DUMMYFUNCTION("""COMPUTED_VALUE"""),"#N/A")</f>
        <v>#N/A</v>
      </c>
      <c r="Q1869" s="1"/>
      <c r="R1869" s="1"/>
      <c r="S1869" s="1"/>
      <c r="T1869" s="1"/>
      <c r="U1869" s="3">
        <f>IFERROR(__xludf.DUMMYFUNCTION("""COMPUTED_VALUE"""),0.0)</f>
        <v>0</v>
      </c>
      <c r="V1869" s="1" t="str">
        <f>IFERROR(__xludf.DUMMYFUNCTION("""COMPUTED_VALUE"""),"#N/A")</f>
        <v>#N/A</v>
      </c>
      <c r="W1869" s="1" t="str">
        <f>IFERROR(__xludf.DUMMYFUNCTION("""COMPUTED_VALUE"""),"#N/A")</f>
        <v>#N/A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IFERROR(__xludf.DUMMYFUNCTION("""COMPUTED_VALUE"""),"#VALUE!")</f>
        <v>#VALUE!</v>
      </c>
      <c r="P1870" s="1" t="str">
        <f>IFERROR(__xludf.DUMMYFUNCTION("""COMPUTED_VALUE"""),"#N/A")</f>
        <v>#N/A</v>
      </c>
      <c r="Q1870" s="1"/>
      <c r="R1870" s="1"/>
      <c r="S1870" s="1"/>
      <c r="T1870" s="1"/>
      <c r="U1870" s="3">
        <f>IFERROR(__xludf.DUMMYFUNCTION("""COMPUTED_VALUE"""),0.0)</f>
        <v>0</v>
      </c>
      <c r="V1870" s="1" t="str">
        <f>IFERROR(__xludf.DUMMYFUNCTION("""COMPUTED_VALUE"""),"#N/A")</f>
        <v>#N/A</v>
      </c>
      <c r="W1870" s="1" t="str">
        <f>IFERROR(__xludf.DUMMYFUNCTION("""COMPUTED_VALUE"""),"#N/A")</f>
        <v>#N/A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IFERROR(__xludf.DUMMYFUNCTION("""COMPUTED_VALUE"""),"#VALUE!")</f>
        <v>#VALUE!</v>
      </c>
      <c r="P1871" s="1" t="str">
        <f>IFERROR(__xludf.DUMMYFUNCTION("""COMPUTED_VALUE"""),"#N/A")</f>
        <v>#N/A</v>
      </c>
      <c r="Q1871" s="1"/>
      <c r="R1871" s="1"/>
      <c r="S1871" s="1"/>
      <c r="T1871" s="1"/>
      <c r="U1871" s="3">
        <f>IFERROR(__xludf.DUMMYFUNCTION("""COMPUTED_VALUE"""),0.0)</f>
        <v>0</v>
      </c>
      <c r="V1871" s="1" t="str">
        <f>IFERROR(__xludf.DUMMYFUNCTION("""COMPUTED_VALUE"""),"#N/A")</f>
        <v>#N/A</v>
      </c>
      <c r="W1871" s="1" t="str">
        <f>IFERROR(__xludf.DUMMYFUNCTION("""COMPUTED_VALUE"""),"#N/A")</f>
        <v>#N/A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IFERROR(__xludf.DUMMYFUNCTION("""COMPUTED_VALUE"""),"#VALUE!")</f>
        <v>#VALUE!</v>
      </c>
      <c r="P1872" s="1" t="str">
        <f>IFERROR(__xludf.DUMMYFUNCTION("""COMPUTED_VALUE"""),"#N/A")</f>
        <v>#N/A</v>
      </c>
      <c r="Q1872" s="1"/>
      <c r="R1872" s="1"/>
      <c r="S1872" s="1"/>
      <c r="T1872" s="1"/>
      <c r="U1872" s="3">
        <f>IFERROR(__xludf.DUMMYFUNCTION("""COMPUTED_VALUE"""),0.0)</f>
        <v>0</v>
      </c>
      <c r="V1872" s="1" t="str">
        <f>IFERROR(__xludf.DUMMYFUNCTION("""COMPUTED_VALUE"""),"#N/A")</f>
        <v>#N/A</v>
      </c>
      <c r="W1872" s="1" t="str">
        <f>IFERROR(__xludf.DUMMYFUNCTION("""COMPUTED_VALUE"""),"#N/A")</f>
        <v>#N/A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IFERROR(__xludf.DUMMYFUNCTION("""COMPUTED_VALUE"""),"#VALUE!")</f>
        <v>#VALUE!</v>
      </c>
      <c r="P1873" s="1" t="str">
        <f>IFERROR(__xludf.DUMMYFUNCTION("""COMPUTED_VALUE"""),"#N/A")</f>
        <v>#N/A</v>
      </c>
      <c r="Q1873" s="1"/>
      <c r="R1873" s="1"/>
      <c r="S1873" s="1"/>
      <c r="T1873" s="1"/>
      <c r="U1873" s="3">
        <f>IFERROR(__xludf.DUMMYFUNCTION("""COMPUTED_VALUE"""),0.0)</f>
        <v>0</v>
      </c>
      <c r="V1873" s="1" t="str">
        <f>IFERROR(__xludf.DUMMYFUNCTION("""COMPUTED_VALUE"""),"#N/A")</f>
        <v>#N/A</v>
      </c>
      <c r="W1873" s="1" t="str">
        <f>IFERROR(__xludf.DUMMYFUNCTION("""COMPUTED_VALUE"""),"#N/A")</f>
        <v>#N/A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IFERROR(__xludf.DUMMYFUNCTION("""COMPUTED_VALUE"""),"#VALUE!")</f>
        <v>#VALUE!</v>
      </c>
      <c r="P1874" s="1" t="str">
        <f>IFERROR(__xludf.DUMMYFUNCTION("""COMPUTED_VALUE"""),"#N/A")</f>
        <v>#N/A</v>
      </c>
      <c r="Q1874" s="1"/>
      <c r="R1874" s="1"/>
      <c r="S1874" s="1"/>
      <c r="T1874" s="1"/>
      <c r="U1874" s="3">
        <f>IFERROR(__xludf.DUMMYFUNCTION("""COMPUTED_VALUE"""),0.0)</f>
        <v>0</v>
      </c>
      <c r="V1874" s="1" t="str">
        <f>IFERROR(__xludf.DUMMYFUNCTION("""COMPUTED_VALUE"""),"#N/A")</f>
        <v>#N/A</v>
      </c>
      <c r="W1874" s="1" t="str">
        <f>IFERROR(__xludf.DUMMYFUNCTION("""COMPUTED_VALUE"""),"#N/A")</f>
        <v>#N/A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IFERROR(__xludf.DUMMYFUNCTION("""COMPUTED_VALUE"""),"#VALUE!")</f>
        <v>#VALUE!</v>
      </c>
      <c r="P1875" s="1" t="str">
        <f>IFERROR(__xludf.DUMMYFUNCTION("""COMPUTED_VALUE"""),"#N/A")</f>
        <v>#N/A</v>
      </c>
      <c r="Q1875" s="1"/>
      <c r="R1875" s="1"/>
      <c r="S1875" s="1"/>
      <c r="T1875" s="1"/>
      <c r="U1875" s="3">
        <f>IFERROR(__xludf.DUMMYFUNCTION("""COMPUTED_VALUE"""),0.0)</f>
        <v>0</v>
      </c>
      <c r="V1875" s="1" t="str">
        <f>IFERROR(__xludf.DUMMYFUNCTION("""COMPUTED_VALUE"""),"#N/A")</f>
        <v>#N/A</v>
      </c>
      <c r="W1875" s="1" t="str">
        <f>IFERROR(__xludf.DUMMYFUNCTION("""COMPUTED_VALUE"""),"#N/A")</f>
        <v>#N/A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IFERROR(__xludf.DUMMYFUNCTION("""COMPUTED_VALUE"""),"#VALUE!")</f>
        <v>#VALUE!</v>
      </c>
      <c r="P1876" s="1" t="str">
        <f>IFERROR(__xludf.DUMMYFUNCTION("""COMPUTED_VALUE"""),"#N/A")</f>
        <v>#N/A</v>
      </c>
      <c r="Q1876" s="1"/>
      <c r="R1876" s="1"/>
      <c r="S1876" s="1"/>
      <c r="T1876" s="1"/>
      <c r="U1876" s="3">
        <f>IFERROR(__xludf.DUMMYFUNCTION("""COMPUTED_VALUE"""),0.0)</f>
        <v>0</v>
      </c>
      <c r="V1876" s="1" t="str">
        <f>IFERROR(__xludf.DUMMYFUNCTION("""COMPUTED_VALUE"""),"#N/A")</f>
        <v>#N/A</v>
      </c>
      <c r="W1876" s="1" t="str">
        <f>IFERROR(__xludf.DUMMYFUNCTION("""COMPUTED_VALUE"""),"#N/A")</f>
        <v>#N/A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IFERROR(__xludf.DUMMYFUNCTION("""COMPUTED_VALUE"""),"#VALUE!")</f>
        <v>#VALUE!</v>
      </c>
      <c r="P1877" s="1" t="str">
        <f>IFERROR(__xludf.DUMMYFUNCTION("""COMPUTED_VALUE"""),"#N/A")</f>
        <v>#N/A</v>
      </c>
      <c r="Q1877" s="1"/>
      <c r="R1877" s="1"/>
      <c r="S1877" s="1"/>
      <c r="T1877" s="1"/>
      <c r="U1877" s="3">
        <f>IFERROR(__xludf.DUMMYFUNCTION("""COMPUTED_VALUE"""),0.0)</f>
        <v>0</v>
      </c>
      <c r="V1877" s="1" t="str">
        <f>IFERROR(__xludf.DUMMYFUNCTION("""COMPUTED_VALUE"""),"#N/A")</f>
        <v>#N/A</v>
      </c>
      <c r="W1877" s="1" t="str">
        <f>IFERROR(__xludf.DUMMYFUNCTION("""COMPUTED_VALUE"""),"#N/A")</f>
        <v>#N/A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IFERROR(__xludf.DUMMYFUNCTION("""COMPUTED_VALUE"""),"#VALUE!")</f>
        <v>#VALUE!</v>
      </c>
      <c r="P1878" s="1" t="str">
        <f>IFERROR(__xludf.DUMMYFUNCTION("""COMPUTED_VALUE"""),"#N/A")</f>
        <v>#N/A</v>
      </c>
      <c r="Q1878" s="1"/>
      <c r="R1878" s="1"/>
      <c r="S1878" s="1"/>
      <c r="T1878" s="1"/>
      <c r="U1878" s="3">
        <f>IFERROR(__xludf.DUMMYFUNCTION("""COMPUTED_VALUE"""),0.0)</f>
        <v>0</v>
      </c>
      <c r="V1878" s="1" t="str">
        <f>IFERROR(__xludf.DUMMYFUNCTION("""COMPUTED_VALUE"""),"#N/A")</f>
        <v>#N/A</v>
      </c>
      <c r="W1878" s="1" t="str">
        <f>IFERROR(__xludf.DUMMYFUNCTION("""COMPUTED_VALUE"""),"#N/A")</f>
        <v>#N/A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IFERROR(__xludf.DUMMYFUNCTION("""COMPUTED_VALUE"""),"Mikhaela Decangchon")</f>
        <v>Mikhaela Decangchon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IFERROR(__xludf.DUMMYFUNCTION("""COMPUTED_VALUE"""),"#VALUE!")</f>
        <v>#VALUE!</v>
      </c>
      <c r="P1879" s="1" t="str">
        <f>IFERROR(__xludf.DUMMYFUNCTION("""COMPUTED_VALUE"""),"#N/A")</f>
        <v>#N/A</v>
      </c>
      <c r="Q1879" s="1"/>
      <c r="R1879" s="1"/>
      <c r="S1879" s="1"/>
      <c r="T1879" s="1"/>
      <c r="U1879" s="3">
        <f>IFERROR(__xludf.DUMMYFUNCTION("""COMPUTED_VALUE"""),0.0)</f>
        <v>0</v>
      </c>
      <c r="V1879" s="1" t="str">
        <f>IFERROR(__xludf.DUMMYFUNCTION("""COMPUTED_VALUE"""),"#N/A")</f>
        <v>#N/A</v>
      </c>
      <c r="W1879" s="1" t="str">
        <f>IFERROR(__xludf.DUMMYFUNCTION("""COMPUTED_VALUE"""),"#N/A")</f>
        <v>#N/A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IFERROR(__xludf.DUMMYFUNCTION("""COMPUTED_VALUE"""),"#VALUE!")</f>
        <v>#VALUE!</v>
      </c>
      <c r="P1880" s="1" t="str">
        <f>IFERROR(__xludf.DUMMYFUNCTION("""COMPUTED_VALUE"""),"#N/A")</f>
        <v>#N/A</v>
      </c>
      <c r="Q1880" s="1"/>
      <c r="R1880" s="1"/>
      <c r="S1880" s="1"/>
      <c r="T1880" s="1"/>
      <c r="U1880" s="3">
        <f>IFERROR(__xludf.DUMMYFUNCTION("""COMPUTED_VALUE"""),0.0)</f>
        <v>0</v>
      </c>
      <c r="V1880" s="1" t="str">
        <f>IFERROR(__xludf.DUMMYFUNCTION("""COMPUTED_VALUE"""),"#N/A")</f>
        <v>#N/A</v>
      </c>
      <c r="W1880" s="1" t="str">
        <f>IFERROR(__xludf.DUMMYFUNCTION("""COMPUTED_VALUE"""),"#N/A")</f>
        <v>#N/A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IFERROR(__xludf.DUMMYFUNCTION("""COMPUTED_VALUE"""),"Mikhaela Decangchon")</f>
        <v>Mikhaela Decangchon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IFERROR(__xludf.DUMMYFUNCTION("""COMPUTED_VALUE"""),"#VALUE!")</f>
        <v>#VALUE!</v>
      </c>
      <c r="P1881" s="1" t="str">
        <f>IFERROR(__xludf.DUMMYFUNCTION("""COMPUTED_VALUE"""),"#N/A")</f>
        <v>#N/A</v>
      </c>
      <c r="Q1881" s="1"/>
      <c r="R1881" s="1"/>
      <c r="S1881" s="1"/>
      <c r="T1881" s="1"/>
      <c r="U1881" s="3">
        <f>IFERROR(__xludf.DUMMYFUNCTION("""COMPUTED_VALUE"""),0.0)</f>
        <v>0</v>
      </c>
      <c r="V1881" s="1" t="str">
        <f>IFERROR(__xludf.DUMMYFUNCTION("""COMPUTED_VALUE"""),"#N/A")</f>
        <v>#N/A</v>
      </c>
      <c r="W1881" s="1" t="str">
        <f>IFERROR(__xludf.DUMMYFUNCTION("""COMPUTED_VALUE"""),"#N/A")</f>
        <v>#N/A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IFERROR(__xludf.DUMMYFUNCTION("""COMPUTED_VALUE"""),"#VALUE!")</f>
        <v>#VALUE!</v>
      </c>
      <c r="P1882" s="1" t="str">
        <f>IFERROR(__xludf.DUMMYFUNCTION("""COMPUTED_VALUE"""),"#N/A")</f>
        <v>#N/A</v>
      </c>
      <c r="Q1882" s="1"/>
      <c r="R1882" s="1"/>
      <c r="S1882" s="1"/>
      <c r="T1882" s="1"/>
      <c r="U1882" s="3">
        <f>IFERROR(__xludf.DUMMYFUNCTION("""COMPUTED_VALUE"""),0.0)</f>
        <v>0</v>
      </c>
      <c r="V1882" s="1" t="str">
        <f>IFERROR(__xludf.DUMMYFUNCTION("""COMPUTED_VALUE"""),"#N/A")</f>
        <v>#N/A</v>
      </c>
      <c r="W1882" s="1" t="str">
        <f>IFERROR(__xludf.DUMMYFUNCTION("""COMPUTED_VALUE"""),"#N/A")</f>
        <v>#N/A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IFERROR(__xludf.DUMMYFUNCTION("""COMPUTED_VALUE"""),"#VALUE!")</f>
        <v>#VALUE!</v>
      </c>
      <c r="P1883" s="1" t="str">
        <f>IFERROR(__xludf.DUMMYFUNCTION("""COMPUTED_VALUE"""),"#N/A")</f>
        <v>#N/A</v>
      </c>
      <c r="Q1883" s="1"/>
      <c r="R1883" s="1"/>
      <c r="S1883" s="1"/>
      <c r="T1883" s="1"/>
      <c r="U1883" s="3">
        <f>IFERROR(__xludf.DUMMYFUNCTION("""COMPUTED_VALUE"""),0.0)</f>
        <v>0</v>
      </c>
      <c r="V1883" s="1" t="str">
        <f>IFERROR(__xludf.DUMMYFUNCTION("""COMPUTED_VALUE"""),"#N/A")</f>
        <v>#N/A</v>
      </c>
      <c r="W1883" s="1" t="str">
        <f>IFERROR(__xludf.DUMMYFUNCTION("""COMPUTED_VALUE"""),"#N/A")</f>
        <v>#N/A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IFERROR(__xludf.DUMMYFUNCTION("""COMPUTED_VALUE"""),"#VALUE!")</f>
        <v>#VALUE!</v>
      </c>
      <c r="P1884" s="1" t="str">
        <f>IFERROR(__xludf.DUMMYFUNCTION("""COMPUTED_VALUE"""),"#N/A")</f>
        <v>#N/A</v>
      </c>
      <c r="Q1884" s="1"/>
      <c r="R1884" s="1"/>
      <c r="S1884" s="1"/>
      <c r="T1884" s="1"/>
      <c r="U1884" s="3">
        <f>IFERROR(__xludf.DUMMYFUNCTION("""COMPUTED_VALUE"""),0.0)</f>
        <v>0</v>
      </c>
      <c r="V1884" s="1" t="str">
        <f>IFERROR(__xludf.DUMMYFUNCTION("""COMPUTED_VALUE"""),"#N/A")</f>
        <v>#N/A</v>
      </c>
      <c r="W1884" s="1" t="str">
        <f>IFERROR(__xludf.DUMMYFUNCTION("""COMPUTED_VALUE"""),"#N/A")</f>
        <v>#N/A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IFERROR(__xludf.DUMMYFUNCTION("""COMPUTED_VALUE"""),"#VALUE!")</f>
        <v>#VALUE!</v>
      </c>
      <c r="P1885" s="1" t="str">
        <f>IFERROR(__xludf.DUMMYFUNCTION("""COMPUTED_VALUE"""),"#N/A")</f>
        <v>#N/A</v>
      </c>
      <c r="Q1885" s="1"/>
      <c r="R1885" s="1"/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IFERROR(__xludf.DUMMYFUNCTION("""COMPUTED_VALUE"""),"#N/A")</f>
        <v>#N/A</v>
      </c>
      <c r="W1885" s="1" t="str">
        <f>IFERROR(__xludf.DUMMYFUNCTION("""COMPUTED_VALUE"""),"#N/A")</f>
        <v>#N/A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IFERROR(__xludf.DUMMYFUNCTION("""COMPUTED_VALUE"""),"#VALUE!")</f>
        <v>#VALUE!</v>
      </c>
      <c r="P1886" s="1" t="str">
        <f>IFERROR(__xludf.DUMMYFUNCTION("""COMPUTED_VALUE"""),"#N/A")</f>
        <v>#N/A</v>
      </c>
      <c r="Q1886" s="1"/>
      <c r="R1886" s="1"/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IFERROR(__xludf.DUMMYFUNCTION("""COMPUTED_VALUE"""),"#N/A")</f>
        <v>#N/A</v>
      </c>
      <c r="W1886" s="1" t="str">
        <f>IFERROR(__xludf.DUMMYFUNCTION("""COMPUTED_VALUE"""),"#N/A")</f>
        <v>#N/A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IFERROR(__xludf.DUMMYFUNCTION("""COMPUTED_VALUE"""),"#VALUE!")</f>
        <v>#VALUE!</v>
      </c>
      <c r="P1887" s="1" t="str">
        <f>IFERROR(__xludf.DUMMYFUNCTION("""COMPUTED_VALUE"""),"#N/A")</f>
        <v>#N/A</v>
      </c>
      <c r="Q1887" s="1"/>
      <c r="R1887" s="1"/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IFERROR(__xludf.DUMMYFUNCTION("""COMPUTED_VALUE"""),"#N/A")</f>
        <v>#N/A</v>
      </c>
      <c r="W1887" s="1" t="str">
        <f>IFERROR(__xludf.DUMMYFUNCTION("""COMPUTED_VALUE"""),"#N/A")</f>
        <v>#N/A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IFERROR(__xludf.DUMMYFUNCTION("""COMPUTED_VALUE"""),"#VALUE!")</f>
        <v>#VALUE!</v>
      </c>
      <c r="P1888" s="1" t="str">
        <f>IFERROR(__xludf.DUMMYFUNCTION("""COMPUTED_VALUE"""),"#N/A")</f>
        <v>#N/A</v>
      </c>
      <c r="Q1888" s="1"/>
      <c r="R1888" s="1"/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IFERROR(__xludf.DUMMYFUNCTION("""COMPUTED_VALUE"""),"#N/A")</f>
        <v>#N/A</v>
      </c>
      <c r="W1888" s="1" t="str">
        <f>IFERROR(__xludf.DUMMYFUNCTION("""COMPUTED_VALUE"""),"#N/A")</f>
        <v>#N/A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IFERROR(__xludf.DUMMYFUNCTION("""COMPUTED_VALUE"""),"#VALUE!")</f>
        <v>#VALUE!</v>
      </c>
      <c r="P1889" s="1" t="str">
        <f>IFERROR(__xludf.DUMMYFUNCTION("""COMPUTED_VALUE"""),"#N/A")</f>
        <v>#N/A</v>
      </c>
      <c r="Q1889" s="1"/>
      <c r="R1889" s="1"/>
      <c r="S1889" s="1"/>
      <c r="T1889" s="1"/>
      <c r="U1889" s="3">
        <f>IFERROR(__xludf.DUMMYFUNCTION("""COMPUTED_VALUE"""),0.0)</f>
        <v>0</v>
      </c>
      <c r="V1889" s="1" t="str">
        <f>IFERROR(__xludf.DUMMYFUNCTION("""COMPUTED_VALUE"""),"#N/A")</f>
        <v>#N/A</v>
      </c>
      <c r="W1889" s="1" t="str">
        <f>IFERROR(__xludf.DUMMYFUNCTION("""COMPUTED_VALUE"""),"#N/A")</f>
        <v>#N/A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IFERROR(__xludf.DUMMYFUNCTION("""COMPUTED_VALUE"""),"#VALUE!")</f>
        <v>#VALUE!</v>
      </c>
      <c r="P1890" s="1" t="str">
        <f>IFERROR(__xludf.DUMMYFUNCTION("""COMPUTED_VALUE"""),"#N/A")</f>
        <v>#N/A</v>
      </c>
      <c r="Q1890" s="1"/>
      <c r="R1890" s="1"/>
      <c r="S1890" s="1"/>
      <c r="T1890" s="1"/>
      <c r="U1890" s="3">
        <f>IFERROR(__xludf.DUMMYFUNCTION("""COMPUTED_VALUE"""),0.0)</f>
        <v>0</v>
      </c>
      <c r="V1890" s="1" t="str">
        <f>IFERROR(__xludf.DUMMYFUNCTION("""COMPUTED_VALUE"""),"#N/A")</f>
        <v>#N/A</v>
      </c>
      <c r="W1890" s="1" t="str">
        <f>IFERROR(__xludf.DUMMYFUNCTION("""COMPUTED_VALUE"""),"#N/A")</f>
        <v>#N/A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IFERROR(__xludf.DUMMYFUNCTION("""COMPUTED_VALUE"""),"#VALUE!")</f>
        <v>#VALUE!</v>
      </c>
      <c r="P1891" s="1" t="str">
        <f>IFERROR(__xludf.DUMMYFUNCTION("""COMPUTED_VALUE"""),"#N/A")</f>
        <v>#N/A</v>
      </c>
      <c r="Q1891" s="1"/>
      <c r="R1891" s="1"/>
      <c r="S1891" s="1"/>
      <c r="T1891" s="1"/>
      <c r="U1891" s="3">
        <f>IFERROR(__xludf.DUMMYFUNCTION("""COMPUTED_VALUE"""),0.0)</f>
        <v>0</v>
      </c>
      <c r="V1891" s="1" t="str">
        <f>IFERROR(__xludf.DUMMYFUNCTION("""COMPUTED_VALUE"""),"#N/A")</f>
        <v>#N/A</v>
      </c>
      <c r="W1891" s="1" t="str">
        <f>IFERROR(__xludf.DUMMYFUNCTION("""COMPUTED_VALUE"""),"#N/A")</f>
        <v>#N/A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IFERROR(__xludf.DUMMYFUNCTION("""COMPUTED_VALUE"""),"#VALUE!")</f>
        <v>#VALUE!</v>
      </c>
      <c r="P1892" s="1" t="str">
        <f>IFERROR(__xludf.DUMMYFUNCTION("""COMPUTED_VALUE"""),"#N/A")</f>
        <v>#N/A</v>
      </c>
      <c r="Q1892" s="1"/>
      <c r="R1892" s="1"/>
      <c r="S1892" s="1"/>
      <c r="T1892" s="1"/>
      <c r="U1892" s="3">
        <f>IFERROR(__xludf.DUMMYFUNCTION("""COMPUTED_VALUE"""),0.0)</f>
        <v>0</v>
      </c>
      <c r="V1892" s="1" t="str">
        <f>IFERROR(__xludf.DUMMYFUNCTION("""COMPUTED_VALUE"""),"#N/A")</f>
        <v>#N/A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IFERROR(__xludf.DUMMYFUNCTION("""COMPUTED_VALUE"""),"#VALUE!")</f>
        <v>#VALUE!</v>
      </c>
      <c r="P1893" s="1" t="str">
        <f>IFERROR(__xludf.DUMMYFUNCTION("""COMPUTED_VALUE"""),"#N/A")</f>
        <v>#N/A</v>
      </c>
      <c r="Q1893" s="1"/>
      <c r="R1893" s="1"/>
      <c r="S1893" s="1"/>
      <c r="T1893" s="1"/>
      <c r="U1893" s="3">
        <f>IFERROR(__xludf.DUMMYFUNCTION("""COMPUTED_VALUE"""),0.0)</f>
        <v>0</v>
      </c>
      <c r="V1893" s="1" t="str">
        <f>IFERROR(__xludf.DUMMYFUNCTION("""COMPUTED_VALUE"""),"#N/A")</f>
        <v>#N/A</v>
      </c>
      <c r="W1893" s="1" t="str">
        <f>IFERROR(__xludf.DUMMYFUNCTION("""COMPUTED_VALUE"""),"#N/A")</f>
        <v>#N/A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IFERROR(__xludf.DUMMYFUNCTION("""COMPUTED_VALUE"""),"#VALUE!")</f>
        <v>#VALUE!</v>
      </c>
      <c r="P1894" s="1" t="str">
        <f>IFERROR(__xludf.DUMMYFUNCTION("""COMPUTED_VALUE"""),"#N/A")</f>
        <v>#N/A</v>
      </c>
      <c r="Q1894" s="1"/>
      <c r="R1894" s="1"/>
      <c r="S1894" s="1"/>
      <c r="T1894" s="1"/>
      <c r="U1894" s="3">
        <f>IFERROR(__xludf.DUMMYFUNCTION("""COMPUTED_VALUE"""),0.0)</f>
        <v>0</v>
      </c>
      <c r="V1894" s="1" t="str">
        <f>IFERROR(__xludf.DUMMYFUNCTION("""COMPUTED_VALUE"""),"#N/A")</f>
        <v>#N/A</v>
      </c>
      <c r="W1894" s="1" t="str">
        <f>IFERROR(__xludf.DUMMYFUNCTION("""COMPUTED_VALUE"""),"#N/A")</f>
        <v>#N/A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IFERROR(__xludf.DUMMYFUNCTION("""COMPUTED_VALUE"""),"#VALUE!")</f>
        <v>#VALUE!</v>
      </c>
      <c r="P1895" s="1" t="str">
        <f>IFERROR(__xludf.DUMMYFUNCTION("""COMPUTED_VALUE"""),"#N/A")</f>
        <v>#N/A</v>
      </c>
      <c r="Q1895" s="1"/>
      <c r="R1895" s="1"/>
      <c r="S1895" s="1"/>
      <c r="T1895" s="1"/>
      <c r="U1895" s="3">
        <f>IFERROR(__xludf.DUMMYFUNCTION("""COMPUTED_VALUE"""),0.0)</f>
        <v>0</v>
      </c>
      <c r="V1895" s="1" t="str">
        <f>IFERROR(__xludf.DUMMYFUNCTION("""COMPUTED_VALUE"""),"#N/A")</f>
        <v>#N/A</v>
      </c>
      <c r="W1895" s="1" t="str">
        <f>IFERROR(__xludf.DUMMYFUNCTION("""COMPUTED_VALUE"""),"#N/A")</f>
        <v>#N/A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IFERROR(__xludf.DUMMYFUNCTION("""COMPUTED_VALUE"""),"#VALUE!")</f>
        <v>#VALUE!</v>
      </c>
      <c r="P1896" s="1" t="str">
        <f>IFERROR(__xludf.DUMMYFUNCTION("""COMPUTED_VALUE"""),"#N/A")</f>
        <v>#N/A</v>
      </c>
      <c r="Q1896" s="1"/>
      <c r="R1896" s="1"/>
      <c r="S1896" s="1"/>
      <c r="T1896" s="1"/>
      <c r="U1896" s="3">
        <f>IFERROR(__xludf.DUMMYFUNCTION("""COMPUTED_VALUE"""),0.0)</f>
        <v>0</v>
      </c>
      <c r="V1896" s="1" t="str">
        <f>IFERROR(__xludf.DUMMYFUNCTION("""COMPUTED_VALUE"""),"#N/A")</f>
        <v>#N/A</v>
      </c>
      <c r="W1896" s="1" t="str">
        <f>IFERROR(__xludf.DUMMYFUNCTION("""COMPUTED_VALUE"""),"#N/A")</f>
        <v>#N/A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IFERROR(__xludf.DUMMYFUNCTION("""COMPUTED_VALUE"""),"#VALUE!")</f>
        <v>#VALUE!</v>
      </c>
      <c r="P1897" s="1" t="str">
        <f>IFERROR(__xludf.DUMMYFUNCTION("""COMPUTED_VALUE"""),"#N/A")</f>
        <v>#N/A</v>
      </c>
      <c r="Q1897" s="1"/>
      <c r="R1897" s="1"/>
      <c r="S1897" s="1"/>
      <c r="T1897" s="1"/>
      <c r="U1897" s="3">
        <f>IFERROR(__xludf.DUMMYFUNCTION("""COMPUTED_VALUE"""),0.0)</f>
        <v>0</v>
      </c>
      <c r="V1897" s="1" t="str">
        <f>IFERROR(__xludf.DUMMYFUNCTION("""COMPUTED_VALUE"""),"#N/A")</f>
        <v>#N/A</v>
      </c>
      <c r="W1897" s="1" t="str">
        <f>IFERROR(__xludf.DUMMYFUNCTION("""COMPUTED_VALUE"""),"#N/A")</f>
        <v>#N/A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IFERROR(__xludf.DUMMYFUNCTION("""COMPUTED_VALUE"""),"#VALUE!")</f>
        <v>#VALUE!</v>
      </c>
      <c r="P1898" s="1" t="str">
        <f>IFERROR(__xludf.DUMMYFUNCTION("""COMPUTED_VALUE"""),"#N/A")</f>
        <v>#N/A</v>
      </c>
      <c r="Q1898" s="1"/>
      <c r="R1898" s="1"/>
      <c r="S1898" s="1"/>
      <c r="T1898" s="1"/>
      <c r="U1898" s="3">
        <f>IFERROR(__xludf.DUMMYFUNCTION("""COMPUTED_VALUE"""),0.0)</f>
        <v>0</v>
      </c>
      <c r="V1898" s="1" t="str">
        <f>IFERROR(__xludf.DUMMYFUNCTION("""COMPUTED_VALUE"""),"#N/A")</f>
        <v>#N/A</v>
      </c>
      <c r="W1898" s="1" t="str">
        <f>IFERROR(__xludf.DUMMYFUNCTION("""COMPUTED_VALUE"""),"#N/A")</f>
        <v>#N/A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IFERROR(__xludf.DUMMYFUNCTION("""COMPUTED_VALUE"""),"#VALUE!")</f>
        <v>#VALUE!</v>
      </c>
      <c r="P1899" s="1" t="str">
        <f>IFERROR(__xludf.DUMMYFUNCTION("""COMPUTED_VALUE"""),"#N/A")</f>
        <v>#N/A</v>
      </c>
      <c r="Q1899" s="1"/>
      <c r="R1899" s="1"/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IFERROR(__xludf.DUMMYFUNCTION("""COMPUTED_VALUE"""),"#N/A")</f>
        <v>#N/A</v>
      </c>
      <c r="W1899" s="1" t="str">
        <f>IFERROR(__xludf.DUMMYFUNCTION("""COMPUTED_VALUE"""),"#N/A")</f>
        <v>#N/A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IFERROR(__xludf.DUMMYFUNCTION("""COMPUTED_VALUE"""),"#VALUE!")</f>
        <v>#VALUE!</v>
      </c>
      <c r="P1900" s="1" t="str">
        <f>IFERROR(__xludf.DUMMYFUNCTION("""COMPUTED_VALUE"""),"#N/A")</f>
        <v>#N/A</v>
      </c>
      <c r="Q1900" s="1"/>
      <c r="R1900" s="1"/>
      <c r="S1900" s="1"/>
      <c r="T1900" s="1"/>
      <c r="U1900" s="3">
        <f>IFERROR(__xludf.DUMMYFUNCTION("""COMPUTED_VALUE"""),0.0)</f>
        <v>0</v>
      </c>
      <c r="V1900" s="1" t="str">
        <f>IFERROR(__xludf.DUMMYFUNCTION("""COMPUTED_VALUE"""),"#N/A")</f>
        <v>#N/A</v>
      </c>
      <c r="W1900" s="1" t="str">
        <f>IFERROR(__xludf.DUMMYFUNCTION("""COMPUTED_VALUE"""),"#N/A")</f>
        <v>#N/A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IFERROR(__xludf.DUMMYFUNCTION("""COMPUTED_VALUE"""),"#VALUE!")</f>
        <v>#VALUE!</v>
      </c>
      <c r="P1901" s="1" t="str">
        <f>IFERROR(__xludf.DUMMYFUNCTION("""COMPUTED_VALUE"""),"#N/A")</f>
        <v>#N/A</v>
      </c>
      <c r="Q1901" s="1"/>
      <c r="R1901" s="1"/>
      <c r="S1901" s="1"/>
      <c r="T1901" s="1"/>
      <c r="U1901" s="3">
        <f>IFERROR(__xludf.DUMMYFUNCTION("""COMPUTED_VALUE"""),0.0)</f>
        <v>0</v>
      </c>
      <c r="V1901" s="1" t="str">
        <f>IFERROR(__xludf.DUMMYFUNCTION("""COMPUTED_VALUE"""),"#N/A")</f>
        <v>#N/A</v>
      </c>
      <c r="W1901" s="1" t="str">
        <f>IFERROR(__xludf.DUMMYFUNCTION("""COMPUTED_VALUE"""),"#N/A")</f>
        <v>#N/A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IFERROR(__xludf.DUMMYFUNCTION("""COMPUTED_VALUE"""),"K-Tin Yu")</f>
        <v>K-Tin Yu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IFERROR(__xludf.DUMMYFUNCTION("""COMPUTED_VALUE"""),"#VALUE!")</f>
        <v>#VALUE!</v>
      </c>
      <c r="P1902" s="1" t="str">
        <f>IFERROR(__xludf.DUMMYFUNCTION("""COMPUTED_VALUE"""),"#N/A")</f>
        <v>#N/A</v>
      </c>
      <c r="Q1902" s="1"/>
      <c r="R1902" s="1"/>
      <c r="S1902" s="1"/>
      <c r="T1902" s="1"/>
      <c r="U1902" s="3">
        <f>IFERROR(__xludf.DUMMYFUNCTION("""COMPUTED_VALUE"""),0.0)</f>
        <v>0</v>
      </c>
      <c r="V1902" s="1" t="str">
        <f>IFERROR(__xludf.DUMMYFUNCTION("""COMPUTED_VALUE"""),"#N/A")</f>
        <v>#N/A</v>
      </c>
      <c r="W1902" s="1" t="str">
        <f>IFERROR(__xludf.DUMMYFUNCTION("""COMPUTED_VALUE"""),"#N/A")</f>
        <v>#N/A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IFERROR(__xludf.DUMMYFUNCTION("""COMPUTED_VALUE"""),"Jelyn Elmido")</f>
        <v>Jelyn Elmido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IFERROR(__xludf.DUMMYFUNCTION("""COMPUTED_VALUE"""),"#VALUE!")</f>
        <v>#VALUE!</v>
      </c>
      <c r="P1903" s="1" t="str">
        <f>IFERROR(__xludf.DUMMYFUNCTION("""COMPUTED_VALUE"""),"#N/A")</f>
        <v>#N/A</v>
      </c>
      <c r="Q1903" s="1"/>
      <c r="R1903" s="1"/>
      <c r="S1903" s="1"/>
      <c r="T1903" s="1"/>
      <c r="U1903" s="3">
        <f>IFERROR(__xludf.DUMMYFUNCTION("""COMPUTED_VALUE"""),0.0)</f>
        <v>0</v>
      </c>
      <c r="V1903" s="1" t="str">
        <f>IFERROR(__xludf.DUMMYFUNCTION("""COMPUTED_VALUE"""),"#N/A")</f>
        <v>#N/A</v>
      </c>
      <c r="W1903" s="1" t="str">
        <f>IFERROR(__xludf.DUMMYFUNCTION("""COMPUTED_VALUE"""),"#N/A")</f>
        <v>#N/A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IFERROR(__xludf.DUMMYFUNCTION("""COMPUTED_VALUE"""),"#VALUE!")</f>
        <v>#VALUE!</v>
      </c>
      <c r="P1904" s="1" t="str">
        <f>IFERROR(__xludf.DUMMYFUNCTION("""COMPUTED_VALUE"""),"#N/A")</f>
        <v>#N/A</v>
      </c>
      <c r="Q1904" s="1"/>
      <c r="R1904" s="1"/>
      <c r="S1904" s="1"/>
      <c r="T1904" s="1"/>
      <c r="U1904" s="3">
        <f>IFERROR(__xludf.DUMMYFUNCTION("""COMPUTED_VALUE"""),0.0)</f>
        <v>0</v>
      </c>
      <c r="V1904" s="1" t="str">
        <f>IFERROR(__xludf.DUMMYFUNCTION("""COMPUTED_VALUE"""),"#N/A")</f>
        <v>#N/A</v>
      </c>
      <c r="W1904" s="1" t="str">
        <f>IFERROR(__xludf.DUMMYFUNCTION("""COMPUTED_VALUE"""),"#N/A")</f>
        <v>#N/A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IFERROR(__xludf.DUMMYFUNCTION("""COMPUTED_VALUE"""),"#VALUE!")</f>
        <v>#VALUE!</v>
      </c>
      <c r="P1905" s="1" t="str">
        <f>IFERROR(__xludf.DUMMYFUNCTION("""COMPUTED_VALUE"""),"#N/A")</f>
        <v>#N/A</v>
      </c>
      <c r="Q1905" s="1"/>
      <c r="R1905" s="1"/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IFERROR(__xludf.DUMMYFUNCTION("""COMPUTED_VALUE"""),"#N/A")</f>
        <v>#N/A</v>
      </c>
      <c r="W1905" s="1" t="str">
        <f>IFERROR(__xludf.DUMMYFUNCTION("""COMPUTED_VALUE"""),"#N/A")</f>
        <v>#N/A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IFERROR(__xludf.DUMMYFUNCTION("""COMPUTED_VALUE"""),"#VALUE!")</f>
        <v>#VALUE!</v>
      </c>
      <c r="P1906" s="1" t="str">
        <f>IFERROR(__xludf.DUMMYFUNCTION("""COMPUTED_VALUE"""),"#N/A")</f>
        <v>#N/A</v>
      </c>
      <c r="Q1906" s="1"/>
      <c r="R1906" s="1"/>
      <c r="S1906" s="1"/>
      <c r="T1906" s="1"/>
      <c r="U1906" s="3">
        <f>IFERROR(__xludf.DUMMYFUNCTION("""COMPUTED_VALUE"""),0.0)</f>
        <v>0</v>
      </c>
      <c r="V1906" s="1" t="str">
        <f>IFERROR(__xludf.DUMMYFUNCTION("""COMPUTED_VALUE"""),"#N/A")</f>
        <v>#N/A</v>
      </c>
      <c r="W1906" s="1" t="str">
        <f>IFERROR(__xludf.DUMMYFUNCTION("""COMPUTED_VALUE"""),"#N/A")</f>
        <v>#N/A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IFERROR(__xludf.DUMMYFUNCTION("""COMPUTED_VALUE"""),"#VALUE!")</f>
        <v>#VALUE!</v>
      </c>
      <c r="P1907" s="1" t="str">
        <f>IFERROR(__xludf.DUMMYFUNCTION("""COMPUTED_VALUE"""),"#N/A")</f>
        <v>#N/A</v>
      </c>
      <c r="Q1907" s="1"/>
      <c r="R1907" s="1"/>
      <c r="S1907" s="1"/>
      <c r="T1907" s="1"/>
      <c r="U1907" s="3">
        <f>IFERROR(__xludf.DUMMYFUNCTION("""COMPUTED_VALUE"""),0.0)</f>
        <v>0</v>
      </c>
      <c r="V1907" s="1" t="str">
        <f>IFERROR(__xludf.DUMMYFUNCTION("""COMPUTED_VALUE"""),"#N/A")</f>
        <v>#N/A</v>
      </c>
      <c r="W1907" s="1" t="str">
        <f>IFERROR(__xludf.DUMMYFUNCTION("""COMPUTED_VALUE"""),"#N/A")</f>
        <v>#N/A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IFERROR(__xludf.DUMMYFUNCTION("""COMPUTED_VALUE"""),"#VALUE!")</f>
        <v>#VALUE!</v>
      </c>
      <c r="P1908" s="1" t="str">
        <f>IFERROR(__xludf.DUMMYFUNCTION("""COMPUTED_VALUE"""),"#N/A")</f>
        <v>#N/A</v>
      </c>
      <c r="Q1908" s="1"/>
      <c r="R1908" s="1"/>
      <c r="S1908" s="1"/>
      <c r="T1908" s="1"/>
      <c r="U1908" s="3">
        <f>IFERROR(__xludf.DUMMYFUNCTION("""COMPUTED_VALUE"""),0.0)</f>
        <v>0</v>
      </c>
      <c r="V1908" s="1" t="str">
        <f>IFERROR(__xludf.DUMMYFUNCTION("""COMPUTED_VALUE"""),"#N/A")</f>
        <v>#N/A</v>
      </c>
      <c r="W1908" s="1" t="str">
        <f>IFERROR(__xludf.DUMMYFUNCTION("""COMPUTED_VALUE"""),"#N/A")</f>
        <v>#N/A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IFERROR(__xludf.DUMMYFUNCTION("""COMPUTED_VALUE"""),"#VALUE!")</f>
        <v>#VALUE!</v>
      </c>
      <c r="P1909" s="1" t="str">
        <f>IFERROR(__xludf.DUMMYFUNCTION("""COMPUTED_VALUE"""),"#N/A")</f>
        <v>#N/A</v>
      </c>
      <c r="Q1909" s="1"/>
      <c r="R1909" s="1"/>
      <c r="S1909" s="1"/>
      <c r="T1909" s="1"/>
      <c r="U1909" s="3">
        <f>IFERROR(__xludf.DUMMYFUNCTION("""COMPUTED_VALUE"""),0.0)</f>
        <v>0</v>
      </c>
      <c r="V1909" s="1" t="str">
        <f>IFERROR(__xludf.DUMMYFUNCTION("""COMPUTED_VALUE"""),"#N/A")</f>
        <v>#N/A</v>
      </c>
      <c r="W1909" s="1" t="str">
        <f>IFERROR(__xludf.DUMMYFUNCTION("""COMPUTED_VALUE"""),"#N/A")</f>
        <v>#N/A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IFERROR(__xludf.DUMMYFUNCTION("""COMPUTED_VALUE"""),"#VALUE!")</f>
        <v>#VALUE!</v>
      </c>
      <c r="P1910" s="1" t="str">
        <f>IFERROR(__xludf.DUMMYFUNCTION("""COMPUTED_VALUE"""),"#N/A")</f>
        <v>#N/A</v>
      </c>
      <c r="Q1910" s="1"/>
      <c r="R1910" s="1"/>
      <c r="S1910" s="1"/>
      <c r="T1910" s="1"/>
      <c r="U1910" s="3">
        <f>IFERROR(__xludf.DUMMYFUNCTION("""COMPUTED_VALUE"""),0.0)</f>
        <v>0</v>
      </c>
      <c r="V1910" s="1" t="str">
        <f>IFERROR(__xludf.DUMMYFUNCTION("""COMPUTED_VALUE"""),"#N/A")</f>
        <v>#N/A</v>
      </c>
      <c r="W1910" s="1" t="str">
        <f>IFERROR(__xludf.DUMMYFUNCTION("""COMPUTED_VALUE"""),"#N/A")</f>
        <v>#N/A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IFERROR(__xludf.DUMMYFUNCTION("""COMPUTED_VALUE"""),"#VALUE!")</f>
        <v>#VALUE!</v>
      </c>
      <c r="P1911" s="1" t="str">
        <f>IFERROR(__xludf.DUMMYFUNCTION("""COMPUTED_VALUE"""),"#N/A")</f>
        <v>#N/A</v>
      </c>
      <c r="Q1911" s="1"/>
      <c r="R1911" s="1"/>
      <c r="S1911" s="1"/>
      <c r="T1911" s="1"/>
      <c r="U1911" s="3">
        <f>IFERROR(__xludf.DUMMYFUNCTION("""COMPUTED_VALUE"""),0.0)</f>
        <v>0</v>
      </c>
      <c r="V1911" s="1" t="str">
        <f>IFERROR(__xludf.DUMMYFUNCTION("""COMPUTED_VALUE"""),"#N/A")</f>
        <v>#N/A</v>
      </c>
      <c r="W1911" s="1" t="str">
        <f>IFERROR(__xludf.DUMMYFUNCTION("""COMPUTED_VALUE"""),"#N/A")</f>
        <v>#N/A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IFERROR(__xludf.DUMMYFUNCTION("""COMPUTED_VALUE"""),"#VALUE!")</f>
        <v>#VALUE!</v>
      </c>
      <c r="P1912" s="1" t="str">
        <f>IFERROR(__xludf.DUMMYFUNCTION("""COMPUTED_VALUE"""),"#N/A")</f>
        <v>#N/A</v>
      </c>
      <c r="Q1912" s="1"/>
      <c r="R1912" s="1"/>
      <c r="S1912" s="1"/>
      <c r="T1912" s="1"/>
      <c r="U1912" s="3">
        <f>IFERROR(__xludf.DUMMYFUNCTION("""COMPUTED_VALUE"""),0.0)</f>
        <v>0</v>
      </c>
      <c r="V1912" s="1" t="str">
        <f>IFERROR(__xludf.DUMMYFUNCTION("""COMPUTED_VALUE"""),"#N/A")</f>
        <v>#N/A</v>
      </c>
      <c r="W1912" s="1" t="str">
        <f>IFERROR(__xludf.DUMMYFUNCTION("""COMPUTED_VALUE"""),"#N/A")</f>
        <v>#N/A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IFERROR(__xludf.DUMMYFUNCTION("""COMPUTED_VALUE"""),"#VALUE!")</f>
        <v>#VALUE!</v>
      </c>
      <c r="P1913" s="1" t="str">
        <f>IFERROR(__xludf.DUMMYFUNCTION("""COMPUTED_VALUE"""),"#N/A")</f>
        <v>#N/A</v>
      </c>
      <c r="Q1913" s="1"/>
      <c r="R1913" s="1"/>
      <c r="S1913" s="1"/>
      <c r="T1913" s="1"/>
      <c r="U1913" s="3">
        <f>IFERROR(__xludf.DUMMYFUNCTION("""COMPUTED_VALUE"""),0.0)</f>
        <v>0</v>
      </c>
      <c r="V1913" s="1" t="str">
        <f>IFERROR(__xludf.DUMMYFUNCTION("""COMPUTED_VALUE"""),"#N/A")</f>
        <v>#N/A</v>
      </c>
      <c r="W1913" s="1" t="str">
        <f>IFERROR(__xludf.DUMMYFUNCTION("""COMPUTED_VALUE"""),"#N/A")</f>
        <v>#N/A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IFERROR(__xludf.DUMMYFUNCTION("""COMPUTED_VALUE"""),"#VALUE!")</f>
        <v>#VALUE!</v>
      </c>
      <c r="P1914" s="1" t="str">
        <f>IFERROR(__xludf.DUMMYFUNCTION("""COMPUTED_VALUE"""),"#N/A")</f>
        <v>#N/A</v>
      </c>
      <c r="Q1914" s="1"/>
      <c r="R1914" s="1"/>
      <c r="S1914" s="1"/>
      <c r="T1914" s="1"/>
      <c r="U1914" s="3">
        <f>IFERROR(__xludf.DUMMYFUNCTION("""COMPUTED_VALUE"""),0.0)</f>
        <v>0</v>
      </c>
      <c r="V1914" s="1" t="str">
        <f>IFERROR(__xludf.DUMMYFUNCTION("""COMPUTED_VALUE"""),"#N/A")</f>
        <v>#N/A</v>
      </c>
      <c r="W1914" s="1" t="str">
        <f>IFERROR(__xludf.DUMMYFUNCTION("""COMPUTED_VALUE"""),"#N/A")</f>
        <v>#N/A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IFERROR(__xludf.DUMMYFUNCTION("""COMPUTED_VALUE"""),"Rose Gabilan")</f>
        <v>Rose Gabilan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IFERROR(__xludf.DUMMYFUNCTION("""COMPUTED_VALUE"""),"#VALUE!")</f>
        <v>#VALUE!</v>
      </c>
      <c r="P1915" s="1" t="str">
        <f>IFERROR(__xludf.DUMMYFUNCTION("""COMPUTED_VALUE"""),"#N/A")</f>
        <v>#N/A</v>
      </c>
      <c r="Q1915" s="1"/>
      <c r="R1915" s="1"/>
      <c r="S1915" s="1"/>
      <c r="T1915" s="1"/>
      <c r="U1915" s="3">
        <f>IFERROR(__xludf.DUMMYFUNCTION("""COMPUTED_VALUE"""),0.0)</f>
        <v>0</v>
      </c>
      <c r="V1915" s="1" t="str">
        <f>IFERROR(__xludf.DUMMYFUNCTION("""COMPUTED_VALUE"""),"#N/A")</f>
        <v>#N/A</v>
      </c>
      <c r="W1915" s="1" t="str">
        <f>IFERROR(__xludf.DUMMYFUNCTION("""COMPUTED_VALUE"""),"#N/A")</f>
        <v>#N/A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IFERROR(__xludf.DUMMYFUNCTION("""COMPUTED_VALUE"""),"#VALUE!")</f>
        <v>#VALUE!</v>
      </c>
      <c r="P1916" s="1" t="str">
        <f>IFERROR(__xludf.DUMMYFUNCTION("""COMPUTED_VALUE"""),"#N/A")</f>
        <v>#N/A</v>
      </c>
      <c r="Q1916" s="1"/>
      <c r="R1916" s="1"/>
      <c r="S1916" s="1"/>
      <c r="T1916" s="1"/>
      <c r="U1916" s="3">
        <f>IFERROR(__xludf.DUMMYFUNCTION("""COMPUTED_VALUE"""),0.0)</f>
        <v>0</v>
      </c>
      <c r="V1916" s="1" t="str">
        <f>IFERROR(__xludf.DUMMYFUNCTION("""COMPUTED_VALUE"""),"#N/A")</f>
        <v>#N/A</v>
      </c>
      <c r="W1916" s="1" t="str">
        <f>IFERROR(__xludf.DUMMYFUNCTION("""COMPUTED_VALUE"""),"#N/A")</f>
        <v>#N/A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IFERROR(__xludf.DUMMYFUNCTION("""COMPUTED_VALUE"""),"#VALUE!")</f>
        <v>#VALUE!</v>
      </c>
      <c r="P1917" s="1" t="str">
        <f>IFERROR(__xludf.DUMMYFUNCTION("""COMPUTED_VALUE"""),"#N/A")</f>
        <v>#N/A</v>
      </c>
      <c r="Q1917" s="1"/>
      <c r="R1917" s="1"/>
      <c r="S1917" s="1"/>
      <c r="T1917" s="1"/>
      <c r="U1917" s="3">
        <f>IFERROR(__xludf.DUMMYFUNCTION("""COMPUTED_VALUE"""),0.0)</f>
        <v>0</v>
      </c>
      <c r="V1917" s="1" t="str">
        <f>IFERROR(__xludf.DUMMYFUNCTION("""COMPUTED_VALUE"""),"#N/A")</f>
        <v>#N/A</v>
      </c>
      <c r="W1917" s="1" t="str">
        <f>IFERROR(__xludf.DUMMYFUNCTION("""COMPUTED_VALUE"""),"#N/A")</f>
        <v>#N/A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IFERROR(__xludf.DUMMYFUNCTION("""COMPUTED_VALUE"""),"#VALUE!")</f>
        <v>#VALUE!</v>
      </c>
      <c r="P1918" s="1" t="str">
        <f>IFERROR(__xludf.DUMMYFUNCTION("""COMPUTED_VALUE"""),"#N/A")</f>
        <v>#N/A</v>
      </c>
      <c r="Q1918" s="1"/>
      <c r="R1918" s="1"/>
      <c r="S1918" s="1"/>
      <c r="T1918" s="1"/>
      <c r="U1918" s="3">
        <f>IFERROR(__xludf.DUMMYFUNCTION("""COMPUTED_VALUE"""),0.0)</f>
        <v>0</v>
      </c>
      <c r="V1918" s="1" t="str">
        <f>IFERROR(__xludf.DUMMYFUNCTION("""COMPUTED_VALUE"""),"#N/A")</f>
        <v>#N/A</v>
      </c>
      <c r="W1918" s="1" t="str">
        <f>IFERROR(__xludf.DUMMYFUNCTION("""COMPUTED_VALUE"""),"#N/A")</f>
        <v>#N/A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IFERROR(__xludf.DUMMYFUNCTION("""COMPUTED_VALUE"""),"#VALUE!")</f>
        <v>#VALUE!</v>
      </c>
      <c r="P1919" s="1" t="str">
        <f>IFERROR(__xludf.DUMMYFUNCTION("""COMPUTED_VALUE"""),"#N/A")</f>
        <v>#N/A</v>
      </c>
      <c r="Q1919" s="1"/>
      <c r="R1919" s="1"/>
      <c r="S1919" s="1"/>
      <c r="T1919" s="1"/>
      <c r="U1919" s="3">
        <f>IFERROR(__xludf.DUMMYFUNCTION("""COMPUTED_VALUE"""),0.0)</f>
        <v>0</v>
      </c>
      <c r="V1919" s="1" t="str">
        <f>IFERROR(__xludf.DUMMYFUNCTION("""COMPUTED_VALUE"""),"#N/A")</f>
        <v>#N/A</v>
      </c>
      <c r="W1919" s="1" t="str">
        <f>IFERROR(__xludf.DUMMYFUNCTION("""COMPUTED_VALUE"""),"#N/A")</f>
        <v>#N/A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IFERROR(__xludf.DUMMYFUNCTION("""COMPUTED_VALUE"""),"#VALUE!")</f>
        <v>#VALUE!</v>
      </c>
      <c r="P1920" s="1" t="str">
        <f>IFERROR(__xludf.DUMMYFUNCTION("""COMPUTED_VALUE"""),"#N/A")</f>
        <v>#N/A</v>
      </c>
      <c r="Q1920" s="1"/>
      <c r="R1920" s="1"/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IFERROR(__xludf.DUMMYFUNCTION("""COMPUTED_VALUE"""),"#N/A")</f>
        <v>#N/A</v>
      </c>
      <c r="W1920" s="1" t="str">
        <f>IFERROR(__xludf.DUMMYFUNCTION("""COMPUTED_VALUE"""),"#N/A")</f>
        <v>#N/A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IFERROR(__xludf.DUMMYFUNCTION("""COMPUTED_VALUE"""),"#VALUE!")</f>
        <v>#VALUE!</v>
      </c>
      <c r="P1921" s="1" t="str">
        <f>IFERROR(__xludf.DUMMYFUNCTION("""COMPUTED_VALUE"""),"#N/A")</f>
        <v>#N/A</v>
      </c>
      <c r="Q1921" s="1"/>
      <c r="R1921" s="1"/>
      <c r="S1921" s="1"/>
      <c r="T1921" s="1"/>
      <c r="U1921" s="3">
        <f>IFERROR(__xludf.DUMMYFUNCTION("""COMPUTED_VALUE"""),0.0)</f>
        <v>0</v>
      </c>
      <c r="V1921" s="1" t="str">
        <f>IFERROR(__xludf.DUMMYFUNCTION("""COMPUTED_VALUE"""),"#N/A")</f>
        <v>#N/A</v>
      </c>
      <c r="W1921" s="1" t="str">
        <f>IFERROR(__xludf.DUMMYFUNCTION("""COMPUTED_VALUE"""),"#N/A")</f>
        <v>#N/A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IFERROR(__xludf.DUMMYFUNCTION("""COMPUTED_VALUE"""),"#VALUE!")</f>
        <v>#VALUE!</v>
      </c>
      <c r="P1922" s="1" t="str">
        <f>IFERROR(__xludf.DUMMYFUNCTION("""COMPUTED_VALUE"""),"#N/A")</f>
        <v>#N/A</v>
      </c>
      <c r="Q1922" s="1"/>
      <c r="R1922" s="1"/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IFERROR(__xludf.DUMMYFUNCTION("""COMPUTED_VALUE"""),"#N/A")</f>
        <v>#N/A</v>
      </c>
      <c r="W1922" s="1" t="str">
        <f>IFERROR(__xludf.DUMMYFUNCTION("""COMPUTED_VALUE"""),"#N/A")</f>
        <v>#N/A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IFERROR(__xludf.DUMMYFUNCTION("""COMPUTED_VALUE"""),"#VALUE!")</f>
        <v>#VALUE!</v>
      </c>
      <c r="P1923" s="1" t="str">
        <f>IFERROR(__xludf.DUMMYFUNCTION("""COMPUTED_VALUE"""),"#N/A")</f>
        <v>#N/A</v>
      </c>
      <c r="Q1923" s="1"/>
      <c r="R1923" s="1"/>
      <c r="S1923" s="1"/>
      <c r="T1923" s="1"/>
      <c r="U1923" s="3">
        <f>IFERROR(__xludf.DUMMYFUNCTION("""COMPUTED_VALUE"""),0.0)</f>
        <v>0</v>
      </c>
      <c r="V1923" s="1" t="str">
        <f>IFERROR(__xludf.DUMMYFUNCTION("""COMPUTED_VALUE"""),"#N/A")</f>
        <v>#N/A</v>
      </c>
      <c r="W1923" s="1" t="str">
        <f>IFERROR(__xludf.DUMMYFUNCTION("""COMPUTED_VALUE"""),"#N/A")</f>
        <v>#N/A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IFERROR(__xludf.DUMMYFUNCTION("""COMPUTED_VALUE"""),"#VALUE!")</f>
        <v>#VALUE!</v>
      </c>
      <c r="P1924" s="1" t="str">
        <f>IFERROR(__xludf.DUMMYFUNCTION("""COMPUTED_VALUE"""),"#N/A")</f>
        <v>#N/A</v>
      </c>
      <c r="Q1924" s="1"/>
      <c r="R1924" s="1"/>
      <c r="S1924" s="1"/>
      <c r="T1924" s="1"/>
      <c r="U1924" s="3">
        <f>IFERROR(__xludf.DUMMYFUNCTION("""COMPUTED_VALUE"""),0.0)</f>
        <v>0</v>
      </c>
      <c r="V1924" s="1" t="str">
        <f>IFERROR(__xludf.DUMMYFUNCTION("""COMPUTED_VALUE"""),"#N/A")</f>
        <v>#N/A</v>
      </c>
      <c r="W1924" s="1" t="str">
        <f>IFERROR(__xludf.DUMMYFUNCTION("""COMPUTED_VALUE"""),"#N/A")</f>
        <v>#N/A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IFERROR(__xludf.DUMMYFUNCTION("""COMPUTED_VALUE"""),"#VALUE!")</f>
        <v>#VALUE!</v>
      </c>
      <c r="P1925" s="1" t="str">
        <f>IFERROR(__xludf.DUMMYFUNCTION("""COMPUTED_VALUE"""),"#N/A")</f>
        <v>#N/A</v>
      </c>
      <c r="Q1925" s="1"/>
      <c r="R1925" s="1"/>
      <c r="S1925" s="1"/>
      <c r="T1925" s="1"/>
      <c r="U1925" s="3">
        <f>IFERROR(__xludf.DUMMYFUNCTION("""COMPUTED_VALUE"""),0.0)</f>
        <v>0</v>
      </c>
      <c r="V1925" s="1" t="str">
        <f>IFERROR(__xludf.DUMMYFUNCTION("""COMPUTED_VALUE"""),"#N/A")</f>
        <v>#N/A</v>
      </c>
      <c r="W1925" s="1" t="str">
        <f>IFERROR(__xludf.DUMMYFUNCTION("""COMPUTED_VALUE"""),"#N/A")</f>
        <v>#N/A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IFERROR(__xludf.DUMMYFUNCTION("""COMPUTED_VALUE"""),"#VALUE!")</f>
        <v>#VALUE!</v>
      </c>
      <c r="P1926" s="1" t="str">
        <f>IFERROR(__xludf.DUMMYFUNCTION("""COMPUTED_VALUE"""),"#N/A")</f>
        <v>#N/A</v>
      </c>
      <c r="Q1926" s="1"/>
      <c r="R1926" s="1"/>
      <c r="S1926" s="1"/>
      <c r="T1926" s="1"/>
      <c r="U1926" s="3">
        <f>IFERROR(__xludf.DUMMYFUNCTION("""COMPUTED_VALUE"""),0.0)</f>
        <v>0</v>
      </c>
      <c r="V1926" s="1" t="str">
        <f>IFERROR(__xludf.DUMMYFUNCTION("""COMPUTED_VALUE"""),"#N/A")</f>
        <v>#N/A</v>
      </c>
      <c r="W1926" s="1" t="str">
        <f>IFERROR(__xludf.DUMMYFUNCTION("""COMPUTED_VALUE"""),"#N/A")</f>
        <v>#N/A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IFERROR(__xludf.DUMMYFUNCTION("""COMPUTED_VALUE"""),"#VALUE!")</f>
        <v>#VALUE!</v>
      </c>
      <c r="P1927" s="1" t="str">
        <f>IFERROR(__xludf.DUMMYFUNCTION("""COMPUTED_VALUE"""),"#N/A")</f>
        <v>#N/A</v>
      </c>
      <c r="Q1927" s="1"/>
      <c r="R1927" s="1"/>
      <c r="S1927" s="1"/>
      <c r="T1927" s="1"/>
      <c r="U1927" s="3">
        <f>IFERROR(__xludf.DUMMYFUNCTION("""COMPUTED_VALUE"""),0.0)</f>
        <v>0</v>
      </c>
      <c r="V1927" s="1" t="str">
        <f>IFERROR(__xludf.DUMMYFUNCTION("""COMPUTED_VALUE"""),"#N/A")</f>
        <v>#N/A</v>
      </c>
      <c r="W1927" s="1" t="str">
        <f>IFERROR(__xludf.DUMMYFUNCTION("""COMPUTED_VALUE"""),"#N/A")</f>
        <v>#N/A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IFERROR(__xludf.DUMMYFUNCTION("""COMPUTED_VALUE"""),"#VALUE!")</f>
        <v>#VALUE!</v>
      </c>
      <c r="P1928" s="1" t="str">
        <f>IFERROR(__xludf.DUMMYFUNCTION("""COMPUTED_VALUE"""),"#N/A")</f>
        <v>#N/A</v>
      </c>
      <c r="Q1928" s="1"/>
      <c r="R1928" s="1"/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IFERROR(__xludf.DUMMYFUNCTION("""COMPUTED_VALUE"""),"#N/A")</f>
        <v>#N/A</v>
      </c>
      <c r="W1928" s="1" t="str">
        <f>IFERROR(__xludf.DUMMYFUNCTION("""COMPUTED_VALUE"""),"#N/A")</f>
        <v>#N/A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IFERROR(__xludf.DUMMYFUNCTION("""COMPUTED_VALUE"""),"#VALUE!")</f>
        <v>#VALUE!</v>
      </c>
      <c r="P1929" s="1" t="str">
        <f>IFERROR(__xludf.DUMMYFUNCTION("""COMPUTED_VALUE"""),"#N/A")</f>
        <v>#N/A</v>
      </c>
      <c r="Q1929" s="1"/>
      <c r="R1929" s="1"/>
      <c r="S1929" s="1"/>
      <c r="T1929" s="1"/>
      <c r="U1929" s="3">
        <f>IFERROR(__xludf.DUMMYFUNCTION("""COMPUTED_VALUE"""),0.0)</f>
        <v>0</v>
      </c>
      <c r="V1929" s="1" t="str">
        <f>IFERROR(__xludf.DUMMYFUNCTION("""COMPUTED_VALUE"""),"#N/A")</f>
        <v>#N/A</v>
      </c>
      <c r="W1929" s="1" t="str">
        <f>IFERROR(__xludf.DUMMYFUNCTION("""COMPUTED_VALUE"""),"#N/A")</f>
        <v>#N/A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IFERROR(__xludf.DUMMYFUNCTION("""COMPUTED_VALUE"""),"#VALUE!")</f>
        <v>#VALUE!</v>
      </c>
      <c r="P1930" s="1" t="str">
        <f>IFERROR(__xludf.DUMMYFUNCTION("""COMPUTED_VALUE"""),"#N/A")</f>
        <v>#N/A</v>
      </c>
      <c r="Q1930" s="1"/>
      <c r="R1930" s="1"/>
      <c r="S1930" s="1"/>
      <c r="T1930" s="1"/>
      <c r="U1930" s="3">
        <f>IFERROR(__xludf.DUMMYFUNCTION("""COMPUTED_VALUE"""),0.0)</f>
        <v>0</v>
      </c>
      <c r="V1930" s="1" t="str">
        <f>IFERROR(__xludf.DUMMYFUNCTION("""COMPUTED_VALUE"""),"#N/A")</f>
        <v>#N/A</v>
      </c>
      <c r="W1930" s="1" t="str">
        <f>IFERROR(__xludf.DUMMYFUNCTION("""COMPUTED_VALUE"""),"#N/A")</f>
        <v>#N/A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IFERROR(__xludf.DUMMYFUNCTION("""COMPUTED_VALUE"""),"#VALUE!")</f>
        <v>#VALUE!</v>
      </c>
      <c r="P1931" s="1" t="str">
        <f>IFERROR(__xludf.DUMMYFUNCTION("""COMPUTED_VALUE"""),"#N/A")</f>
        <v>#N/A</v>
      </c>
      <c r="Q1931" s="1"/>
      <c r="R1931" s="1"/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IFERROR(__xludf.DUMMYFUNCTION("""COMPUTED_VALUE"""),"#N/A")</f>
        <v>#N/A</v>
      </c>
      <c r="W1931" s="1" t="str">
        <f>IFERROR(__xludf.DUMMYFUNCTION("""COMPUTED_VALUE"""),"#N/A")</f>
        <v>#N/A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IFERROR(__xludf.DUMMYFUNCTION("""COMPUTED_VALUE"""),"#VALUE!")</f>
        <v>#VALUE!</v>
      </c>
      <c r="P1932" s="1" t="str">
        <f>IFERROR(__xludf.DUMMYFUNCTION("""COMPUTED_VALUE"""),"#N/A")</f>
        <v>#N/A</v>
      </c>
      <c r="Q1932" s="1"/>
      <c r="R1932" s="1"/>
      <c r="S1932" s="1"/>
      <c r="T1932" s="1"/>
      <c r="U1932" s="3">
        <f>IFERROR(__xludf.DUMMYFUNCTION("""COMPUTED_VALUE"""),0.0)</f>
        <v>0</v>
      </c>
      <c r="V1932" s="1" t="str">
        <f>IFERROR(__xludf.DUMMYFUNCTION("""COMPUTED_VALUE"""),"#N/A")</f>
        <v>#N/A</v>
      </c>
      <c r="W1932" s="1" t="str">
        <f>IFERROR(__xludf.DUMMYFUNCTION("""COMPUTED_VALUE"""),"#N/A")</f>
        <v>#N/A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IFERROR(__xludf.DUMMYFUNCTION("""COMPUTED_VALUE"""),"#VALUE!")</f>
        <v>#VALUE!</v>
      </c>
      <c r="P1933" s="1" t="str">
        <f>IFERROR(__xludf.DUMMYFUNCTION("""COMPUTED_VALUE"""),"#N/A")</f>
        <v>#N/A</v>
      </c>
      <c r="Q1933" s="1"/>
      <c r="R1933" s="1"/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IFERROR(__xludf.DUMMYFUNCTION("""COMPUTED_VALUE"""),"#N/A")</f>
        <v>#N/A</v>
      </c>
      <c r="W1933" s="1" t="str">
        <f>IFERROR(__xludf.DUMMYFUNCTION("""COMPUTED_VALUE"""),"#N/A")</f>
        <v>#N/A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IFERROR(__xludf.DUMMYFUNCTION("""COMPUTED_VALUE"""),"#VALUE!")</f>
        <v>#VALUE!</v>
      </c>
      <c r="P1934" s="1" t="str">
        <f>IFERROR(__xludf.DUMMYFUNCTION("""COMPUTED_VALUE"""),"#N/A")</f>
        <v>#N/A</v>
      </c>
      <c r="Q1934" s="1"/>
      <c r="R1934" s="1"/>
      <c r="S1934" s="1"/>
      <c r="T1934" s="1"/>
      <c r="U1934" s="3">
        <f>IFERROR(__xludf.DUMMYFUNCTION("""COMPUTED_VALUE"""),0.0)</f>
        <v>0</v>
      </c>
      <c r="V1934" s="1" t="str">
        <f>IFERROR(__xludf.DUMMYFUNCTION("""COMPUTED_VALUE"""),"#N/A")</f>
        <v>#N/A</v>
      </c>
      <c r="W1934" s="1" t="str">
        <f>IFERROR(__xludf.DUMMYFUNCTION("""COMPUTED_VALUE"""),"#N/A")</f>
        <v>#N/A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IFERROR(__xludf.DUMMYFUNCTION("""COMPUTED_VALUE"""),"Segment-specific Support")</f>
        <v>Segment-specific Support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IFERROR(__xludf.DUMMYFUNCTION("""COMPUTED_VALUE"""),"Tash Kelly")</f>
        <v>Tash Kelly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IFERROR(__xludf.DUMMYFUNCTION("""COMPUTED_VALUE"""),"#VALUE!")</f>
        <v>#VALUE!</v>
      </c>
      <c r="P1935" s="1" t="str">
        <f>IFERROR(__xludf.DUMMYFUNCTION("""COMPUTED_VALUE"""),"#N/A")</f>
        <v>#N/A</v>
      </c>
      <c r="Q1935" s="1"/>
      <c r="R1935" s="1"/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IFERROR(__xludf.DUMMYFUNCTION("""COMPUTED_VALUE"""),"#N/A")</f>
        <v>#N/A</v>
      </c>
      <c r="W1935" s="1" t="str">
        <f>IFERROR(__xludf.DUMMYFUNCTION("""COMPUTED_VALUE"""),"#N/A")</f>
        <v>#N/A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IFERROR(__xludf.DUMMYFUNCTION("""COMPUTED_VALUE"""),"#VALUE!")</f>
        <v>#VALUE!</v>
      </c>
      <c r="P1936" s="1" t="str">
        <f>IFERROR(__xludf.DUMMYFUNCTION("""COMPUTED_VALUE"""),"#N/A")</f>
        <v>#N/A</v>
      </c>
      <c r="Q1936" s="1"/>
      <c r="R1936" s="1"/>
      <c r="S1936" s="1"/>
      <c r="T1936" s="1"/>
      <c r="U1936" s="3">
        <f>IFERROR(__xludf.DUMMYFUNCTION("""COMPUTED_VALUE"""),0.0)</f>
        <v>0</v>
      </c>
      <c r="V1936" s="1" t="str">
        <f>IFERROR(__xludf.DUMMYFUNCTION("""COMPUTED_VALUE"""),"#N/A")</f>
        <v>#N/A</v>
      </c>
      <c r="W1936" s="1" t="str">
        <f>IFERROR(__xludf.DUMMYFUNCTION("""COMPUTED_VALUE"""),"#N/A")</f>
        <v>#N/A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IFERROR(__xludf.DUMMYFUNCTION("""COMPUTED_VALUE"""),"#VALUE!")</f>
        <v>#VALUE!</v>
      </c>
      <c r="P1937" s="1" t="str">
        <f>IFERROR(__xludf.DUMMYFUNCTION("""COMPUTED_VALUE"""),"#N/A")</f>
        <v>#N/A</v>
      </c>
      <c r="Q1937" s="1"/>
      <c r="R1937" s="1"/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IFERROR(__xludf.DUMMYFUNCTION("""COMPUTED_VALUE"""),"#N/A")</f>
        <v>#N/A</v>
      </c>
      <c r="W1937" s="1" t="str">
        <f>IFERROR(__xludf.DUMMYFUNCTION("""COMPUTED_VALUE"""),"#N/A")</f>
        <v>#N/A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IFERROR(__xludf.DUMMYFUNCTION("""COMPUTED_VALUE"""),"#VALUE!")</f>
        <v>#VALUE!</v>
      </c>
      <c r="P1938" s="1" t="str">
        <f>IFERROR(__xludf.DUMMYFUNCTION("""COMPUTED_VALUE"""),"#N/A")</f>
        <v>#N/A</v>
      </c>
      <c r="Q1938" s="1"/>
      <c r="R1938" s="1"/>
      <c r="S1938" s="1"/>
      <c r="T1938" s="1"/>
      <c r="U1938" s="3">
        <f>IFERROR(__xludf.DUMMYFUNCTION("""COMPUTED_VALUE"""),0.0)</f>
        <v>0</v>
      </c>
      <c r="V1938" s="1" t="str">
        <f>IFERROR(__xludf.DUMMYFUNCTION("""COMPUTED_VALUE"""),"#N/A")</f>
        <v>#N/A</v>
      </c>
      <c r="W1938" s="1" t="str">
        <f>IFERROR(__xludf.DUMMYFUNCTION("""COMPUTED_VALUE"""),"#N/A")</f>
        <v>#N/A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IFERROR(__xludf.DUMMYFUNCTION("""COMPUTED_VALUE"""),"#VALUE!")</f>
        <v>#VALUE!</v>
      </c>
      <c r="P1939" s="1" t="str">
        <f>IFERROR(__xludf.DUMMYFUNCTION("""COMPUTED_VALUE"""),"#N/A")</f>
        <v>#N/A</v>
      </c>
      <c r="Q1939" s="1"/>
      <c r="R1939" s="1"/>
      <c r="S1939" s="1"/>
      <c r="T1939" s="1"/>
      <c r="U1939" s="3">
        <f>IFERROR(__xludf.DUMMYFUNCTION("""COMPUTED_VALUE"""),0.0)</f>
        <v>0</v>
      </c>
      <c r="V1939" s="1" t="str">
        <f>IFERROR(__xludf.DUMMYFUNCTION("""COMPUTED_VALUE"""),"#N/A")</f>
        <v>#N/A</v>
      </c>
      <c r="W1939" s="1" t="str">
        <f>IFERROR(__xludf.DUMMYFUNCTION("""COMPUTED_VALUE"""),"#N/A")</f>
        <v>#N/A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IFERROR(__xludf.DUMMYFUNCTION("""COMPUTED_VALUE"""),"#VALUE!")</f>
        <v>#VALUE!</v>
      </c>
      <c r="P1940" s="1" t="str">
        <f>IFERROR(__xludf.DUMMYFUNCTION("""COMPUTED_VALUE"""),"#N/A")</f>
        <v>#N/A</v>
      </c>
      <c r="Q1940" s="1"/>
      <c r="R1940" s="1"/>
      <c r="S1940" s="1"/>
      <c r="T1940" s="1"/>
      <c r="U1940" s="3">
        <f>IFERROR(__xludf.DUMMYFUNCTION("""COMPUTED_VALUE"""),0.0)</f>
        <v>0</v>
      </c>
      <c r="V1940" s="1" t="str">
        <f>IFERROR(__xludf.DUMMYFUNCTION("""COMPUTED_VALUE"""),"#N/A")</f>
        <v>#N/A</v>
      </c>
      <c r="W1940" s="1" t="str">
        <f>IFERROR(__xludf.DUMMYFUNCTION("""COMPUTED_VALUE"""),"#N/A")</f>
        <v>#N/A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IFERROR(__xludf.DUMMYFUNCTION("""COMPUTED_VALUE"""),"#VALUE!")</f>
        <v>#VALUE!</v>
      </c>
      <c r="P1941" s="1" t="str">
        <f>IFERROR(__xludf.DUMMYFUNCTION("""COMPUTED_VALUE"""),"#N/A")</f>
        <v>#N/A</v>
      </c>
      <c r="Q1941" s="1"/>
      <c r="R1941" s="1"/>
      <c r="S1941" s="1"/>
      <c r="T1941" s="1"/>
      <c r="U1941" s="3">
        <f>IFERROR(__xludf.DUMMYFUNCTION("""COMPUTED_VALUE"""),0.0)</f>
        <v>0</v>
      </c>
      <c r="V1941" s="1" t="str">
        <f>IFERROR(__xludf.DUMMYFUNCTION("""COMPUTED_VALUE"""),"#N/A")</f>
        <v>#N/A</v>
      </c>
      <c r="W1941" s="1" t="str">
        <f>IFERROR(__xludf.DUMMYFUNCTION("""COMPUTED_VALUE"""),"#N/A")</f>
        <v>#N/A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IFERROR(__xludf.DUMMYFUNCTION("""COMPUTED_VALUE"""),"#VALUE!")</f>
        <v>#VALUE!</v>
      </c>
      <c r="P1942" s="1" t="str">
        <f>IFERROR(__xludf.DUMMYFUNCTION("""COMPUTED_VALUE"""),"#N/A")</f>
        <v>#N/A</v>
      </c>
      <c r="Q1942" s="1"/>
      <c r="R1942" s="1"/>
      <c r="S1942" s="1"/>
      <c r="T1942" s="1"/>
      <c r="U1942" s="3">
        <f>IFERROR(__xludf.DUMMYFUNCTION("""COMPUTED_VALUE"""),0.0)</f>
        <v>0</v>
      </c>
      <c r="V1942" s="1" t="str">
        <f>IFERROR(__xludf.DUMMYFUNCTION("""COMPUTED_VALUE"""),"#N/A")</f>
        <v>#N/A</v>
      </c>
      <c r="W1942" s="1" t="str">
        <f>IFERROR(__xludf.DUMMYFUNCTION("""COMPUTED_VALUE"""),"#N/A")</f>
        <v>#N/A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IFERROR(__xludf.DUMMYFUNCTION("""COMPUTED_VALUE"""),"#VALUE!")</f>
        <v>#VALUE!</v>
      </c>
      <c r="P1943" s="1" t="str">
        <f>IFERROR(__xludf.DUMMYFUNCTION("""COMPUTED_VALUE"""),"#N/A")</f>
        <v>#N/A</v>
      </c>
      <c r="Q1943" s="1"/>
      <c r="R1943" s="1"/>
      <c r="S1943" s="1"/>
      <c r="T1943" s="1"/>
      <c r="U1943" s="3">
        <f>IFERROR(__xludf.DUMMYFUNCTION("""COMPUTED_VALUE"""),0.0)</f>
        <v>0</v>
      </c>
      <c r="V1943" s="1" t="str">
        <f>IFERROR(__xludf.DUMMYFUNCTION("""COMPUTED_VALUE"""),"#N/A")</f>
        <v>#N/A</v>
      </c>
      <c r="W1943" s="1" t="str">
        <f>IFERROR(__xludf.DUMMYFUNCTION("""COMPUTED_VALUE"""),"#N/A")</f>
        <v>#N/A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IFERROR(__xludf.DUMMYFUNCTION("""COMPUTED_VALUE"""),"#VALUE!")</f>
        <v>#VALUE!</v>
      </c>
      <c r="P1944" s="1" t="str">
        <f>IFERROR(__xludf.DUMMYFUNCTION("""COMPUTED_VALUE"""),"#N/A")</f>
        <v>#N/A</v>
      </c>
      <c r="Q1944" s="1"/>
      <c r="R1944" s="1"/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IFERROR(__xludf.DUMMYFUNCTION("""COMPUTED_VALUE"""),"#N/A")</f>
        <v>#N/A</v>
      </c>
      <c r="W1944" s="1" t="str">
        <f>IFERROR(__xludf.DUMMYFUNCTION("""COMPUTED_VALUE"""),"#N/A")</f>
        <v>#N/A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IFERROR(__xludf.DUMMYFUNCTION("""COMPUTED_VALUE"""),"#VALUE!")</f>
        <v>#VALUE!</v>
      </c>
      <c r="P1945" s="1" t="str">
        <f>IFERROR(__xludf.DUMMYFUNCTION("""COMPUTED_VALUE"""),"#N/A")</f>
        <v>#N/A</v>
      </c>
      <c r="Q1945" s="1"/>
      <c r="R1945" s="1"/>
      <c r="S1945" s="1"/>
      <c r="T1945" s="1"/>
      <c r="U1945" s="3">
        <f>IFERROR(__xludf.DUMMYFUNCTION("""COMPUTED_VALUE"""),0.0)</f>
        <v>0</v>
      </c>
      <c r="V1945" s="1" t="str">
        <f>IFERROR(__xludf.DUMMYFUNCTION("""COMPUTED_VALUE"""),"#N/A")</f>
        <v>#N/A</v>
      </c>
      <c r="W1945" s="1" t="str">
        <f>IFERROR(__xludf.DUMMYFUNCTION("""COMPUTED_VALUE"""),"#N/A")</f>
        <v>#N/A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IFERROR(__xludf.DUMMYFUNCTION("""COMPUTED_VALUE"""),"#VALUE!")</f>
        <v>#VALUE!</v>
      </c>
      <c r="P1946" s="1" t="str">
        <f>IFERROR(__xludf.DUMMYFUNCTION("""COMPUTED_VALUE"""),"#N/A")</f>
        <v>#N/A</v>
      </c>
      <c r="Q1946" s="1"/>
      <c r="R1946" s="1"/>
      <c r="S1946" s="1"/>
      <c r="T1946" s="1"/>
      <c r="U1946" s="3">
        <f>IFERROR(__xludf.DUMMYFUNCTION("""COMPUTED_VALUE"""),0.0)</f>
        <v>0</v>
      </c>
      <c r="V1946" s="1" t="str">
        <f>IFERROR(__xludf.DUMMYFUNCTION("""COMPUTED_VALUE"""),"#N/A")</f>
        <v>#N/A</v>
      </c>
      <c r="W1946" s="1" t="str">
        <f>IFERROR(__xludf.DUMMYFUNCTION("""COMPUTED_VALUE"""),"#N/A")</f>
        <v>#N/A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IFERROR(__xludf.DUMMYFUNCTION("""COMPUTED_VALUE"""),"#VALUE!")</f>
        <v>#VALUE!</v>
      </c>
      <c r="P1947" s="1" t="str">
        <f>IFERROR(__xludf.DUMMYFUNCTION("""COMPUTED_VALUE"""),"#N/A")</f>
        <v>#N/A</v>
      </c>
      <c r="Q1947" s="1"/>
      <c r="R1947" s="1"/>
      <c r="S1947" s="1"/>
      <c r="T1947" s="1"/>
      <c r="U1947" s="3">
        <f>IFERROR(__xludf.DUMMYFUNCTION("""COMPUTED_VALUE"""),0.0)</f>
        <v>0</v>
      </c>
      <c r="V1947" s="1" t="str">
        <f>IFERROR(__xludf.DUMMYFUNCTION("""COMPUTED_VALUE"""),"#N/A")</f>
        <v>#N/A</v>
      </c>
      <c r="W1947" s="1" t="str">
        <f>IFERROR(__xludf.DUMMYFUNCTION("""COMPUTED_VALUE"""),"#N/A")</f>
        <v>#N/A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IFERROR(__xludf.DUMMYFUNCTION("""COMPUTED_VALUE"""),"#VALUE!")</f>
        <v>#VALUE!</v>
      </c>
      <c r="P1948" s="1" t="str">
        <f>IFERROR(__xludf.DUMMYFUNCTION("""COMPUTED_VALUE"""),"#N/A")</f>
        <v>#N/A</v>
      </c>
      <c r="Q1948" s="1"/>
      <c r="R1948" s="1"/>
      <c r="S1948" s="1"/>
      <c r="T1948" s="1"/>
      <c r="U1948" s="3">
        <f>IFERROR(__xludf.DUMMYFUNCTION("""COMPUTED_VALUE"""),0.0)</f>
        <v>0</v>
      </c>
      <c r="V1948" s="1" t="str">
        <f>IFERROR(__xludf.DUMMYFUNCTION("""COMPUTED_VALUE"""),"#N/A")</f>
        <v>#N/A</v>
      </c>
      <c r="W1948" s="1" t="str">
        <f>IFERROR(__xludf.DUMMYFUNCTION("""COMPUTED_VALUE"""),"#N/A")</f>
        <v>#N/A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IFERROR(__xludf.DUMMYFUNCTION("""COMPUTED_VALUE"""),"Mikhaela Decangchon")</f>
        <v>Mikhaela Decangchon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IFERROR(__xludf.DUMMYFUNCTION("""COMPUTED_VALUE"""),"Ellaine Estayo")</f>
        <v>Ellaine Estayo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IFERROR(__xludf.DUMMYFUNCTION("""COMPUTED_VALUE"""),"Sieg Ballelos")</f>
        <v>Sieg Ballelos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IFERROR(__xludf.DUMMYFUNCTION("""COMPUTED_VALUE"""),"Sieg Ballelos")</f>
        <v>Sieg Ballelos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IFERROR(__xludf.DUMMYFUNCTION("""COMPUTED_VALUE"""),"Belle Bentazal")</f>
        <v>Belle Bentazal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IFERROR(__xludf.DUMMYFUNCTION("""COMPUTED_VALUE"""),"Core Product Support")</f>
        <v>Core Product Support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IFERROR(__xludf.DUMMYFUNCTION("""COMPUTED_VALUE"""),"Marie Mordeno")</f>
        <v>Marie Mordeno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 t="str">
        <f>IFERROR(__xludf.DUMMYFUNCTION("""COMPUTED_VALUE"""),"Core Product Support")</f>
        <v>Core Product Support</v>
      </c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IFERROR(__xludf.DUMMYFUNCTION("""COMPUTED_VALUE"""),"Belle Bentazal")</f>
        <v>Belle Bentazal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IFERROR(__xludf.DUMMYFUNCTION("""COMPUTED_VALUE"""),"Core Product Support")</f>
        <v>Core Product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IFERROR(__xludf.DUMMYFUNCTION("""COMPUTED_VALUE"""),"Belle Bentazal")</f>
        <v>Belle Bentazal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IFERROR(__xludf.DUMMYFUNCTION("""COMPUTED_VALUE"""),"Back of House Operations")</f>
        <v>Back of House Operations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IFERROR(__xludf.DUMMYFUNCTION("""COMPUTED_VALUE"""),"Jonathan Dimaculangan")</f>
        <v>Jonathan Dimaculangan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IFERROR(__xludf.DUMMYFUNCTION("""COMPUTED_VALUE"""),"Back of House Operations")</f>
        <v>Back of House Operations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IFERROR(__xludf.DUMMYFUNCTION("""COMPUTED_VALUE"""),"Jonathan Dimaculangan")</f>
        <v>Jonathan Dimaculangan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IFERROR(__xludf.DUMMYFUNCTION("""COMPUTED_VALUE"""),"Mikhaela Decangchon")</f>
        <v>Mikhaela Decangchon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IFERROR(__xludf.DUMMYFUNCTION("""COMPUTED_VALUE"""),"Mikhaela Decangchon")</f>
        <v>Mikhaela Decangchon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IFERROR(__xludf.DUMMYFUNCTION("""COMPUTED_VALUE"""),"K-Tin Yu")</f>
        <v>K-Tin Yu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IFERROR(__xludf.DUMMYFUNCTION("""COMPUTED_VALUE"""),"Jelyn Elmido")</f>
        <v>Jelyn Elmido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IFERROR(__xludf.DUMMYFUNCTION("""COMPUTED_VALUE"""),"Rose Gabilan")</f>
        <v>Rose Gabilan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IFERROR(__xludf.DUMMYFUNCTION("""COMPUTED_VALUE"""),"Segment-specific Support")</f>
        <v>Segment-specific Support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IFERROR(__xludf.DUMMYFUNCTION("""COMPUTED_VALUE"""),"Tash Kelly")</f>
        <v>Tash Kelly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IFERROR(__xludf.DUMMYFUNCTION("""COMPUTED_VALUE"""),"Mikhaela Decangchon")</f>
        <v>Mikhaela Decangchon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IFERROR(__xludf.DUMMYFUNCTION("""COMPUTED_VALUE"""),"Ellaine Estayo")</f>
        <v>Ellaine Estayo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IFERROR(__xludf.DUMMYFUNCTION("""COMPUTED_VALUE"""),"Sieg Ballelos")</f>
        <v>Sieg Ballelos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IFERROR(__xludf.DUMMYFUNCTION("""COMPUTED_VALUE"""),"Sieg Ballelos")</f>
        <v>Sieg Ballelos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IFERROR(__xludf.DUMMYFUNCTION("""COMPUTED_VALUE"""),"Belle Bentazal")</f>
        <v>Belle Bentazal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IFERROR(__xludf.DUMMYFUNCTION("""COMPUTED_VALUE"""),"Core Product Support")</f>
        <v>Core Product Support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IFERROR(__xludf.DUMMYFUNCTION("""COMPUTED_VALUE"""),"Marie Mordeno")</f>
        <v>Marie Mordeno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 t="str">
        <f>IFERROR(__xludf.DUMMYFUNCTION("""COMPUTED_VALUE"""),"Core Product Support")</f>
        <v>Core Product Support</v>
      </c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IFERROR(__xludf.DUMMYFUNCTION("""COMPUTED_VALUE"""),"Belle Bentazal")</f>
        <v>Belle Bentazal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IFERROR(__xludf.DUMMYFUNCTION("""COMPUTED_VALUE"""),"Core Product Support")</f>
        <v>Core Product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IFERROR(__xludf.DUMMYFUNCTION("""COMPUTED_VALUE"""),"Belle Bentazal")</f>
        <v>Belle Bentazal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IFERROR(__xludf.DUMMYFUNCTION("""COMPUTED_VALUE"""),"Back of House Operations")</f>
        <v>Back of House Operations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IFERROR(__xludf.DUMMYFUNCTION("""COMPUTED_VALUE"""),"Jonathan Dimaculangan")</f>
        <v>Jonathan Dimaculangan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IFERROR(__xludf.DUMMYFUNCTION("""COMPUTED_VALUE"""),"Back of House Operations")</f>
        <v>Back of House Operations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IFERROR(__xludf.DUMMYFUNCTION("""COMPUTED_VALUE"""),"Jonathan Dimaculangan")</f>
        <v>Jonathan Dimaculangan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IFERROR(__xludf.DUMMYFUNCTION("""COMPUTED_VALUE"""),"Mikhaela Decangchon")</f>
        <v>Mikhaela Decangchon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IFERROR(__xludf.DUMMYFUNCTION("""COMPUTED_VALUE"""),"Mikhaela Decangchon")</f>
        <v>Mikhaela Decangchon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IFERROR(__xludf.DUMMYFUNCTION("""COMPUTED_VALUE"""),"K-Tin Yu")</f>
        <v>K-Tin Yu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IFERROR(__xludf.DUMMYFUNCTION("""COMPUTED_VALUE"""),"Jelyn Elmido")</f>
        <v>Jelyn Elmido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IFERROR(__xludf.DUMMYFUNCTION("""COMPUTED_VALUE"""),"Rose Gabilan")</f>
        <v>Rose Gabilan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IFERROR(__xludf.DUMMYFUNCTION("""COMPUTED_VALUE"""),"Segment-specific Support")</f>
        <v>Segment-specific Support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IFERROR(__xludf.DUMMYFUNCTION("""COMPUTED_VALUE"""),"Tash Kelly")</f>
        <v>Tash Kelly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IFERROR(__xludf.DUMMYFUNCTION("""COMPUTED_VALUE"""),"Mikhaela Decangchon")</f>
        <v>Mikhaela Decangchon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IFERROR(__xludf.DUMMYFUNCTION("""COMPUTED_VALUE"""),"Ellaine Estayo")</f>
        <v>Ellaine Estayo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IFERROR(__xludf.DUMMYFUNCTION("""COMPUTED_VALUE"""),"Sieg Ballelos")</f>
        <v>Sieg Ballelos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IFERROR(__xludf.DUMMYFUNCTION("""COMPUTED_VALUE"""),"Sieg Ballelos")</f>
        <v>Sieg Ballelos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IFERROR(__xludf.DUMMYFUNCTION("""COMPUTED_VALUE"""),"Belle Bentazal")</f>
        <v>Belle Bentazal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IFERROR(__xludf.DUMMYFUNCTION("""COMPUTED_VALUE"""),"Core Product Support")</f>
        <v>Core Product Support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IFERROR(__xludf.DUMMYFUNCTION("""COMPUTED_VALUE"""),"Marie Mordeno")</f>
        <v>Marie Mordeno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 t="str">
        <f>IFERROR(__xludf.DUMMYFUNCTION("""COMPUTED_VALUE"""),"Core Product Support")</f>
        <v>Core Product Support</v>
      </c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IFERROR(__xludf.DUMMYFUNCTION("""COMPUTED_VALUE"""),"Belle Bentazal")</f>
        <v>Belle Bentazal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IFERROR(__xludf.DUMMYFUNCTION("""COMPUTED_VALUE"""),"Core Product Support")</f>
        <v>Core Product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IFERROR(__xludf.DUMMYFUNCTION("""COMPUTED_VALUE"""),"Belle Bentazal")</f>
        <v>Belle Bentazal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IFERROR(__xludf.DUMMYFUNCTION("""COMPUTED_VALUE"""),"Back of House Operations")</f>
        <v>Back of House Operations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IFERROR(__xludf.DUMMYFUNCTION("""COMPUTED_VALUE"""),"Jonathan Dimaculangan")</f>
        <v>Jonathan Dimaculangan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IFERROR(__xludf.DUMMYFUNCTION("""COMPUTED_VALUE"""),"Back of House Operations")</f>
        <v>Back of House Operations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IFERROR(__xludf.DUMMYFUNCTION("""COMPUTED_VALUE"""),"Jonathan Dimaculangan")</f>
        <v>Jonathan Dimaculangan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IFERROR(__xludf.DUMMYFUNCTION("""COMPUTED_VALUE"""),"Mikhaela Decangchon")</f>
        <v>Mikhaela Decangchon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IFERROR(__xludf.DUMMYFUNCTION("""COMPUTED_VALUE"""),"Mikhaela Decangchon")</f>
        <v>Mikhaela Decangchon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IFERROR(__xludf.DUMMYFUNCTION("""COMPUTED_VALUE"""),"K-Tin Yu")</f>
        <v>K-Tin Yu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IFERROR(__xludf.DUMMYFUNCTION("""COMPUTED_VALUE"""),"Jelyn Elmido")</f>
        <v>Jelyn Elmido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IFERROR(__xludf.DUMMYFUNCTION("""COMPUTED_VALUE"""),"Rose Gabilan")</f>
        <v>Rose Gabilan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IFERROR(__xludf.DUMMYFUNCTION("""COMPUTED_VALUE"""),"Segment-specific Support")</f>
        <v>Segment-specific Support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IFERROR(__xludf.DUMMYFUNCTION("""COMPUTED_VALUE"""),"Tash Kelly")</f>
        <v>Tash Kelly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IFERROR(__xludf.DUMMYFUNCTION("""COMPUTED_VALUE"""),"Mikhaela Decangchon")</f>
        <v>Mikhaela Decangchon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IFERROR(__xludf.DUMMYFUNCTION("""COMPUTED_VALUE"""),"Ellaine Estayo")</f>
        <v>Ellaine Estayo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IFERROR(__xludf.DUMMYFUNCTION("""COMPUTED_VALUE"""),"Sieg Ballelos")</f>
        <v>Sieg Ballelos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IFERROR(__xludf.DUMMYFUNCTION("""COMPUTED_VALUE"""),"Sieg Ballelos")</f>
        <v>Sieg Ballelos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IFERROR(__xludf.DUMMYFUNCTION("""COMPUTED_VALUE"""),"Belle Bentazal")</f>
        <v>Belle Bentazal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IFERROR(__xludf.DUMMYFUNCTION("""COMPUTED_VALUE"""),"Core Product Support")</f>
        <v>Core Product Support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IFERROR(__xludf.DUMMYFUNCTION("""COMPUTED_VALUE"""),"Marie Mordeno")</f>
        <v>Marie Mordeno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 t="str">
        <f>IFERROR(__xludf.DUMMYFUNCTION("""COMPUTED_VALUE"""),"Core Product Support")</f>
        <v>Core Product Support</v>
      </c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IFERROR(__xludf.DUMMYFUNCTION("""COMPUTED_VALUE"""),"Belle Bentazal")</f>
        <v>Belle Bentazal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IFERROR(__xludf.DUMMYFUNCTION("""COMPUTED_VALUE"""),"Core Product Support")</f>
        <v>Core Product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IFERROR(__xludf.DUMMYFUNCTION("""COMPUTED_VALUE"""),"Belle Bentazal")</f>
        <v>Belle Bentazal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IFERROR(__xludf.DUMMYFUNCTION("""COMPUTED_VALUE"""),"Back of House Operations")</f>
        <v>Back of House Operations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IFERROR(__xludf.DUMMYFUNCTION("""COMPUTED_VALUE"""),"Jonathan Dimaculangan")</f>
        <v>Jonathan Dimaculangan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IFERROR(__xludf.DUMMYFUNCTION("""COMPUTED_VALUE"""),"Back of House Operations")</f>
        <v>Back of House Operations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IFERROR(__xludf.DUMMYFUNCTION("""COMPUTED_VALUE"""),"Jonathan Dimaculangan")</f>
        <v>Jonathan Dimaculangan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IFERROR(__xludf.DUMMYFUNCTION("""COMPUTED_VALUE"""),"Mikhaela Decangchon")</f>
        <v>Mikhaela Decangchon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IFERROR(__xludf.DUMMYFUNCTION("""COMPUTED_VALUE"""),"Mikhaela Decangchon")</f>
        <v>Mikhaela Decangchon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IFERROR(__xludf.DUMMYFUNCTION("""COMPUTED_VALUE"""),"K-Tin Yu")</f>
        <v>K-Tin Yu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IFERROR(__xludf.DUMMYFUNCTION("""COMPUTED_VALUE"""),"Jelyn Elmido")</f>
        <v>Jelyn Elmido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IFERROR(__xludf.DUMMYFUNCTION("""COMPUTED_VALUE"""),"Rose Gabilan")</f>
        <v>Rose Gabilan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IFERROR(__xludf.DUMMYFUNCTION("""COMPUTED_VALUE"""),"Segment-specific Support")</f>
        <v>Segment-specific Support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IFERROR(__xludf.DUMMYFUNCTION("""COMPUTED_VALUE"""),"Tash Kelly")</f>
        <v>Tash Kelly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IFERROR(__xludf.DUMMYFUNCTION("""COMPUTED_VALUE"""),"Mikhaela Decangchon")</f>
        <v>Mikhaela Decangchon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IFERROR(__xludf.DUMMYFUNCTION("""COMPUTED_VALUE"""),"Ellaine Estayo")</f>
        <v>Ellaine Estayo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IFERROR(__xludf.DUMMYFUNCTION("""COMPUTED_VALUE"""),"Sieg Ballelos")</f>
        <v>Sieg Ballelos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IFERROR(__xludf.DUMMYFUNCTION("""COMPUTED_VALUE"""),"Sieg Ballelos")</f>
        <v>Sieg Ballelos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IFERROR(__xludf.DUMMYFUNCTION("""COMPUTED_VALUE"""),"Belle Bentazal")</f>
        <v>Belle Bentazal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IFERROR(__xludf.DUMMYFUNCTION("""COMPUTED_VALUE"""),"Core Product Support")</f>
        <v>Core Product Support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IFERROR(__xludf.DUMMYFUNCTION("""COMPUTED_VALUE"""),"Marie Mordeno")</f>
        <v>Marie Mordeno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 t="str">
        <f>IFERROR(__xludf.DUMMYFUNCTION("""COMPUTED_VALUE"""),"Core Product Support")</f>
        <v>Core Product Support</v>
      </c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IFERROR(__xludf.DUMMYFUNCTION("""COMPUTED_VALUE"""),"Belle Bentazal")</f>
        <v>Belle Bentazal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IFERROR(__xludf.DUMMYFUNCTION("""COMPUTED_VALUE"""),"Core Product Support")</f>
        <v>Core Product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IFERROR(__xludf.DUMMYFUNCTION("""COMPUTED_VALUE"""),"Belle Bentazal")</f>
        <v>Belle Bentazal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IFERROR(__xludf.DUMMYFUNCTION("""COMPUTED_VALUE"""),"Back of House Operations")</f>
        <v>Back of House Operations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IFERROR(__xludf.DUMMYFUNCTION("""COMPUTED_VALUE"""),"Jonathan Dimaculangan")</f>
        <v>Jonathan Dimaculangan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IFERROR(__xludf.DUMMYFUNCTION("""COMPUTED_VALUE"""),"Back of House Operations")</f>
        <v>Back of House Operations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IFERROR(__xludf.DUMMYFUNCTION("""COMPUTED_VALUE"""),"Jonathan Dimaculangan")</f>
        <v>Jonathan Dimaculangan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IFERROR(__xludf.DUMMYFUNCTION("""COMPUTED_VALUE"""),"Mikhaela Decangchon")</f>
        <v>Mikhaela Decangchon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IFERROR(__xludf.DUMMYFUNCTION("""COMPUTED_VALUE"""),"Mikhaela Decangchon")</f>
        <v>Mikhaela Decangchon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IFERROR(__xludf.DUMMYFUNCTION("""COMPUTED_VALUE"""),"Jelyn Elmido")</f>
        <v>Jelyn Elmido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IFERROR(__xludf.DUMMYFUNCTION("""COMPUTED_VALUE"""),"Rose Gabilan")</f>
        <v>Rose Gabilan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IFERROR(__xludf.DUMMYFUNCTION("""COMPUTED_VALUE"""),"Segment-specific Support")</f>
        <v>Segment-specific Support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IFERROR(__xludf.DUMMYFUNCTION("""COMPUTED_VALUE"""),"Tash Kelly")</f>
        <v>Tash Kelly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IFERROR(__xludf.DUMMYFUNCTION("""COMPUTED_VALUE"""),"Mikhaela Decangchon")</f>
        <v>Mikhaela Decangchon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IFERROR(__xludf.DUMMYFUNCTION("""COMPUTED_VALUE"""),"Ellaine Estayo")</f>
        <v>Ellaine Estayo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IFERROR(__xludf.DUMMYFUNCTION("""COMPUTED_VALUE"""),"Sieg Ballelos")</f>
        <v>Sieg Ballelos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IFERROR(__xludf.DUMMYFUNCTION("""COMPUTED_VALUE"""),"Sieg Ballelos")</f>
        <v>Sieg Ballelos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IFERROR(__xludf.DUMMYFUNCTION("""COMPUTED_VALUE"""),"Belle Bentazal")</f>
        <v>Belle Bentazal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IFERROR(__xludf.DUMMYFUNCTION("""COMPUTED_VALUE"""),"Core Product Support")</f>
        <v>Core Product Support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IFERROR(__xludf.DUMMYFUNCTION("""COMPUTED_VALUE"""),"Marie Mordeno")</f>
        <v>Marie Mordeno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IFERROR(__xludf.DUMMYFUNCTION("""COMPUTED_VALUE"""),"Belle Bentazal")</f>
        <v>Belle Bentazal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IFERROR(__xludf.DUMMYFUNCTION("""COMPUTED_VALUE"""),"Core Product Support")</f>
        <v>Core Product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IFERROR(__xludf.DUMMYFUNCTION("""COMPUTED_VALUE"""),"Belle Bentazal")</f>
        <v>Belle Bentazal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IFERROR(__xludf.DUMMYFUNCTION("""COMPUTED_VALUE"""),"Back of House Operations")</f>
        <v>Back of House Operations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IFERROR(__xludf.DUMMYFUNCTION("""COMPUTED_VALUE"""),"Jonathan Dimaculangan")</f>
        <v>Jonathan Dimaculangan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IFERROR(__xludf.DUMMYFUNCTION("""COMPUTED_VALUE"""),"Back of House Operations")</f>
        <v>Back of House Operations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IFERROR(__xludf.DUMMYFUNCTION("""COMPUTED_VALUE"""),"Jonathan Dimaculangan")</f>
        <v>Jonathan Dimaculangan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IFERROR(__xludf.DUMMYFUNCTION("""COMPUTED_VALUE"""),"Mikhaela Decangchon")</f>
        <v>Mikhaela Decangchon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IFERROR(__xludf.DUMMYFUNCTION("""COMPUTED_VALUE"""),"Mikhaela Decangchon")</f>
        <v>Mikhaela Decangchon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IFERROR(__xludf.DUMMYFUNCTION("""COMPUTED_VALUE"""),"Jelyn Elmido")</f>
        <v>Jelyn Elmido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IFERROR(__xludf.DUMMYFUNCTION("""COMPUTED_VALUE"""),"Rose Gabilan")</f>
        <v>Rose Gabilan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IFERROR(__xludf.DUMMYFUNCTION("""COMPUTED_VALUE"""),"Segment-specific Support")</f>
        <v>Segment-specific Support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IFERROR(__xludf.DUMMYFUNCTION("""COMPUTED_VALUE"""),"Tash Kelly")</f>
        <v>Tash Kelly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IFERROR(__xludf.DUMMYFUNCTION("""COMPUTED_VALUE"""),"Mikhaela Decangchon")</f>
        <v>Mikhaela Decangchon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IFERROR(__xludf.DUMMYFUNCTION("""COMPUTED_VALUE"""),"Ellaine Estayo")</f>
        <v>Ellaine Estayo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IFERROR(__xludf.DUMMYFUNCTION("""COMPUTED_VALUE"""),"Sieg Ballelos")</f>
        <v>Sieg Ballelos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IFERROR(__xludf.DUMMYFUNCTION("""COMPUTED_VALUE"""),"Sieg Ballelos")</f>
        <v>Sieg Ballelos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IFERROR(__xludf.DUMMYFUNCTION("""COMPUTED_VALUE"""),"Belle Bentazal")</f>
        <v>Belle Bentazal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IFERROR(__xludf.DUMMYFUNCTION("""COMPUTED_VALUE"""),"Core Product Support")</f>
        <v>Core Product Support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IFERROR(__xludf.DUMMYFUNCTION("""COMPUTED_VALUE"""),"Marie Mordeno")</f>
        <v>Marie Mordeno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IFERROR(__xludf.DUMMYFUNCTION("""COMPUTED_VALUE"""),"Belle Bentazal")</f>
        <v>Belle Bentazal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IFERROR(__xludf.DUMMYFUNCTION("""COMPUTED_VALUE"""),"Core Product Support")</f>
        <v>Core Product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IFERROR(__xludf.DUMMYFUNCTION("""COMPUTED_VALUE"""),"Belle Bentazal")</f>
        <v>Belle Bentazal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IFERROR(__xludf.DUMMYFUNCTION("""COMPUTED_VALUE"""),"Back of House Operations")</f>
        <v>Back of House Operations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IFERROR(__xludf.DUMMYFUNCTION("""COMPUTED_VALUE"""),"Jonathan Dimaculangan")</f>
        <v>Jonathan Dimaculangan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IFERROR(__xludf.DUMMYFUNCTION("""COMPUTED_VALUE"""),"Back of House Operations")</f>
        <v>Back of House Operations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IFERROR(__xludf.DUMMYFUNCTION("""COMPUTED_VALUE"""),"Jonathan Dimaculangan")</f>
        <v>Jonathan Dimaculangan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IFERROR(__xludf.DUMMYFUNCTION("""COMPUTED_VALUE"""),"Mikhaela Decangchon")</f>
        <v>Mikhaela Decangchon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IFERROR(__xludf.DUMMYFUNCTION("""COMPUTED_VALUE"""),"Mikhaela Decangchon")</f>
        <v>Mikhaela Decangchon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IFERROR(__xludf.DUMMYFUNCTION("""COMPUTED_VALUE"""),"Jelyn Elmido")</f>
        <v>Jelyn Elmido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IFERROR(__xludf.DUMMYFUNCTION("""COMPUTED_VALUE"""),"Rose Gabilan")</f>
        <v>Rose Gabilan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IFERROR(__xludf.DUMMYFUNCTION("""COMPUTED_VALUE"""),"Segment-specific Support")</f>
        <v>Segment-specific Support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IFERROR(__xludf.DUMMYFUNCTION("""COMPUTED_VALUE"""),"Tash Kelly")</f>
        <v>Tash Kelly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IFERROR(__xludf.DUMMYFUNCTION("""COMPUTED_VALUE"""),"Mikhaela Decangchon")</f>
        <v>Mikhaela Decangchon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IFERROR(__xludf.DUMMYFUNCTION("""COMPUTED_VALUE"""),"Ellaine Estayo")</f>
        <v>Ellaine Estayo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IFERROR(__xludf.DUMMYFUNCTION("""COMPUTED_VALUE"""),"Sieg Ballelos")</f>
        <v>Sieg Ballelos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IFERROR(__xludf.DUMMYFUNCTION("""COMPUTED_VALUE"""),"Sieg Ballelos")</f>
        <v>Sieg Ballelos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IFERROR(__xludf.DUMMYFUNCTION("""COMPUTED_VALUE"""),"Belle Bentazal")</f>
        <v>Belle Bentazal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IFERROR(__xludf.DUMMYFUNCTION("""COMPUTED_VALUE"""),"Core Product Support")</f>
        <v>Core Product Support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IFERROR(__xludf.DUMMYFUNCTION("""COMPUTED_VALUE"""),"Marie Mordeno")</f>
        <v>Marie Mordeno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IFERROR(__xludf.DUMMYFUNCTION("""COMPUTED_VALUE"""),"Belle Bentazal")</f>
        <v>Belle Bentazal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IFERROR(__xludf.DUMMYFUNCTION("""COMPUTED_VALUE"""),"Core Product Support")</f>
        <v>Core Product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IFERROR(__xludf.DUMMYFUNCTION("""COMPUTED_VALUE"""),"Belle Bentazal")</f>
        <v>Belle Bentazal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IFERROR(__xludf.DUMMYFUNCTION("""COMPUTED_VALUE"""),"Back of House Operations")</f>
        <v>Back of House Operations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IFERROR(__xludf.DUMMYFUNCTION("""COMPUTED_VALUE"""),"Jonathan Dimaculangan")</f>
        <v>Jonathan Dimaculangan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IFERROR(__xludf.DUMMYFUNCTION("""COMPUTED_VALUE"""),"Back of House Operations")</f>
        <v>Back of House Operations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IFERROR(__xludf.DUMMYFUNCTION("""COMPUTED_VALUE"""),"Jonathan Dimaculangan")</f>
        <v>Jonathan Dimaculangan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IFERROR(__xludf.DUMMYFUNCTION("""COMPUTED_VALUE"""),"Mikhaela Decangchon")</f>
        <v>Mikhaela Decangchon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IFERROR(__xludf.DUMMYFUNCTION("""COMPUTED_VALUE"""),"Mikhaela Decangchon")</f>
        <v>Mikhaela Decangchon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IFERROR(__xludf.DUMMYFUNCTION("""COMPUTED_VALUE"""),"Jelyn Elmido")</f>
        <v>Jelyn Elmido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IFERROR(__xludf.DUMMYFUNCTION("""COMPUTED_VALUE"""),"Rose Gabilan")</f>
        <v>Rose Gabilan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IFERROR(__xludf.DUMMYFUNCTION("""COMPUTED_VALUE"""),"Segment-specific Support")</f>
        <v>Segment-specific Support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IFERROR(__xludf.DUMMYFUNCTION("""COMPUTED_VALUE"""),"Tash Kelly")</f>
        <v>Tash Kelly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IFERROR(__xludf.DUMMYFUNCTION("""COMPUTED_VALUE"""),"Mikhaela Decangchon")</f>
        <v>Mikhaela Decangchon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IFERROR(__xludf.DUMMYFUNCTION("""COMPUTED_VALUE"""),"Ellaine Estayo")</f>
        <v>Ellaine Estayo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IFERROR(__xludf.DUMMYFUNCTION("""COMPUTED_VALUE"""),"Sieg Ballelos")</f>
        <v>Sieg Ballelos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IFERROR(__xludf.DUMMYFUNCTION("""COMPUTED_VALUE"""),"Belle Bentazal")</f>
        <v>Belle Bentazal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IFERROR(__xludf.DUMMYFUNCTION("""COMPUTED_VALUE"""),"Core Product Support")</f>
        <v>Core Product Support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IFERROR(__xludf.DUMMYFUNCTION("""COMPUTED_VALUE"""),"Marie Mordeno")</f>
        <v>Marie Mordeno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IFERROR(__xludf.DUMMYFUNCTION("""COMPUTED_VALUE"""),"Belle Bentazal")</f>
        <v>Belle Bentazal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IFERROR(__xludf.DUMMYFUNCTION("""COMPUTED_VALUE"""),"Core Product Support")</f>
        <v>Core Product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IFERROR(__xludf.DUMMYFUNCTION("""COMPUTED_VALUE"""),"Belle Bentazal")</f>
        <v>Belle Bentazal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IFERROR(__xludf.DUMMYFUNCTION("""COMPUTED_VALUE"""),"Back of House Operations")</f>
        <v>Back of House Operations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IFERROR(__xludf.DUMMYFUNCTION("""COMPUTED_VALUE"""),"Jonathan Dimaculangan")</f>
        <v>Jonathan Dimaculangan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IFERROR(__xludf.DUMMYFUNCTION("""COMPUTED_VALUE"""),"Back of House Operations")</f>
        <v>Back of House Operations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IFERROR(__xludf.DUMMYFUNCTION("""COMPUTED_VALUE"""),"Jonathan Dimaculangan")</f>
        <v>Jonathan Dimaculangan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IFERROR(__xludf.DUMMYFUNCTION("""COMPUTED_VALUE"""),"Mikhaela Decangchon")</f>
        <v>Mikhaela Decangchon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IFERROR(__xludf.DUMMYFUNCTION("""COMPUTED_VALUE"""),"Mikhaela Decangchon")</f>
        <v>Mikhaela Decangchon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IFERROR(__xludf.DUMMYFUNCTION("""COMPUTED_VALUE"""),"Jelyn Elmido")</f>
        <v>Jelyn Elmido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IFERROR(__xludf.DUMMYFUNCTION("""COMPUTED_VALUE"""),"Rose Gabilan")</f>
        <v>Rose Gabilan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IFERROR(__xludf.DUMMYFUNCTION("""COMPUTED_VALUE"""),"Segment-specific Support")</f>
        <v>Segment-specific Support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IFERROR(__xludf.DUMMYFUNCTION("""COMPUTED_VALUE"""),"Tash Kelly")</f>
        <v>Tash Kelly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IFERROR(__xludf.DUMMYFUNCTION("""COMPUTED_VALUE"""),"Mikhaela Decangchon")</f>
        <v>Mikhaela Decangchon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IFERROR(__xludf.DUMMYFUNCTION("""COMPUTED_VALUE"""),"Ellaine Estayo")</f>
        <v>Ellaine Estayo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IFERROR(__xludf.DUMMYFUNCTION("""COMPUTED_VALUE"""),"Sieg Ballelos")</f>
        <v>Sieg Ballelos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IFERROR(__xludf.DUMMYFUNCTION("""COMPUTED_VALUE"""),"Belle Bentazal")</f>
        <v>Belle Bentazal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IFERROR(__xludf.DUMMYFUNCTION("""COMPUTED_VALUE"""),"Core Product Support")</f>
        <v>Core Product Support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IFERROR(__xludf.DUMMYFUNCTION("""COMPUTED_VALUE"""),"Marie Mordeno")</f>
        <v>Marie Mordeno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IFERROR(__xludf.DUMMYFUNCTION("""COMPUTED_VALUE"""),"Belle Bentazal")</f>
        <v>Belle Bentazal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IFERROR(__xludf.DUMMYFUNCTION("""COMPUTED_VALUE"""),"Core Product Support")</f>
        <v>Core Product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IFERROR(__xludf.DUMMYFUNCTION("""COMPUTED_VALUE"""),"Belle Bentazal")</f>
        <v>Belle Bentazal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IFERROR(__xludf.DUMMYFUNCTION("""COMPUTED_VALUE"""),"Back of House Operations")</f>
        <v>Back of House Operations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IFERROR(__xludf.DUMMYFUNCTION("""COMPUTED_VALUE"""),"Jonathan Dimaculangan")</f>
        <v>Jonathan Dimaculangan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IFERROR(__xludf.DUMMYFUNCTION("""COMPUTED_VALUE"""),"Back of House Operations")</f>
        <v>Back of House Operations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IFERROR(__xludf.DUMMYFUNCTION("""COMPUTED_VALUE"""),"Jonathan Dimaculangan")</f>
        <v>Jonathan Dimaculangan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IFERROR(__xludf.DUMMYFUNCTION("""COMPUTED_VALUE"""),"Mikhaela Decangchon")</f>
        <v>Mikhaela Decangchon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IFERROR(__xludf.DUMMYFUNCTION("""COMPUTED_VALUE"""),"Mikhaela Decangchon")</f>
        <v>Mikhaela Decangchon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IFERROR(__xludf.DUMMYFUNCTION("""COMPUTED_VALUE"""),"Jelyn Elmido")</f>
        <v>Jelyn Elmido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IFERROR(__xludf.DUMMYFUNCTION("""COMPUTED_VALUE"""),"Rose Gabilan")</f>
        <v>Rose Gabilan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IFERROR(__xludf.DUMMYFUNCTION("""COMPUTED_VALUE"""),"Segment-specific Support")</f>
        <v>Segment-specific Support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IFERROR(__xludf.DUMMYFUNCTION("""COMPUTED_VALUE"""),"Tash Kelly")</f>
        <v>Tash Kelly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IFERROR(__xludf.DUMMYFUNCTION("""COMPUTED_VALUE"""),"Mikhaela Decangchon")</f>
        <v>Mikhaela Decangchon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IFERROR(__xludf.DUMMYFUNCTION("""COMPUTED_VALUE"""),"Ellaine Estayo")</f>
        <v>Ellaine Estayo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IFERROR(__xludf.DUMMYFUNCTION("""COMPUTED_VALUE"""),"Sieg Ballelos")</f>
        <v>Sieg Ballelos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IFERROR(__xludf.DUMMYFUNCTION("""COMPUTED_VALUE"""),"Belle Bentazal")</f>
        <v>Belle Bentazal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IFERROR(__xludf.DUMMYFUNCTION("""COMPUTED_VALUE"""),"Core Product Support")</f>
        <v>Core Product Support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IFERROR(__xludf.DUMMYFUNCTION("""COMPUTED_VALUE"""),"Marie Mordeno")</f>
        <v>Marie Mordeno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IFERROR(__xludf.DUMMYFUNCTION("""COMPUTED_VALUE"""),"Belle Bentazal")</f>
        <v>Belle Bentazal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IFERROR(__xludf.DUMMYFUNCTION("""COMPUTED_VALUE"""),"Core Product Support")</f>
        <v>Core Product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IFERROR(__xludf.DUMMYFUNCTION("""COMPUTED_VALUE"""),"Belle Bentazal")</f>
        <v>Belle Bentazal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IFERROR(__xludf.DUMMYFUNCTION("""COMPUTED_VALUE"""),"Back of House Operations")</f>
        <v>Back of House Operations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IFERROR(__xludf.DUMMYFUNCTION("""COMPUTED_VALUE"""),"Jonathan Dimaculangan")</f>
        <v>Jonathan Dimaculangan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IFERROR(__xludf.DUMMYFUNCTION("""COMPUTED_VALUE"""),"Back of House Operations")</f>
        <v>Back of House Operations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IFERROR(__xludf.DUMMYFUNCTION("""COMPUTED_VALUE"""),"Jonathan Dimaculangan")</f>
        <v>Jonathan Dimaculangan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IFERROR(__xludf.DUMMYFUNCTION("""COMPUTED_VALUE"""),"Mikhaela Decangchon")</f>
        <v>Mikhaela Decangchon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IFERROR(__xludf.DUMMYFUNCTION("""COMPUTED_VALUE"""),"Mikhaela Decangchon")</f>
        <v>Mikhaela Decangchon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IFERROR(__xludf.DUMMYFUNCTION("""COMPUTED_VALUE"""),"Jelyn Elmido")</f>
        <v>Jelyn Elmido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IFERROR(__xludf.DUMMYFUNCTION("""COMPUTED_VALUE"""),"Rose Gabilan")</f>
        <v>Rose Gabilan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IFERROR(__xludf.DUMMYFUNCTION("""COMPUTED_VALUE"""),"Segment-specific Support")</f>
        <v>Segment-specific Support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IFERROR(__xludf.DUMMYFUNCTION("""COMPUTED_VALUE"""),"Tash Kelly")</f>
        <v>Tash Kelly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IFERROR(__xludf.DUMMYFUNCTION("""COMPUTED_VALUE"""),"Mikhaela Decangchon")</f>
        <v>Mikhaela Decangchon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IFERROR(__xludf.DUMMYFUNCTION("""COMPUTED_VALUE"""),"Sieg Ballelos")</f>
        <v>Sieg Ballelos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IFERROR(__xludf.DUMMYFUNCTION("""COMPUTED_VALUE"""),"Belle Bentazal")</f>
        <v>Belle Bentazal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IFERROR(__xludf.DUMMYFUNCTION("""COMPUTED_VALUE"""),"Core Product Support")</f>
        <v>Core Product Support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IFERROR(__xludf.DUMMYFUNCTION("""COMPUTED_VALUE"""),"Marie Mordeno")</f>
        <v>Marie Mordeno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IFERROR(__xludf.DUMMYFUNCTION("""COMPUTED_VALUE"""),"Belle Bentazal")</f>
        <v>Belle Bentazal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IFERROR(__xludf.DUMMYFUNCTION("""COMPUTED_VALUE"""),"Core Product Support")</f>
        <v>Core Product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IFERROR(__xludf.DUMMYFUNCTION("""COMPUTED_VALUE"""),"Belle Bentazal")</f>
        <v>Belle Bentazal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IFERROR(__xludf.DUMMYFUNCTION("""COMPUTED_VALUE"""),"Back of House Operations")</f>
        <v>Back of House Operations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IFERROR(__xludf.DUMMYFUNCTION("""COMPUTED_VALUE"""),"Jonathan Dimaculangan")</f>
        <v>Jonathan Dimaculangan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IFERROR(__xludf.DUMMYFUNCTION("""COMPUTED_VALUE"""),"Back of House Operations")</f>
        <v>Back of House Operations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IFERROR(__xludf.DUMMYFUNCTION("""COMPUTED_VALUE"""),"Jonathan Dimaculangan")</f>
        <v>Jonathan Dimaculangan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IFERROR(__xludf.DUMMYFUNCTION("""COMPUTED_VALUE"""),"Mikhaela Decangchon")</f>
        <v>Mikhaela Decangchon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IFERROR(__xludf.DUMMYFUNCTION("""COMPUTED_VALUE"""),"Mikhaela Decangchon")</f>
        <v>Mikhaela Decangchon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IFERROR(__xludf.DUMMYFUNCTION("""COMPUTED_VALUE"""),"Jelyn Elmido")</f>
        <v>Jelyn Elmido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IFERROR(__xludf.DUMMYFUNCTION("""COMPUTED_VALUE"""),"Rose Gabilan")</f>
        <v>Rose Gabilan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IFERROR(__xludf.DUMMYFUNCTION("""COMPUTED_VALUE"""),"Segment-specific Support")</f>
        <v>Segment-specific Support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IFERROR(__xludf.DUMMYFUNCTION("""COMPUTED_VALUE"""),"Tash Kelly")</f>
        <v>Tash Kelly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IFERROR(__xludf.DUMMYFUNCTION("""COMPUTED_VALUE"""),"Mikhaela Decangchon")</f>
        <v>Mikhaela Decangchon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IFERROR(__xludf.DUMMYFUNCTION("""COMPUTED_VALUE"""),"Sieg Ballelos")</f>
        <v>Sieg Ballelos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IFERROR(__xludf.DUMMYFUNCTION("""COMPUTED_VALUE"""),"Belle Bentazal")</f>
        <v>Belle Bentazal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IFERROR(__xludf.DUMMYFUNCTION("""COMPUTED_VALUE"""),"Core Product Support")</f>
        <v>Core Product Support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IFERROR(__xludf.DUMMYFUNCTION("""COMPUTED_VALUE"""),"Marie Mordeno")</f>
        <v>Marie Mordeno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IFERROR(__xludf.DUMMYFUNCTION("""COMPUTED_VALUE"""),"Belle Bentazal")</f>
        <v>Belle Bentazal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IFERROR(__xludf.DUMMYFUNCTION("""COMPUTED_VALUE"""),"Core Product Support")</f>
        <v>Core Product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IFERROR(__xludf.DUMMYFUNCTION("""COMPUTED_VALUE"""),"Belle Bentazal")</f>
        <v>Belle Bentazal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IFERROR(__xludf.DUMMYFUNCTION("""COMPUTED_VALUE"""),"Back of House Operations")</f>
        <v>Back of House Operations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IFERROR(__xludf.DUMMYFUNCTION("""COMPUTED_VALUE"""),"Jonathan Dimaculangan")</f>
        <v>Jonathan Dimaculangan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IFERROR(__xludf.DUMMYFUNCTION("""COMPUTED_VALUE"""),"Back of House Operations")</f>
        <v>Back of House Operations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IFERROR(__xludf.DUMMYFUNCTION("""COMPUTED_VALUE"""),"Jonathan Dimaculangan")</f>
        <v>Jonathan Dimaculangan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IFERROR(__xludf.DUMMYFUNCTION("""COMPUTED_VALUE"""),"Mikhaela Decangchon")</f>
        <v>Mikhaela Decangchon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IFERROR(__xludf.DUMMYFUNCTION("""COMPUTED_VALUE"""),"Mikhaela Decangchon")</f>
        <v>Mikhaela Decangchon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IFERROR(__xludf.DUMMYFUNCTION("""COMPUTED_VALUE"""),"Jelyn Elmido")</f>
        <v>Jelyn Elmido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IFERROR(__xludf.DUMMYFUNCTION("""COMPUTED_VALUE"""),"Rose Gabilan")</f>
        <v>Rose Gabilan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IFERROR(__xludf.DUMMYFUNCTION("""COMPUTED_VALUE"""),"Segment-specific Support")</f>
        <v>Segment-specific Support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IFERROR(__xludf.DUMMYFUNCTION("""COMPUTED_VALUE"""),"Tash Kelly")</f>
        <v>Tash Kelly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IFERROR(__xludf.DUMMYFUNCTION("""COMPUTED_VALUE"""),"Mikhaela Decangchon")</f>
        <v>Mikhaela Decangchon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/>
      <c r="G5592" s="1"/>
      <c r="H5592" s="3">
        <f>IFERROR(__xludf.DUMMYFUNCTION("""COMPUTED_VALUE"""),0.0)</f>
        <v>0</v>
      </c>
      <c r="I5592" s="4"/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IFERROR(__xludf.DUMMYFUNCTION("""COMPUTED_VALUE"""),0.5)</f>
        <v>0.5</v>
      </c>
      <c r="G5598" s="1">
        <f>IFERROR(__xludf.DUMMYFUNCTION("""COMPUTED_VALUE"""),2.5)</f>
        <v>2.5</v>
      </c>
      <c r="H5598" s="3">
        <f>IFERROR(__xludf.DUMMYFUNCTION("""COMPUTED_VALUE"""),3.0)</f>
        <v>3</v>
      </c>
      <c r="I5598" s="4">
        <f>IFERROR(__xludf.DUMMYFUNCTION("""COMPUTED_VALUE"""),0.8333333333333334)</f>
        <v>0.8333333333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IFERROR(__xludf.DUMMYFUNCTION("""COMPUTED_VALUE"""),2.0)</f>
        <v>2</v>
      </c>
      <c r="G5599" s="1"/>
      <c r="H5599" s="3">
        <f>IFERROR(__xludf.DUMMYFUNCTION("""COMPUTED_VALUE"""),2.0)</f>
        <v>2</v>
      </c>
      <c r="I5599" s="4">
        <f>IFERROR(__xludf.DUMMYFUNCTION("""COMPUTED_VALUE"""),0.0)</f>
        <v>0</v>
      </c>
      <c r="J5599" s="1" t="str">
        <f>IFERROR(__xludf.DUMMYFUNCTION("""COMPUTED_VALUE"""),"Sieg Ballelos")</f>
        <v>Sieg Ballelos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IFERROR(__xludf.DUMMYFUNCTION("""COMPUTED_VALUE"""),"Belle Bentazal")</f>
        <v>Belle Bentazal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/>
      <c r="H5610" s="3">
        <f>IFERROR(__xludf.DUMMYFUNCTION("""COMPUTED_VALUE"""),0.0)</f>
        <v>0</v>
      </c>
      <c r="I5610" s="4"/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IFERROR(__xludf.DUMMYFUNCTION("""COMPUTED_VALUE"""),4.0)</f>
        <v>4</v>
      </c>
      <c r="G5614" s="1"/>
      <c r="H5614" s="3">
        <f>IFERROR(__xludf.DUMMYFUNCTION("""COMPUTED_VALUE"""),4.0)</f>
        <v>4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>
        <f>IFERROR(__xludf.DUMMYFUNCTION("""COMPUTED_VALUE"""),4.0)</f>
        <v>4</v>
      </c>
      <c r="G5616" s="1"/>
      <c r="H5616" s="3">
        <f>IFERROR(__xludf.DUMMYFUNCTION("""COMPUTED_VALUE"""),4.0)</f>
        <v>4</v>
      </c>
      <c r="I5616" s="4">
        <f>IFERROR(__xludf.DUMMYFUNCTION("""COMPUTED_VALUE"""),0.0)</f>
        <v>0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IFERROR(__xludf.DUMMYFUNCTION("""COMPUTED_VALUE"""),3.25)</f>
        <v>3.25</v>
      </c>
      <c r="H5617" s="3">
        <f>IFERROR(__xludf.DUMMYFUNCTION("""COMPUTED_VALUE"""),3.75)</f>
        <v>3.75</v>
      </c>
      <c r="I5617" s="4">
        <f>IFERROR(__xludf.DUMMYFUNCTION("""COMPUTED_VALUE"""),0.8666666666666667)</f>
        <v>0.8666666667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IFERROR(__xludf.DUMMYFUNCTION("""COMPUTED_VALUE"""),"Core Product Support")</f>
        <v>Core Product Support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>
        <f>IFERROR(__xludf.DUMMYFUNCTION("""COMPUTED_VALUE"""),0.5)</f>
        <v>0.5</v>
      </c>
      <c r="G5618" s="1"/>
      <c r="H5618" s="3">
        <f>IFERROR(__xludf.DUMMYFUNCTION("""COMPUTED_VALUE"""),0.5)</f>
        <v>0.5</v>
      </c>
      <c r="I5618" s="4">
        <f>IFERROR(__xludf.DUMMYFUNCTION("""COMPUTED_VALUE"""),0.0)</f>
        <v>0</v>
      </c>
      <c r="J5618" s="1" t="str">
        <f>IFERROR(__xludf.DUMMYFUNCTION("""COMPUTED_VALUE"""),"Marie Mordeno")</f>
        <v>Marie Mordeno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>
        <f>IFERROR(__xludf.DUMMYFUNCTION("""COMPUTED_VALUE"""),0.5)</f>
        <v>0.5</v>
      </c>
      <c r="G5624" s="1"/>
      <c r="H5624" s="3">
        <f>IFERROR(__xludf.DUMMYFUNCTION("""COMPUTED_VALUE"""),0.5)</f>
        <v>0.5</v>
      </c>
      <c r="I5624" s="4">
        <f>IFERROR(__xludf.DUMMYFUNCTION("""COMPUTED_VALUE"""),0.0)</f>
        <v>0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IFERROR(__xludf.DUMMYFUNCTION("""COMPUTED_VALUE"""),6.0)</f>
        <v>6</v>
      </c>
      <c r="H5625" s="3">
        <f>IFERROR(__xludf.DUMMYFUNCTION("""COMPUTED_VALUE"""),6.0)</f>
        <v>6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IFERROR(__xludf.DUMMYFUNCTION("""COMPUTED_VALUE"""),"#VALUE!")</f>
        <v>#VALUE!</v>
      </c>
      <c r="P5630" s="1" t="str">
        <f>IFERROR(__xludf.DUMMYFUNCTION("""COMPUTED_VALUE"""),"#N/A")</f>
        <v>#N/A</v>
      </c>
      <c r="Q5630" s="1"/>
      <c r="R5630" s="1"/>
      <c r="S5630" s="1"/>
      <c r="T5630" s="1"/>
      <c r="U5630" s="3">
        <f>IFERROR(__xludf.DUMMYFUNCTION("""COMPUTED_VALUE"""),0.0)</f>
        <v>0</v>
      </c>
      <c r="V5630" s="1" t="str">
        <f>IFERROR(__xludf.DUMMYFUNCTION("""COMPUTED_VALUE"""),"#N/A")</f>
        <v>#N/A</v>
      </c>
      <c r="W5630" s="1" t="str">
        <f>IFERROR(__xludf.DUMMYFUNCTION("""COMPUTED_VALUE"""),"#N/A")</f>
        <v>#N/A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IFERROR(__xludf.DUMMYFUNCTION("""COMPUTED_VALUE"""),"#VALUE!")</f>
        <v>#VALUE!</v>
      </c>
      <c r="P5631" s="1" t="str">
        <f>IFERROR(__xludf.DUMMYFUNCTION("""COMPUTED_VALUE"""),"#N/A")</f>
        <v>#N/A</v>
      </c>
      <c r="Q5631" s="1"/>
      <c r="R5631" s="1"/>
      <c r="S5631" s="1"/>
      <c r="T5631" s="1"/>
      <c r="U5631" s="3">
        <f>IFERROR(__xludf.DUMMYFUNCTION("""COMPUTED_VALUE"""),0.0)</f>
        <v>0</v>
      </c>
      <c r="V5631" s="1" t="str">
        <f>IFERROR(__xludf.DUMMYFUNCTION("""COMPUTED_VALUE"""),"#N/A")</f>
        <v>#N/A</v>
      </c>
      <c r="W5631" s="1" t="str">
        <f>IFERROR(__xludf.DUMMYFUNCTION("""COMPUTED_VALUE"""),"#N/A")</f>
        <v>#N/A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IFERROR(__xludf.DUMMYFUNCTION("""COMPUTED_VALUE"""),"#VALUE!")</f>
        <v>#VALUE!</v>
      </c>
      <c r="P5632" s="1" t="str">
        <f>IFERROR(__xludf.DUMMYFUNCTION("""COMPUTED_VALUE"""),"#N/A")</f>
        <v>#N/A</v>
      </c>
      <c r="Q5632" s="1"/>
      <c r="R5632" s="1"/>
      <c r="S5632" s="1"/>
      <c r="T5632" s="1"/>
      <c r="U5632" s="3">
        <f>IFERROR(__xludf.DUMMYFUNCTION("""COMPUTED_VALUE"""),0.0)</f>
        <v>0</v>
      </c>
      <c r="V5632" s="1" t="str">
        <f>IFERROR(__xludf.DUMMYFUNCTION("""COMPUTED_VALUE"""),"#N/A")</f>
        <v>#N/A</v>
      </c>
      <c r="W5632" s="1" t="str">
        <f>IFERROR(__xludf.DUMMYFUNCTION("""COMPUTED_VALUE"""),"#N/A")</f>
        <v>#N/A</v>
      </c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IFERROR(__xludf.DUMMYFUNCTION("""COMPUTED_VALUE"""),"#VALUE!")</f>
        <v>#VALUE!</v>
      </c>
      <c r="P5633" s="1" t="str">
        <f>IFERROR(__xludf.DUMMYFUNCTION("""COMPUTED_VALUE"""),"#N/A")</f>
        <v>#N/A</v>
      </c>
      <c r="Q5633" s="1"/>
      <c r="R5633" s="1"/>
      <c r="S5633" s="1"/>
      <c r="T5633" s="1"/>
      <c r="U5633" s="3">
        <f>IFERROR(__xludf.DUMMYFUNCTION("""COMPUTED_VALUE"""),0.0)</f>
        <v>0</v>
      </c>
      <c r="V5633" s="1" t="str">
        <f>IFERROR(__xludf.DUMMYFUNCTION("""COMPUTED_VALUE"""),"#N/A")</f>
        <v>#N/A</v>
      </c>
      <c r="W5633" s="1" t="str">
        <f>IFERROR(__xludf.DUMMYFUNCTION("""COMPUTED_VALUE"""),"#N/A")</f>
        <v>#N/A</v>
      </c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IFERROR(__xludf.DUMMYFUNCTION("""COMPUTED_VALUE"""),"#VALUE!")</f>
        <v>#VALUE!</v>
      </c>
      <c r="P5634" s="1" t="str">
        <f>IFERROR(__xludf.DUMMYFUNCTION("""COMPUTED_VALUE"""),"#N/A")</f>
        <v>#N/A</v>
      </c>
      <c r="Q5634" s="1"/>
      <c r="R5634" s="1"/>
      <c r="S5634" s="1"/>
      <c r="T5634" s="1"/>
      <c r="U5634" s="3">
        <f>IFERROR(__xludf.DUMMYFUNCTION("""COMPUTED_VALUE"""),0.0)</f>
        <v>0</v>
      </c>
      <c r="V5634" s="1" t="str">
        <f>IFERROR(__xludf.DUMMYFUNCTION("""COMPUTED_VALUE"""),"#N/A")</f>
        <v>#N/A</v>
      </c>
      <c r="W5634" s="1" t="str">
        <f>IFERROR(__xludf.DUMMYFUNCTION("""COMPUTED_VALUE"""),"#N/A")</f>
        <v>#N/A</v>
      </c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IFERROR(__xludf.DUMMYFUNCTION("""COMPUTED_VALUE"""),"#VALUE!")</f>
        <v>#VALUE!</v>
      </c>
      <c r="P5635" s="1" t="str">
        <f>IFERROR(__xludf.DUMMYFUNCTION("""COMPUTED_VALUE"""),"#N/A")</f>
        <v>#N/A</v>
      </c>
      <c r="Q5635" s="1"/>
      <c r="R5635" s="1"/>
      <c r="S5635" s="1"/>
      <c r="T5635" s="1"/>
      <c r="U5635" s="3">
        <f>IFERROR(__xludf.DUMMYFUNCTION("""COMPUTED_VALUE"""),0.0)</f>
        <v>0</v>
      </c>
      <c r="V5635" s="1" t="str">
        <f>IFERROR(__xludf.DUMMYFUNCTION("""COMPUTED_VALUE"""),"#N/A")</f>
        <v>#N/A</v>
      </c>
      <c r="W5635" s="1" t="str">
        <f>IFERROR(__xludf.DUMMYFUNCTION("""COMPUTED_VALUE"""),"#N/A")</f>
        <v>#N/A</v>
      </c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IFERROR(__xludf.DUMMYFUNCTION("""COMPUTED_VALUE"""),7.25)</f>
        <v>7.25</v>
      </c>
      <c r="H5643" s="3">
        <f>IFERROR(__xludf.DUMMYFUNCTION("""COMPUTED_VALUE"""),7.25)</f>
        <v>7.25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/>
      <c r="H5644" s="3">
        <f>IFERROR(__xludf.DUMMYFUNCTION("""COMPUTED_VALUE"""),0.5)</f>
        <v>0.5</v>
      </c>
      <c r="I5644" s="4">
        <f>IFERROR(__xludf.DUMMYFUNCTION("""COMPUTED_VALUE"""),0.0)</f>
        <v>0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>
        <f>IFERROR(__xludf.DUMMYFUNCTION("""COMPUTED_VALUE"""),0.5)</f>
        <v>0.5</v>
      </c>
      <c r="G5648" s="1">
        <f>IFERROR(__xludf.DUMMYFUNCTION("""COMPUTED_VALUE"""),2.0)</f>
        <v>2</v>
      </c>
      <c r="H5648" s="3">
        <f>IFERROR(__xludf.DUMMYFUNCTION("""COMPUTED_VALUE"""),2.5)</f>
        <v>2.5</v>
      </c>
      <c r="I5648" s="4">
        <f>IFERROR(__xludf.DUMMYFUNCTION("""COMPUTED_VALUE"""),0.8)</f>
        <v>0.8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>
        <f>IFERROR(__xludf.DUMMYFUNCTION("""COMPUTED_VALUE"""),0.5)</f>
        <v>0.5</v>
      </c>
      <c r="G5656" s="1"/>
      <c r="H5656" s="3">
        <f>IFERROR(__xludf.DUMMYFUNCTION("""COMPUTED_VALUE"""),0.5)</f>
        <v>0.5</v>
      </c>
      <c r="I5656" s="4">
        <f>IFERROR(__xludf.DUMMYFUNCTION("""COMPUTED_VALUE"""),0.0)</f>
        <v>0</v>
      </c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IFERROR(__xludf.DUMMYFUNCTION("""COMPUTED_VALUE"""),4.0)</f>
        <v>4</v>
      </c>
      <c r="G5659" s="1"/>
      <c r="H5659" s="3">
        <f>IFERROR(__xludf.DUMMYFUNCTION("""COMPUTED_VALUE"""),4.0)</f>
        <v>4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>
        <f>IFERROR(__xludf.DUMMYFUNCTION("""COMPUTED_VALUE"""),0.5)</f>
        <v>0.5</v>
      </c>
      <c r="G5664" s="1">
        <f>IFERROR(__xludf.DUMMYFUNCTION("""COMPUTED_VALUE"""),2.5)</f>
        <v>2.5</v>
      </c>
      <c r="H5664" s="3">
        <f>IFERROR(__xludf.DUMMYFUNCTION("""COMPUTED_VALUE"""),3.0)</f>
        <v>3</v>
      </c>
      <c r="I5664" s="4">
        <f>IFERROR(__xludf.DUMMYFUNCTION("""COMPUTED_VALUE"""),0.8333333333333334)</f>
        <v>0.8333333333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IFERROR(__xludf.DUMMYFUNCTION("""COMPUTED_VALUE"""),4.0)</f>
        <v>4</v>
      </c>
      <c r="G5680" s="1"/>
      <c r="H5680" s="3">
        <f>IFERROR(__xludf.DUMMYFUNCTION("""COMPUTED_VALUE"""),4.0)</f>
        <v>4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>
        <f>IFERROR(__xludf.DUMMYFUNCTION("""COMPUTED_VALUE"""),0.5)</f>
        <v>0.5</v>
      </c>
      <c r="G5690" s="1"/>
      <c r="H5690" s="3">
        <f>IFERROR(__xludf.DUMMYFUNCTION("""COMPUTED_VALUE"""),0.5)</f>
        <v>0.5</v>
      </c>
      <c r="I5690" s="4">
        <f>IFERROR(__xludf.DUMMYFUNCTION("""COMPUTED_VALUE"""),0.0)</f>
        <v>0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/>
      <c r="H5691" s="3">
        <f>IFERROR(__xludf.DUMMYFUNCTION("""COMPUTED_VALUE"""),0.0)</f>
        <v>0</v>
      </c>
      <c r="I5691" s="4"/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>
        <f>IFERROR(__xludf.DUMMYFUNCTION("""COMPUTED_VALUE"""),1.0)</f>
        <v>1</v>
      </c>
      <c r="G5692" s="1">
        <f>IFERROR(__xludf.DUMMYFUNCTION("""COMPUTED_VALUE"""),2.5)</f>
        <v>2.5</v>
      </c>
      <c r="H5692" s="3">
        <f>IFERROR(__xludf.DUMMYFUNCTION("""COMPUTED_VALUE"""),3.5)</f>
        <v>3.5</v>
      </c>
      <c r="I5692" s="4">
        <f>IFERROR(__xludf.DUMMYFUNCTION("""COMPUTED_VALUE"""),0.7142857142857143)</f>
        <v>0.7142857143</v>
      </c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>
        <f>IFERROR(__xludf.DUMMYFUNCTION("""COMPUTED_VALUE"""),0.5)</f>
        <v>0.5</v>
      </c>
      <c r="G5693" s="1"/>
      <c r="H5693" s="3">
        <f>IFERROR(__xludf.DUMMYFUNCTION("""COMPUTED_VALUE"""),0.5)</f>
        <v>0.5</v>
      </c>
      <c r="I5693" s="4">
        <f>IFERROR(__xludf.DUMMYFUNCTION("""COMPUTED_VALUE"""),0.0)</f>
        <v>0</v>
      </c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/>
      <c r="H5703" s="3">
        <f>IFERROR(__xludf.DUMMYFUNCTION("""COMPUTED_VALUE"""),0.0)</f>
        <v>0</v>
      </c>
      <c r="I5703" s="4"/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>
        <f>IFERROR(__xludf.DUMMYFUNCTION("""COMPUTED_VALUE"""),0.5)</f>
        <v>0.5</v>
      </c>
      <c r="G5706" s="1"/>
      <c r="H5706" s="3">
        <f>IFERROR(__xludf.DUMMYFUNCTION("""COMPUTED_VALUE"""),0.5)</f>
        <v>0.5</v>
      </c>
      <c r="I5706" s="4">
        <f>IFERROR(__xludf.DUMMYFUNCTION("""COMPUTED_VALUE"""),0.0)</f>
        <v>0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>
        <f>IFERROR(__xludf.DUMMYFUNCTION("""COMPUTED_VALUE"""),0.5)</f>
        <v>0.5</v>
      </c>
      <c r="G5712" s="1">
        <f>IFERROR(__xludf.DUMMYFUNCTION("""COMPUTED_VALUE"""),2.0)</f>
        <v>2</v>
      </c>
      <c r="H5712" s="3">
        <f>IFERROR(__xludf.DUMMYFUNCTION("""COMPUTED_VALUE"""),2.5)</f>
        <v>2.5</v>
      </c>
      <c r="I5712" s="4">
        <f>IFERROR(__xludf.DUMMYFUNCTION("""COMPUTED_VALUE"""),0.8)</f>
        <v>0.8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/>
      <c r="H5714" s="3">
        <f>IFERROR(__xludf.DUMMYFUNCTION("""COMPUTED_VALUE"""),4.0)</f>
        <v>4</v>
      </c>
      <c r="I5714" s="4">
        <f>IFERROR(__xludf.DUMMYFUNCTION("""COMPUTED_VALUE"""),0.0)</f>
        <v>0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>
        <f>IFERROR(__xludf.DUMMYFUNCTION("""COMPUTED_VALUE"""),0.75)</f>
        <v>0.75</v>
      </c>
      <c r="G5716" s="1"/>
      <c r="H5716" s="3">
        <f>IFERROR(__xludf.DUMMYFUNCTION("""COMPUTED_VALUE"""),0.75)</f>
        <v>0.75</v>
      </c>
      <c r="I5716" s="4">
        <f>IFERROR(__xludf.DUMMYFUNCTION("""COMPUTED_VALUE"""),0.0)</f>
        <v>0</v>
      </c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IFERROR(__xludf.DUMMYFUNCTION("""COMPUTED_VALUE"""),0.5)</f>
        <v>0.5</v>
      </c>
      <c r="G5717" s="1"/>
      <c r="H5717" s="3">
        <f>IFERROR(__xludf.DUMMYFUNCTION("""COMPUTED_VALUE"""),0.5)</f>
        <v>0.5</v>
      </c>
      <c r="I5717" s="4">
        <f>IFERROR(__xludf.DUMMYFUNCTION("""COMPUTED_VALUE"""),0.0)</f>
        <v>0</v>
      </c>
      <c r="J5717" s="1" t="str">
        <f>IFERROR(__xludf.DUMMYFUNCTION("""COMPUTED_VALUE"""),"Belle Bentazal")</f>
        <v>Belle Bentazal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>
        <f>IFERROR(__xludf.DUMMYFUNCTION("""COMPUTED_VALUE"""),0.5)</f>
        <v>0.5</v>
      </c>
      <c r="G5719" s="1"/>
      <c r="H5719" s="3">
        <f>IFERROR(__xludf.DUMMYFUNCTION("""COMPUTED_VALUE"""),0.5)</f>
        <v>0.5</v>
      </c>
      <c r="I5719" s="4">
        <f>IFERROR(__xludf.DUMMYFUNCTION("""COMPUTED_VALUE"""),0.0)</f>
        <v>0</v>
      </c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IFERROR(__xludf.DUMMYFUNCTION("""COMPUTED_VALUE"""),0.5)</f>
        <v>0.5</v>
      </c>
      <c r="G5720" s="1">
        <f>IFERROR(__xludf.DUMMYFUNCTION("""COMPUTED_VALUE"""),2.5)</f>
        <v>2.5</v>
      </c>
      <c r="H5720" s="3">
        <f>IFERROR(__xludf.DUMMYFUNCTION("""COMPUTED_VALUE"""),3.0)</f>
        <v>3</v>
      </c>
      <c r="I5720" s="4">
        <f>IFERROR(__xludf.DUMMYFUNCTION("""COMPUTED_VALUE"""),0.8333333333333334)</f>
        <v>0.8333333333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IFERROR(__xludf.DUMMYFUNCTION("""COMPUTED_VALUE"""),0.5)</f>
        <v>0.5</v>
      </c>
      <c r="G5725" s="1">
        <f>IFERROR(__xludf.DUMMYFUNCTION("""COMPUTED_VALUE"""),2.5)</f>
        <v>2.5</v>
      </c>
      <c r="H5725" s="3">
        <f>IFERROR(__xludf.DUMMYFUNCTION("""COMPUTED_VALUE"""),3.0)</f>
        <v>3</v>
      </c>
      <c r="I5725" s="4">
        <f>IFERROR(__xludf.DUMMYFUNCTION("""COMPUTED_VALUE"""),0.8333333333333334)</f>
        <v>0.8333333333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IFERROR(__xludf.DUMMYFUNCTION("""COMPUTED_VALUE"""),2.5)</f>
        <v>2.5</v>
      </c>
      <c r="H5728" s="3">
        <f>IFERROR(__xludf.DUMMYFUNCTION("""COMPUTED_VALUE"""),3.0)</f>
        <v>3</v>
      </c>
      <c r="I5728" s="4">
        <f>IFERROR(__xludf.DUMMYFUNCTION("""COMPUTED_VALUE"""),0.8333333333333334)</f>
        <v>0.8333333333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>
        <f>IFERROR(__xludf.DUMMYFUNCTION("""COMPUTED_VALUE"""),0.5)</f>
        <v>0.5</v>
      </c>
      <c r="G5729" s="1"/>
      <c r="H5729" s="3">
        <f>IFERROR(__xludf.DUMMYFUNCTION("""COMPUTED_VALUE"""),0.5)</f>
        <v>0.5</v>
      </c>
      <c r="I5729" s="4">
        <f>IFERROR(__xludf.DUMMYFUNCTION("""COMPUTED_VALUE"""),0.0)</f>
        <v>0</v>
      </c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IFERROR(__xludf.DUMMYFUNCTION("""COMPUTED_VALUE"""),"Core Product Support")</f>
        <v>Core Product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>
        <f>IFERROR(__xludf.DUMMYFUNCTION("""COMPUTED_VALUE"""),0.5)</f>
        <v>0.5</v>
      </c>
      <c r="G5733" s="1">
        <f>IFERROR(__xludf.DUMMYFUNCTION("""COMPUTED_VALUE"""),15.0)</f>
        <v>15</v>
      </c>
      <c r="H5733" s="3">
        <f>IFERROR(__xludf.DUMMYFUNCTION("""COMPUTED_VALUE"""),15.5)</f>
        <v>15.5</v>
      </c>
      <c r="I5733" s="4">
        <f>IFERROR(__xludf.DUMMYFUNCTION("""COMPUTED_VALUE"""),0.967741935483871)</f>
        <v>0.9677419355</v>
      </c>
      <c r="J5733" s="1" t="str">
        <f>IFERROR(__xludf.DUMMYFUNCTION("""COMPUTED_VALUE"""),"Belle Bentazal")</f>
        <v>Belle Bentazal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IFERROR(__xludf.DUMMYFUNCTION("""COMPUTED_VALUE"""),"Back of House Operations")</f>
        <v>Back of House Operations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IFERROR(__xludf.DUMMYFUNCTION("""COMPUTED_VALUE"""),"Jonathan Dimaculangan")</f>
        <v>Jonathan Dimaculangan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IFERROR(__xludf.DUMMYFUNCTION("""COMPUTED_VALUE"""),8.17)</f>
        <v>8.17</v>
      </c>
      <c r="H5748" s="3">
        <f>IFERROR(__xludf.DUMMYFUNCTION("""COMPUTED_VALUE"""),8.17)</f>
        <v>8.17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IFERROR(__xludf.DUMMYFUNCTION("""COMPUTED_VALUE"""),7.0)</f>
        <v>7</v>
      </c>
      <c r="H5749" s="3">
        <f>IFERROR(__xludf.DUMMYFUNCTION("""COMPUTED_VALUE"""),7.0)</f>
        <v>7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IFERROR(__xludf.DUMMYFUNCTION("""COMPUTED_VALUE"""),"Back of House Operations")</f>
        <v>Back of House Operations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IFERROR(__xludf.DUMMYFUNCTION("""COMPUTED_VALUE"""),"Jonathan Dimaculangan")</f>
        <v>Jonathan Dimaculangan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IFERROR(__xludf.DUMMYFUNCTION("""COMPUTED_VALUE"""),2.5)</f>
        <v>2.5</v>
      </c>
      <c r="H5766" s="3">
        <f>IFERROR(__xludf.DUMMYFUNCTION("""COMPUTED_VALUE"""),3.0)</f>
        <v>3</v>
      </c>
      <c r="I5766" s="4">
        <f>IFERROR(__xludf.DUMMYFUNCTION("""COMPUTED_VALUE"""),0.8333333333333334)</f>
        <v>0.8333333333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>
        <f>IFERROR(__xludf.DUMMYFUNCTION("""COMPUTED_VALUE"""),0.5)</f>
        <v>0.5</v>
      </c>
      <c r="G5773" s="1"/>
      <c r="H5773" s="3">
        <f>IFERROR(__xludf.DUMMYFUNCTION("""COMPUTED_VALUE"""),0.5)</f>
        <v>0.5</v>
      </c>
      <c r="I5773" s="4">
        <f>IFERROR(__xludf.DUMMYFUNCTION("""COMPUTED_VALUE"""),0.0)</f>
        <v>0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>
        <f>IFERROR(__xludf.DUMMYFUNCTION("""COMPUTED_VALUE"""),0.5)</f>
        <v>0.5</v>
      </c>
      <c r="G5775" s="1"/>
      <c r="H5775" s="3">
        <f>IFERROR(__xludf.DUMMYFUNCTION("""COMPUTED_VALUE"""),0.5)</f>
        <v>0.5</v>
      </c>
      <c r="I5775" s="4">
        <f>IFERROR(__xludf.DUMMYFUNCTION("""COMPUTED_VALUE"""),0.0)</f>
        <v>0</v>
      </c>
      <c r="J5775" s="1" t="str">
        <f>IFERROR(__xludf.DUMMYFUNCTION("""COMPUTED_VALUE"""),"Mikhaela Decangchon")</f>
        <v>Mikhaela Decangchon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IFERROR(__xludf.DUMMYFUNCTION("""COMPUTED_VALUE"""),"Mikhaela Decangchon")</f>
        <v>Mikhaela Decangchon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IFERROR(__xludf.DUMMYFUNCTION("""COMPUTED_VALUE"""),0.5)</f>
        <v>0.5</v>
      </c>
      <c r="G5782" s="1"/>
      <c r="H5782" s="3">
        <f>IFERROR(__xludf.DUMMYFUNCTION("""COMPUTED_VALUE"""),0.5)</f>
        <v>0.5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>
        <f>IFERROR(__xludf.DUMMYFUNCTION("""COMPUTED_VALUE"""),0.5)</f>
        <v>0.5</v>
      </c>
      <c r="G5787" s="1"/>
      <c r="H5787" s="3">
        <f>IFERROR(__xludf.DUMMYFUNCTION("""COMPUTED_VALUE"""),0.5)</f>
        <v>0.5</v>
      </c>
      <c r="I5787" s="4">
        <f>IFERROR(__xludf.DUMMYFUNCTION("""COMPUTED_VALUE"""),0.0)</f>
        <v>0</v>
      </c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IFERROR(__xludf.DUMMYFUNCTION("""COMPUTED_VALUE"""),"Jelyn Elmido")</f>
        <v>Jelyn Elmido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IFERROR(__xludf.DUMMYFUNCTION("""COMPUTED_VALUE"""),2.0)</f>
        <v>2</v>
      </c>
      <c r="H5799" s="3">
        <f>IFERROR(__xludf.DUMMYFUNCTION("""COMPUTED_VALUE"""),2.5)</f>
        <v>2.5</v>
      </c>
      <c r="I5799" s="4">
        <f>IFERROR(__xludf.DUMMYFUNCTION("""COMPUTED_VALUE"""),0.8)</f>
        <v>0.8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IFERROR(__xludf.DUMMYFUNCTION("""COMPUTED_VALUE"""),3.75)</f>
        <v>3.75</v>
      </c>
      <c r="H5807" s="3">
        <f>IFERROR(__xludf.DUMMYFUNCTION("""COMPUTED_VALUE"""),3.75)</f>
        <v>3.75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/>
      <c r="H5808" s="3">
        <f>IFERROR(__xludf.DUMMYFUNCTION("""COMPUTED_VALUE"""),0.5)</f>
        <v>0.5</v>
      </c>
      <c r="I5808" s="4">
        <f>IFERROR(__xludf.DUMMYFUNCTION("""COMPUTED_VALUE"""),0.0)</f>
        <v>0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IFERROR(__xludf.DUMMYFUNCTION("""COMPUTED_VALUE"""),"Rose Gabilan")</f>
        <v>Rose Gabilan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>
        <f>IFERROR(__xludf.DUMMYFUNCTION("""COMPUTED_VALUE"""),1.0)</f>
        <v>1</v>
      </c>
      <c r="H5810" s="3">
        <f>IFERROR(__xludf.DUMMYFUNCTION("""COMPUTED_VALUE"""),1.0)</f>
        <v>1</v>
      </c>
      <c r="I5810" s="4">
        <f>IFERROR(__xludf.DUMMYFUNCTION("""COMPUTED_VALUE"""),1.0)</f>
        <v>1</v>
      </c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IFERROR(__xludf.DUMMYFUNCTION("""COMPUTED_VALUE"""),7.0)</f>
        <v>7</v>
      </c>
      <c r="H5811" s="3">
        <f>IFERROR(__xludf.DUMMYFUNCTION("""COMPUTED_VALUE"""),7.0)</f>
        <v>7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>
        <f>IFERROR(__xludf.DUMMYFUNCTION("""COMPUTED_VALUE"""),0.5)</f>
        <v>0.5</v>
      </c>
      <c r="G5812" s="1"/>
      <c r="H5812" s="3">
        <f>IFERROR(__xludf.DUMMYFUNCTION("""COMPUTED_VALUE"""),0.5)</f>
        <v>0.5</v>
      </c>
      <c r="I5812" s="4">
        <f>IFERROR(__xludf.DUMMYFUNCTION("""COMPUTED_VALUE"""),0.0)</f>
        <v>0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>
        <f>IFERROR(__xludf.DUMMYFUNCTION("""COMPUTED_VALUE"""),0.5)</f>
        <v>0.5</v>
      </c>
      <c r="G5813" s="1">
        <f>IFERROR(__xludf.DUMMYFUNCTION("""COMPUTED_VALUE"""),2.5)</f>
        <v>2.5</v>
      </c>
      <c r="H5813" s="3">
        <f>IFERROR(__xludf.DUMMYFUNCTION("""COMPUTED_VALUE"""),3.0)</f>
        <v>3</v>
      </c>
      <c r="I5813" s="4">
        <f>IFERROR(__xludf.DUMMYFUNCTION("""COMPUTED_VALUE"""),0.8333333333333334)</f>
        <v>0.8333333333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IFERROR(__xludf.DUMMYFUNCTION("""COMPUTED_VALUE"""),1.05)</f>
        <v>1.05</v>
      </c>
      <c r="H5814" s="3">
        <f>IFERROR(__xludf.DUMMYFUNCTION("""COMPUTED_VALUE"""),1.05)</f>
        <v>1.05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IFERROR(__xludf.DUMMYFUNCTION("""COMPUTED_VALUE"""),0.5)</f>
        <v>0.5</v>
      </c>
      <c r="H5818" s="3">
        <f>IFERROR(__xludf.DUMMYFUNCTION("""COMPUTED_VALUE"""),0.5)</f>
        <v>0.5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IFERROR(__xludf.DUMMYFUNCTION("""COMPUTED_VALUE"""),"Segment-specific Support")</f>
        <v>Segment-specific Support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IFERROR(__xludf.DUMMYFUNCTION("""COMPUTED_VALUE"""),"Tash Kelly")</f>
        <v>Tash Kelly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IFERROR(__xludf.DUMMYFUNCTION("""COMPUTED_VALUE"""),4.0)</f>
        <v>4</v>
      </c>
      <c r="G5829" s="1"/>
      <c r="H5829" s="3">
        <f>IFERROR(__xludf.DUMMYFUNCTION("""COMPUTED_VALUE"""),4.0)</f>
        <v>4</v>
      </c>
      <c r="I5829" s="4">
        <f>IFERROR(__xludf.DUMMYFUNCTION("""COMPUTED_VALUE"""),0.0)</f>
        <v>0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>
        <f>IFERROR(__xludf.DUMMYFUNCTION("""COMPUTED_VALUE"""),0.5)</f>
        <v>0.5</v>
      </c>
      <c r="G5830" s="1">
        <f>IFERROR(__xludf.DUMMYFUNCTION("""COMPUTED_VALUE"""),1.0)</f>
        <v>1</v>
      </c>
      <c r="H5830" s="3">
        <f>IFERROR(__xludf.DUMMYFUNCTION("""COMPUTED_VALUE"""),1.5)</f>
        <v>1.5</v>
      </c>
      <c r="I5830" s="4">
        <f>IFERROR(__xludf.DUMMYFUNCTION("""COMPUTED_VALUE"""),0.6666666666666666)</f>
        <v>0.6666666667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IFERROR(__xludf.DUMMYFUNCTION("""COMPUTED_VALUE"""),6.0)</f>
        <v>6</v>
      </c>
      <c r="H5832" s="3">
        <f>IFERROR(__xludf.DUMMYFUNCTION("""COMPUTED_VALUE"""),6.0)</f>
        <v>6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IFERROR(__xludf.DUMMYFUNCTION("""COMPUTED_VALUE"""),"Mikhaela Decangchon")</f>
        <v>Mikhaela Decangchon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IFERROR(__xludf.DUMMYFUNCTION("""COMPUTED_VALUE"""),3.0)</f>
        <v>3</v>
      </c>
      <c r="H5848" s="3">
        <f>IFERROR(__xludf.DUMMYFUNCTION("""COMPUTED_VALUE"""),3.0)</f>
        <v>3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IFERROR(__xludf.DUMMYFUNCTION("""COMPUTED_VALUE"""),0.5)</f>
        <v>0.5</v>
      </c>
      <c r="G5849" s="1"/>
      <c r="H5849" s="3">
        <f>IFERROR(__xludf.DUMMYFUNCTION("""COMPUTED_VALUE"""),0.5)</f>
        <v>0.5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>
        <f>IFERROR(__xludf.DUMMYFUNCTION("""COMPUTED_VALUE"""),0.5)</f>
        <v>0.5</v>
      </c>
      <c r="G5855" s="1"/>
      <c r="H5855" s="3">
        <f>IFERROR(__xludf.DUMMYFUNCTION("""COMPUTED_VALUE"""),0.5)</f>
        <v>0.5</v>
      </c>
      <c r="I5855" s="4">
        <f>IFERROR(__xludf.DUMMYFUNCTION("""COMPUTED_VALUE"""),0.0)</f>
        <v>0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>
        <f>IFERROR(__xludf.DUMMYFUNCTION("""COMPUTED_VALUE"""),0.5)</f>
        <v>0.5</v>
      </c>
      <c r="G5856" s="1"/>
      <c r="H5856" s="3">
        <f>IFERROR(__xludf.DUMMYFUNCTION("""COMPUTED_VALUE"""),0.5)</f>
        <v>0.5</v>
      </c>
      <c r="I5856" s="4">
        <f>IFERROR(__xludf.DUMMYFUNCTION("""COMPUTED_VALUE"""),0.0)</f>
        <v>0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>
        <f>IFERROR(__xludf.DUMMYFUNCTION("""COMPUTED_VALUE"""),0.5)</f>
        <v>0.5</v>
      </c>
      <c r="G5857" s="1"/>
      <c r="H5857" s="3">
        <f>IFERROR(__xludf.DUMMYFUNCTION("""COMPUTED_VALUE"""),0.5)</f>
        <v>0.5</v>
      </c>
      <c r="I5857" s="4">
        <f>IFERROR(__xludf.DUMMYFUNCTION("""COMPUTED_VALUE"""),0.0)</f>
        <v>0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>
        <f>IFERROR(__xludf.DUMMYFUNCTION("""COMPUTED_VALUE"""),0.5)</f>
        <v>0.5</v>
      </c>
      <c r="G5859" s="1"/>
      <c r="H5859" s="3">
        <f>IFERROR(__xludf.DUMMYFUNCTION("""COMPUTED_VALUE"""),0.5)</f>
        <v>0.5</v>
      </c>
      <c r="I5859" s="4">
        <f>IFERROR(__xludf.DUMMYFUNCTION("""COMPUTED_VALUE"""),0.0)</f>
        <v>0</v>
      </c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/>
      <c r="H5860" s="3">
        <f>IFERROR(__xludf.DUMMYFUNCTION("""COMPUTED_VALUE"""),0.0)</f>
        <v>0</v>
      </c>
      <c r="I5860" s="4"/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/>
      <c r="H5862" s="3">
        <f>IFERROR(__xludf.DUMMYFUNCTION("""COMPUTED_VALUE"""),0.5)</f>
        <v>0.5</v>
      </c>
      <c r="I5862" s="4">
        <f>IFERROR(__xludf.DUMMYFUNCTION("""COMPUTED_VALUE"""),0.0)</f>
        <v>0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/>
      <c r="H5864" s="3">
        <f>IFERROR(__xludf.DUMMYFUNCTION("""COMPUTED_VALUE"""),0.0)</f>
        <v>0</v>
      </c>
      <c r="I5864" s="4"/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IFERROR(__xludf.DUMMYFUNCTION("""COMPUTED_VALUE"""),2.0)</f>
        <v>2</v>
      </c>
      <c r="G5866" s="1"/>
      <c r="H5866" s="3">
        <f>IFERROR(__xludf.DUMMYFUNCTION("""COMPUTED_VALUE"""),2.0)</f>
        <v>2</v>
      </c>
      <c r="I5866" s="4">
        <f>IFERROR(__xludf.DUMMYFUNCTION("""COMPUTED_VALUE"""),0.0)</f>
        <v>0</v>
      </c>
      <c r="J5866" s="1" t="str">
        <f>IFERROR(__xludf.DUMMYFUNCTION("""COMPUTED_VALUE"""),"Sieg Ballelos")</f>
        <v>Sieg Ballelos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/>
      <c r="H5867" s="3">
        <f>IFERROR(__xludf.DUMMYFUNCTION("""COMPUTED_VALUE"""),0.0)</f>
        <v>0</v>
      </c>
      <c r="I5867" s="4"/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IFERROR(__xludf.DUMMYFUNCTION("""COMPUTED_VALUE"""),"Belle Bentazal")</f>
        <v>Belle Bentazal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>
        <f>IFERROR(__xludf.DUMMYFUNCTION("""COMPUTED_VALUE"""),0.5)</f>
        <v>0.5</v>
      </c>
      <c r="G5871" s="1">
        <f>IFERROR(__xludf.DUMMYFUNCTION("""COMPUTED_VALUE"""),2.5)</f>
        <v>2.5</v>
      </c>
      <c r="H5871" s="3">
        <f>IFERROR(__xludf.DUMMYFUNCTION("""COMPUTED_VALUE"""),3.0)</f>
        <v>3</v>
      </c>
      <c r="I5871" s="4">
        <f>IFERROR(__xludf.DUMMYFUNCTION("""COMPUTED_VALUE"""),0.8333333333333334)</f>
        <v>0.8333333333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IFERROR(__xludf.DUMMYFUNCTION("""COMPUTED_VALUE"""),8.5)</f>
        <v>8.5</v>
      </c>
      <c r="H5872" s="3">
        <f>IFERROR(__xludf.DUMMYFUNCTION("""COMPUTED_VALUE"""),8.5)</f>
        <v>8.5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>
        <f>IFERROR(__xludf.DUMMYFUNCTION("""COMPUTED_VALUE"""),0.5)</f>
        <v>0.5</v>
      </c>
      <c r="G5873" s="1"/>
      <c r="H5873" s="3">
        <f>IFERROR(__xludf.DUMMYFUNCTION("""COMPUTED_VALUE"""),0.5)</f>
        <v>0.5</v>
      </c>
      <c r="I5873" s="4">
        <f>IFERROR(__xludf.DUMMYFUNCTION("""COMPUTED_VALUE"""),0.0)</f>
        <v>0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IFERROR(__xludf.DUMMYFUNCTION("""COMPUTED_VALUE"""),2.0)</f>
        <v>2</v>
      </c>
      <c r="H5874" s="3">
        <f>IFERROR(__xludf.DUMMYFUNCTION("""COMPUTED_VALUE"""),2.0)</f>
        <v>2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>
        <f>IFERROR(__xludf.DUMMYFUNCTION("""COMPUTED_VALUE"""),0.5)</f>
        <v>0.5</v>
      </c>
      <c r="G5876" s="1"/>
      <c r="H5876" s="3">
        <f>IFERROR(__xludf.DUMMYFUNCTION("""COMPUTED_VALUE"""),0.5)</f>
        <v>0.5</v>
      </c>
      <c r="I5876" s="4">
        <f>IFERROR(__xludf.DUMMYFUNCTION("""COMPUTED_VALUE"""),0.0)</f>
        <v>0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/>
      <c r="H5877" s="3">
        <f>IFERROR(__xludf.DUMMYFUNCTION("""COMPUTED_VALUE"""),0.0)</f>
        <v>0</v>
      </c>
      <c r="I5877" s="4"/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>
        <f>IFERROR(__xludf.DUMMYFUNCTION("""COMPUTED_VALUE"""),0.5)</f>
        <v>0.5</v>
      </c>
      <c r="G5878" s="1"/>
      <c r="H5878" s="3">
        <f>IFERROR(__xludf.DUMMYFUNCTION("""COMPUTED_VALUE"""),0.5)</f>
        <v>0.5</v>
      </c>
      <c r="I5878" s="4">
        <f>IFERROR(__xludf.DUMMYFUNCTION("""COMPUTED_VALUE"""),0.0)</f>
        <v>0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IFERROR(__xludf.DUMMYFUNCTION("""COMPUTED_VALUE"""),4.0)</f>
        <v>4</v>
      </c>
      <c r="G5881" s="1"/>
      <c r="H5881" s="3">
        <f>IFERROR(__xludf.DUMMYFUNCTION("""COMPUTED_VALUE"""),4.0)</f>
        <v>4</v>
      </c>
      <c r="I5881" s="4">
        <f>IFERROR(__xludf.DUMMYFUNCTION("""COMPUTED_VALUE"""),0.0)</f>
        <v>0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IFERROR(__xludf.DUMMYFUNCTION("""COMPUTED_VALUE"""),2.5)</f>
        <v>2.5</v>
      </c>
      <c r="H5884" s="3">
        <f>IFERROR(__xludf.DUMMYFUNCTION("""COMPUTED_VALUE"""),3.0)</f>
        <v>3</v>
      </c>
      <c r="I5884" s="4">
        <f>IFERROR(__xludf.DUMMYFUNCTION("""COMPUTED_VALUE"""),0.8333333333333334)</f>
        <v>0.8333333333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IFERROR(__xludf.DUMMYFUNCTION("""COMPUTED_VALUE"""),"Core Product Support")</f>
        <v>Core Product Support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>
        <f>IFERROR(__xludf.DUMMYFUNCTION("""COMPUTED_VALUE"""),0.5)</f>
        <v>0.5</v>
      </c>
      <c r="G5885" s="1"/>
      <c r="H5885" s="3">
        <f>IFERROR(__xludf.DUMMYFUNCTION("""COMPUTED_VALUE"""),0.5)</f>
        <v>0.5</v>
      </c>
      <c r="I5885" s="4">
        <f>IFERROR(__xludf.DUMMYFUNCTION("""COMPUTED_VALUE"""),0.0)</f>
        <v>0</v>
      </c>
      <c r="J5885" s="1" t="str">
        <f>IFERROR(__xludf.DUMMYFUNCTION("""COMPUTED_VALUE"""),"Marie Mordeno")</f>
        <v>Marie Mordeno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IFERROR(__xludf.DUMMYFUNCTION("""COMPUTED_VALUE"""),1.0)</f>
        <v>1</v>
      </c>
      <c r="H5889" s="3">
        <f>IFERROR(__xludf.DUMMYFUNCTION("""COMPUTED_VALUE"""),1.0)</f>
        <v>1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/>
      <c r="H5890" s="3">
        <f>IFERROR(__xludf.DUMMYFUNCTION("""COMPUTED_VALUE"""),0.0)</f>
        <v>0</v>
      </c>
      <c r="I5890" s="4"/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>
        <f>IFERROR(__xludf.DUMMYFUNCTION("""COMPUTED_VALUE"""),0.5)</f>
        <v>0.5</v>
      </c>
      <c r="G5891" s="1"/>
      <c r="H5891" s="3">
        <f>IFERROR(__xludf.DUMMYFUNCTION("""COMPUTED_VALUE"""),0.5)</f>
        <v>0.5</v>
      </c>
      <c r="I5891" s="4">
        <f>IFERROR(__xludf.DUMMYFUNCTION("""COMPUTED_VALUE"""),0.0)</f>
        <v>0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IFERROR(__xludf.DUMMYFUNCTION("""COMPUTED_VALUE"""),4.75)</f>
        <v>4.75</v>
      </c>
      <c r="H5892" s="3">
        <f>IFERROR(__xludf.DUMMYFUNCTION("""COMPUTED_VALUE"""),4.75)</f>
        <v>4.75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>
        <f>IFERROR(__xludf.DUMMYFUNCTION("""COMPUTED_VALUE"""),0.5)</f>
        <v>0.5</v>
      </c>
      <c r="G5893" s="1"/>
      <c r="H5893" s="3">
        <f>IFERROR(__xludf.DUMMYFUNCTION("""COMPUTED_VALUE"""),0.5)</f>
        <v>0.5</v>
      </c>
      <c r="I5893" s="4">
        <f>IFERROR(__xludf.DUMMYFUNCTION("""COMPUTED_VALUE"""),0.0)</f>
        <v>0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>
        <f>IFERROR(__xludf.DUMMYFUNCTION("""COMPUTED_VALUE"""),0.5)</f>
        <v>0.5</v>
      </c>
      <c r="G5895" s="1"/>
      <c r="H5895" s="3">
        <f>IFERROR(__xludf.DUMMYFUNCTION("""COMPUTED_VALUE"""),0.5)</f>
        <v>0.5</v>
      </c>
      <c r="I5895" s="4">
        <f>IFERROR(__xludf.DUMMYFUNCTION("""COMPUTED_VALUE"""),0.0)</f>
        <v>0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/>
      <c r="H5900" s="3">
        <f>IFERROR(__xludf.DUMMYFUNCTION("""COMPUTED_VALUE"""),0.0)</f>
        <v>0</v>
      </c>
      <c r="I5900" s="4"/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>
        <f>IFERROR(__xludf.DUMMYFUNCTION("""COMPUTED_VALUE"""),0.5)</f>
        <v>0.5</v>
      </c>
      <c r="G5902" s="1"/>
      <c r="H5902" s="3">
        <f>IFERROR(__xludf.DUMMYFUNCTION("""COMPUTED_VALUE"""),0.5)</f>
        <v>0.5</v>
      </c>
      <c r="I5902" s="4">
        <f>IFERROR(__xludf.DUMMYFUNCTION("""COMPUTED_VALUE"""),0.0)</f>
        <v>0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>
        <f>IFERROR(__xludf.DUMMYFUNCTION("""COMPUTED_VALUE"""),0.5)</f>
        <v>0.5</v>
      </c>
      <c r="G5906" s="1"/>
      <c r="H5906" s="3">
        <f>IFERROR(__xludf.DUMMYFUNCTION("""COMPUTED_VALUE"""),0.5)</f>
        <v>0.5</v>
      </c>
      <c r="I5906" s="4">
        <f>IFERROR(__xludf.DUMMYFUNCTION("""COMPUTED_VALUE"""),0.0)</f>
        <v>0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IFERROR(__xludf.DUMMYFUNCTION("""COMPUTED_VALUE"""),1.5)</f>
        <v>1.5</v>
      </c>
      <c r="H5907" s="3">
        <f>IFERROR(__xludf.DUMMYFUNCTION("""COMPUTED_VALUE"""),2.0)</f>
        <v>2</v>
      </c>
      <c r="I5907" s="4">
        <f>IFERROR(__xludf.DUMMYFUNCTION("""COMPUTED_VALUE"""),0.75)</f>
        <v>0.75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>
        <f>IFERROR(__xludf.DUMMYFUNCTION("""COMPUTED_VALUE"""),0.5)</f>
        <v>0.5</v>
      </c>
      <c r="G5908" s="1"/>
      <c r="H5908" s="3">
        <f>IFERROR(__xludf.DUMMYFUNCTION("""COMPUTED_VALUE"""),0.5)</f>
        <v>0.5</v>
      </c>
      <c r="I5908" s="4">
        <f>IFERROR(__xludf.DUMMYFUNCTION("""COMPUTED_VALUE"""),0.0)</f>
        <v>0</v>
      </c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IFERROR(__xludf.DUMMYFUNCTION("""COMPUTED_VALUE"""),3.5)</f>
        <v>3.5</v>
      </c>
      <c r="H5910" s="3">
        <f>IFERROR(__xludf.DUMMYFUNCTION("""COMPUTED_VALUE"""),3.5)</f>
        <v>3.5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>
        <f>IFERROR(__xludf.DUMMYFUNCTION("""COMPUTED_VALUE"""),0.5)</f>
        <v>0.5</v>
      </c>
      <c r="G5911" s="1"/>
      <c r="H5911" s="3">
        <f>IFERROR(__xludf.DUMMYFUNCTION("""COMPUTED_VALUE"""),0.5)</f>
        <v>0.5</v>
      </c>
      <c r="I5911" s="4">
        <f>IFERROR(__xludf.DUMMYFUNCTION("""COMPUTED_VALUE"""),0.0)</f>
        <v>0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/>
      <c r="H5912" s="3">
        <f>IFERROR(__xludf.DUMMYFUNCTION("""COMPUTED_VALUE"""),0.0)</f>
        <v>0</v>
      </c>
      <c r="I5912" s="4"/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>
        <f>IFERROR(__xludf.DUMMYFUNCTION("""COMPUTED_VALUE"""),0.5)</f>
        <v>0.5</v>
      </c>
      <c r="G5913" s="1"/>
      <c r="H5913" s="3">
        <f>IFERROR(__xludf.DUMMYFUNCTION("""COMPUTED_VALUE"""),0.5)</f>
        <v>0.5</v>
      </c>
      <c r="I5913" s="4">
        <f>IFERROR(__xludf.DUMMYFUNCTION("""COMPUTED_VALUE"""),0.0)</f>
        <v>0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IFERROR(__xludf.DUMMYFUNCTION("""COMPUTED_VALUE"""),2.5)</f>
        <v>2.5</v>
      </c>
      <c r="H5915" s="3">
        <f>IFERROR(__xludf.DUMMYFUNCTION("""COMPUTED_VALUE"""),3.0)</f>
        <v>3</v>
      </c>
      <c r="I5915" s="4">
        <f>IFERROR(__xludf.DUMMYFUNCTION("""COMPUTED_VALUE"""),0.8333333333333334)</f>
        <v>0.8333333333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/>
      <c r="H5916" s="3">
        <f>IFERROR(__xludf.DUMMYFUNCTION("""COMPUTED_VALUE"""),0.0)</f>
        <v>0</v>
      </c>
      <c r="I5916" s="4"/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/>
      <c r="H5918" s="3">
        <f>IFERROR(__xludf.DUMMYFUNCTION("""COMPUTED_VALUE"""),0.0)</f>
        <v>0</v>
      </c>
      <c r="I5918" s="4"/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>
        <f>IFERROR(__xludf.DUMMYFUNCTION("""COMPUTED_VALUE"""),0.5)</f>
        <v>0.5</v>
      </c>
      <c r="G5919" s="1">
        <f>IFERROR(__xludf.DUMMYFUNCTION("""COMPUTED_VALUE"""),2.5)</f>
        <v>2.5</v>
      </c>
      <c r="H5919" s="3">
        <f>IFERROR(__xludf.DUMMYFUNCTION("""COMPUTED_VALUE"""),3.0)</f>
        <v>3</v>
      </c>
      <c r="I5919" s="4">
        <f>IFERROR(__xludf.DUMMYFUNCTION("""COMPUTED_VALUE"""),0.8333333333333334)</f>
        <v>0.8333333333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/>
      <c r="H5920" s="3">
        <f>IFERROR(__xludf.DUMMYFUNCTION("""COMPUTED_VALUE"""),0.0)</f>
        <v>0</v>
      </c>
      <c r="I5920" s="4"/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>
        <f>IFERROR(__xludf.DUMMYFUNCTION("""COMPUTED_VALUE"""),2.0)</f>
        <v>2</v>
      </c>
      <c r="G5922" s="1"/>
      <c r="H5922" s="3">
        <f>IFERROR(__xludf.DUMMYFUNCTION("""COMPUTED_VALUE"""),2.0)</f>
        <v>2</v>
      </c>
      <c r="I5922" s="4">
        <f>IFERROR(__xludf.DUMMYFUNCTION("""COMPUTED_VALUE"""),0.0)</f>
        <v>0</v>
      </c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IFERROR(__xludf.DUMMYFUNCTION("""COMPUTED_VALUE"""),4.0)</f>
        <v>4</v>
      </c>
      <c r="G5926" s="1"/>
      <c r="H5926" s="3">
        <f>IFERROR(__xludf.DUMMYFUNCTION("""COMPUTED_VALUE"""),4.0)</f>
        <v>4</v>
      </c>
      <c r="I5926" s="4">
        <f>IFERROR(__xludf.DUMMYFUNCTION("""COMPUTED_VALUE"""),0.0)</f>
        <v>0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/>
      <c r="H5929" s="3">
        <f>IFERROR(__xludf.DUMMYFUNCTION("""COMPUTED_VALUE"""),0.0)</f>
        <v>0</v>
      </c>
      <c r="I5929" s="4"/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IFERROR(__xludf.DUMMYFUNCTION("""COMPUTED_VALUE"""),2.0)</f>
        <v>2</v>
      </c>
      <c r="H5931" s="3">
        <f>IFERROR(__xludf.DUMMYFUNCTION("""COMPUTED_VALUE"""),2.5)</f>
        <v>2.5</v>
      </c>
      <c r="I5931" s="4">
        <f>IFERROR(__xludf.DUMMYFUNCTION("""COMPUTED_VALUE"""),0.8)</f>
        <v>0.8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>
        <f>IFERROR(__xludf.DUMMYFUNCTION("""COMPUTED_VALUE"""),0.5)</f>
        <v>0.5</v>
      </c>
      <c r="G5932" s="1"/>
      <c r="H5932" s="3">
        <f>IFERROR(__xludf.DUMMYFUNCTION("""COMPUTED_VALUE"""),0.5)</f>
        <v>0.5</v>
      </c>
      <c r="I5932" s="4">
        <f>IFERROR(__xludf.DUMMYFUNCTION("""COMPUTED_VALUE"""),0.0)</f>
        <v>0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/>
      <c r="G5933" s="1"/>
      <c r="H5933" s="3">
        <f>IFERROR(__xludf.DUMMYFUNCTION("""COMPUTED_VALUE"""),0.0)</f>
        <v>0</v>
      </c>
      <c r="I5933" s="4"/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IFERROR(__xludf.DUMMYFUNCTION("""COMPUTED_VALUE"""),8.5)</f>
        <v>8.5</v>
      </c>
      <c r="H5934" s="3">
        <f>IFERROR(__xludf.DUMMYFUNCTION("""COMPUTED_VALUE"""),8.5)</f>
        <v>8.5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/>
      <c r="H5935" s="3">
        <f>IFERROR(__xludf.DUMMYFUNCTION("""COMPUTED_VALUE"""),0.0)</f>
        <v>0</v>
      </c>
      <c r="I5935" s="4"/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>
        <f>IFERROR(__xludf.DUMMYFUNCTION("""COMPUTED_VALUE"""),0.5)</f>
        <v>0.5</v>
      </c>
      <c r="G5936" s="1"/>
      <c r="H5936" s="3">
        <f>IFERROR(__xludf.DUMMYFUNCTION("""COMPUTED_VALUE"""),0.5)</f>
        <v>0.5</v>
      </c>
      <c r="I5936" s="4">
        <f>IFERROR(__xludf.DUMMYFUNCTION("""COMPUTED_VALUE"""),0.0)</f>
        <v>0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>
        <f>IFERROR(__xludf.DUMMYFUNCTION("""COMPUTED_VALUE"""),0.5)</f>
        <v>0.5</v>
      </c>
      <c r="G5937" s="1"/>
      <c r="H5937" s="3">
        <f>IFERROR(__xludf.DUMMYFUNCTION("""COMPUTED_VALUE"""),0.5)</f>
        <v>0.5</v>
      </c>
      <c r="I5937" s="4">
        <f>IFERROR(__xludf.DUMMYFUNCTION("""COMPUTED_VALUE"""),0.0)</f>
        <v>0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>
        <f>IFERROR(__xludf.DUMMYFUNCTION("""COMPUTED_VALUE"""),0.5)</f>
        <v>0.5</v>
      </c>
      <c r="G5940" s="1"/>
      <c r="H5940" s="3">
        <f>IFERROR(__xludf.DUMMYFUNCTION("""COMPUTED_VALUE"""),0.5)</f>
        <v>0.5</v>
      </c>
      <c r="I5940" s="4">
        <f>IFERROR(__xludf.DUMMYFUNCTION("""COMPUTED_VALUE"""),0.0)</f>
        <v>0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IFERROR(__xludf.DUMMYFUNCTION("""COMPUTED_VALUE"""),5.25)</f>
        <v>5.25</v>
      </c>
      <c r="H5941" s="3">
        <f>IFERROR(__xludf.DUMMYFUNCTION("""COMPUTED_VALUE"""),5.25)</f>
        <v>5.25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/>
      <c r="H5943" s="3">
        <f>IFERROR(__xludf.DUMMYFUNCTION("""COMPUTED_VALUE"""),0.0)</f>
        <v>0</v>
      </c>
      <c r="I5943" s="4"/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>
        <f>IFERROR(__xludf.DUMMYFUNCTION("""COMPUTED_VALUE"""),0.5)</f>
        <v>0.5</v>
      </c>
      <c r="G5944" s="1"/>
      <c r="H5944" s="3">
        <f>IFERROR(__xludf.DUMMYFUNCTION("""COMPUTED_VALUE"""),0.5)</f>
        <v>0.5</v>
      </c>
      <c r="I5944" s="4">
        <f>IFERROR(__xludf.DUMMYFUNCTION("""COMPUTED_VALUE"""),0.0)</f>
        <v>0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/>
      <c r="H5947" s="3">
        <f>IFERROR(__xludf.DUMMYFUNCTION("""COMPUTED_VALUE"""),4.0)</f>
        <v>4</v>
      </c>
      <c r="I5947" s="4">
        <f>IFERROR(__xludf.DUMMYFUNCTION("""COMPUTED_VALUE"""),0.0)</f>
        <v>0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>
        <f>IFERROR(__xludf.DUMMYFUNCTION("""COMPUTED_VALUE"""),0.5)</f>
        <v>0.5</v>
      </c>
      <c r="G5948" s="1"/>
      <c r="H5948" s="3">
        <f>IFERROR(__xludf.DUMMYFUNCTION("""COMPUTED_VALUE"""),0.5)</f>
        <v>0.5</v>
      </c>
      <c r="I5948" s="4">
        <f>IFERROR(__xludf.DUMMYFUNCTION("""COMPUTED_VALUE"""),0.0)</f>
        <v>0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>
        <f>IFERROR(__xludf.DUMMYFUNCTION("""COMPUTED_VALUE"""),0.5)</f>
        <v>0.5</v>
      </c>
      <c r="G5949" s="1"/>
      <c r="H5949" s="3">
        <f>IFERROR(__xludf.DUMMYFUNCTION("""COMPUTED_VALUE"""),0.5)</f>
        <v>0.5</v>
      </c>
      <c r="I5949" s="4">
        <f>IFERROR(__xludf.DUMMYFUNCTION("""COMPUTED_VALUE"""),0.0)</f>
        <v>0</v>
      </c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>
        <f>IFERROR(__xludf.DUMMYFUNCTION("""COMPUTED_VALUE"""),0.5)</f>
        <v>0.5</v>
      </c>
      <c r="G5950" s="1"/>
      <c r="H5950" s="3">
        <f>IFERROR(__xludf.DUMMYFUNCTION("""COMPUTED_VALUE"""),0.5)</f>
        <v>0.5</v>
      </c>
      <c r="I5950" s="4">
        <f>IFERROR(__xludf.DUMMYFUNCTION("""COMPUTED_VALUE"""),0.0)</f>
        <v>0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>
        <f>IFERROR(__xludf.DUMMYFUNCTION("""COMPUTED_VALUE"""),0.5)</f>
        <v>0.5</v>
      </c>
      <c r="G5951" s="1">
        <f>IFERROR(__xludf.DUMMYFUNCTION("""COMPUTED_VALUE"""),1.5)</f>
        <v>1.5</v>
      </c>
      <c r="H5951" s="3">
        <f>IFERROR(__xludf.DUMMYFUNCTION("""COMPUTED_VALUE"""),2.0)</f>
        <v>2</v>
      </c>
      <c r="I5951" s="4">
        <f>IFERROR(__xludf.DUMMYFUNCTION("""COMPUTED_VALUE"""),0.75)</f>
        <v>0.75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>
        <f>IFERROR(__xludf.DUMMYFUNCTION("""COMPUTED_VALUE"""),0.5)</f>
        <v>0.5</v>
      </c>
      <c r="G5953" s="1">
        <f>IFERROR(__xludf.DUMMYFUNCTION("""COMPUTED_VALUE"""),2.0)</f>
        <v>2</v>
      </c>
      <c r="H5953" s="3">
        <f>IFERROR(__xludf.DUMMYFUNCTION("""COMPUTED_VALUE"""),2.5)</f>
        <v>2.5</v>
      </c>
      <c r="I5953" s="4">
        <f>IFERROR(__xludf.DUMMYFUNCTION("""COMPUTED_VALUE"""),0.8)</f>
        <v>0.8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>
        <f>IFERROR(__xludf.DUMMYFUNCTION("""COMPUTED_VALUE"""),0.5)</f>
        <v>0.5</v>
      </c>
      <c r="G5955" s="1"/>
      <c r="H5955" s="3">
        <f>IFERROR(__xludf.DUMMYFUNCTION("""COMPUTED_VALUE"""),0.5)</f>
        <v>0.5</v>
      </c>
      <c r="I5955" s="4">
        <f>IFERROR(__xludf.DUMMYFUNCTION("""COMPUTED_VALUE"""),0.0)</f>
        <v>0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>
        <f>IFERROR(__xludf.DUMMYFUNCTION("""COMPUTED_VALUE"""),0.5)</f>
        <v>0.5</v>
      </c>
      <c r="G5956" s="1"/>
      <c r="H5956" s="3">
        <f>IFERROR(__xludf.DUMMYFUNCTION("""COMPUTED_VALUE"""),0.5)</f>
        <v>0.5</v>
      </c>
      <c r="I5956" s="4">
        <f>IFERROR(__xludf.DUMMYFUNCTION("""COMPUTED_VALUE"""),0.0)</f>
        <v>0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>
        <f>IFERROR(__xludf.DUMMYFUNCTION("""COMPUTED_VALUE"""),0.5)</f>
        <v>0.5</v>
      </c>
      <c r="G5957" s="1"/>
      <c r="H5957" s="3">
        <f>IFERROR(__xludf.DUMMYFUNCTION("""COMPUTED_VALUE"""),0.5)</f>
        <v>0.5</v>
      </c>
      <c r="I5957" s="4">
        <f>IFERROR(__xludf.DUMMYFUNCTION("""COMPUTED_VALUE"""),0.0)</f>
        <v>0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>
        <f>IFERROR(__xludf.DUMMYFUNCTION("""COMPUTED_VALUE"""),2.0)</f>
        <v>2</v>
      </c>
      <c r="H5959" s="3">
        <f>IFERROR(__xludf.DUMMYFUNCTION("""COMPUTED_VALUE"""),2.0)</f>
        <v>2</v>
      </c>
      <c r="I5959" s="4">
        <f>IFERROR(__xludf.DUMMYFUNCTION("""COMPUTED_VALUE"""),1.0)</f>
        <v>1</v>
      </c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>
        <f>IFERROR(__xludf.DUMMYFUNCTION("""COMPUTED_VALUE"""),0.5)</f>
        <v>0.5</v>
      </c>
      <c r="G5961" s="1"/>
      <c r="H5961" s="3">
        <f>IFERROR(__xludf.DUMMYFUNCTION("""COMPUTED_VALUE"""),0.5)</f>
        <v>0.5</v>
      </c>
      <c r="I5961" s="4">
        <f>IFERROR(__xludf.DUMMYFUNCTION("""COMPUTED_VALUE"""),0.0)</f>
        <v>0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/>
      <c r="H5962" s="3">
        <f>IFERROR(__xludf.DUMMYFUNCTION("""COMPUTED_VALUE"""),0.0)</f>
        <v>0</v>
      </c>
      <c r="I5962" s="4"/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/>
      <c r="H5963" s="3">
        <f>IFERROR(__xludf.DUMMYFUNCTION("""COMPUTED_VALUE"""),0.5)</f>
        <v>0.5</v>
      </c>
      <c r="I5963" s="4">
        <f>IFERROR(__xludf.DUMMYFUNCTION("""COMPUTED_VALUE"""),0.0)</f>
        <v>0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>
        <f>IFERROR(__xludf.DUMMYFUNCTION("""COMPUTED_VALUE"""),0.5)</f>
        <v>0.5</v>
      </c>
      <c r="G5966" s="1"/>
      <c r="H5966" s="3">
        <f>IFERROR(__xludf.DUMMYFUNCTION("""COMPUTED_VALUE"""),0.5)</f>
        <v>0.5</v>
      </c>
      <c r="I5966" s="4">
        <f>IFERROR(__xludf.DUMMYFUNCTION("""COMPUTED_VALUE"""),0.0)</f>
        <v>0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>
        <f>IFERROR(__xludf.DUMMYFUNCTION("""COMPUTED_VALUE"""),0.5)</f>
        <v>0.5</v>
      </c>
      <c r="G5973" s="1"/>
      <c r="H5973" s="3">
        <f>IFERROR(__xludf.DUMMYFUNCTION("""COMPUTED_VALUE"""),0.5)</f>
        <v>0.5</v>
      </c>
      <c r="I5973" s="4">
        <f>IFERROR(__xludf.DUMMYFUNCTION("""COMPUTED_VALUE"""),0.0)</f>
        <v>0</v>
      </c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/>
      <c r="H5976" s="3">
        <f>IFERROR(__xludf.DUMMYFUNCTION("""COMPUTED_VALUE"""),0.0)</f>
        <v>0</v>
      </c>
      <c r="I5976" s="4"/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/>
      <c r="H5977" s="3">
        <f>IFERROR(__xludf.DUMMYFUNCTION("""COMPUTED_VALUE"""),0.0)</f>
        <v>0</v>
      </c>
      <c r="I5977" s="4"/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>
        <f>IFERROR(__xludf.DUMMYFUNCTION("""COMPUTED_VALUE"""),0.5)</f>
        <v>0.5</v>
      </c>
      <c r="G5979" s="1">
        <f>IFERROR(__xludf.DUMMYFUNCTION("""COMPUTED_VALUE"""),2.5)</f>
        <v>2.5</v>
      </c>
      <c r="H5979" s="3">
        <f>IFERROR(__xludf.DUMMYFUNCTION("""COMPUTED_VALUE"""),3.0)</f>
        <v>3</v>
      </c>
      <c r="I5979" s="4">
        <f>IFERROR(__xludf.DUMMYFUNCTION("""COMPUTED_VALUE"""),0.8333333333333334)</f>
        <v>0.8333333333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IFERROR(__xludf.DUMMYFUNCTION("""COMPUTED_VALUE"""),3.0)</f>
        <v>3</v>
      </c>
      <c r="G5981" s="1"/>
      <c r="H5981" s="3">
        <f>IFERROR(__xludf.DUMMYFUNCTION("""COMPUTED_VALUE"""),3.0)</f>
        <v>3</v>
      </c>
      <c r="I5981" s="4">
        <f>IFERROR(__xludf.DUMMYFUNCTION("""COMPUTED_VALUE"""),0.0)</f>
        <v>0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>
        <f>IFERROR(__xludf.DUMMYFUNCTION("""COMPUTED_VALUE"""),0.5)</f>
        <v>0.5</v>
      </c>
      <c r="G5983" s="1"/>
      <c r="H5983" s="3">
        <f>IFERROR(__xludf.DUMMYFUNCTION("""COMPUTED_VALUE"""),0.5)</f>
        <v>0.5</v>
      </c>
      <c r="I5983" s="4">
        <f>IFERROR(__xludf.DUMMYFUNCTION("""COMPUTED_VALUE"""),0.0)</f>
        <v>0</v>
      </c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>
        <f>IFERROR(__xludf.DUMMYFUNCTION("""COMPUTED_VALUE"""),0.5)</f>
        <v>0.5</v>
      </c>
      <c r="G5984" s="1"/>
      <c r="H5984" s="3">
        <f>IFERROR(__xludf.DUMMYFUNCTION("""COMPUTED_VALUE"""),0.5)</f>
        <v>0.5</v>
      </c>
      <c r="I5984" s="4">
        <f>IFERROR(__xludf.DUMMYFUNCTION("""COMPUTED_VALUE"""),0.0)</f>
        <v>0</v>
      </c>
      <c r="J5984" s="1" t="str">
        <f>IFERROR(__xludf.DUMMYFUNCTION("""COMPUTED_VALUE"""),"Belle Bentazal")</f>
        <v>Belle Bentazal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>
        <f>IFERROR(__xludf.DUMMYFUNCTION("""COMPUTED_VALUE"""),0.5)</f>
        <v>0.5</v>
      </c>
      <c r="G5985" s="1"/>
      <c r="H5985" s="3">
        <f>IFERROR(__xludf.DUMMYFUNCTION("""COMPUTED_VALUE"""),0.5)</f>
        <v>0.5</v>
      </c>
      <c r="I5985" s="4">
        <f>IFERROR(__xludf.DUMMYFUNCTION("""COMPUTED_VALUE"""),0.0)</f>
        <v>0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>
        <f>IFERROR(__xludf.DUMMYFUNCTION("""COMPUTED_VALUE"""),0.5)</f>
        <v>0.5</v>
      </c>
      <c r="G5986" s="1"/>
      <c r="H5986" s="3">
        <f>IFERROR(__xludf.DUMMYFUNCTION("""COMPUTED_VALUE"""),0.5)</f>
        <v>0.5</v>
      </c>
      <c r="I5986" s="4">
        <f>IFERROR(__xludf.DUMMYFUNCTION("""COMPUTED_VALUE"""),0.0)</f>
        <v>0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>
        <f>IFERROR(__xludf.DUMMYFUNCTION("""COMPUTED_VALUE"""),0.5)</f>
        <v>0.5</v>
      </c>
      <c r="G5988" s="1"/>
      <c r="H5988" s="3">
        <f>IFERROR(__xludf.DUMMYFUNCTION("""COMPUTED_VALUE"""),0.5)</f>
        <v>0.5</v>
      </c>
      <c r="I5988" s="4">
        <f>IFERROR(__xludf.DUMMYFUNCTION("""COMPUTED_VALUE"""),0.0)</f>
        <v>0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/>
      <c r="H5990" s="3">
        <f>IFERROR(__xludf.DUMMYFUNCTION("""COMPUTED_VALUE"""),0.0)</f>
        <v>0</v>
      </c>
      <c r="I5990" s="4"/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/>
      <c r="H5991" s="3">
        <f>IFERROR(__xludf.DUMMYFUNCTION("""COMPUTED_VALUE"""),0.0)</f>
        <v>0</v>
      </c>
      <c r="I5991" s="4"/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IFERROR(__xludf.DUMMYFUNCTION("""COMPUTED_VALUE"""),2.0)</f>
        <v>2</v>
      </c>
      <c r="H5992" s="3">
        <f>IFERROR(__xludf.DUMMYFUNCTION("""COMPUTED_VALUE"""),2.5)</f>
        <v>2.5</v>
      </c>
      <c r="I5992" s="4">
        <f>IFERROR(__xludf.DUMMYFUNCTION("""COMPUTED_VALUE"""),0.8)</f>
        <v>0.8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>
        <f>IFERROR(__xludf.DUMMYFUNCTION("""COMPUTED_VALUE"""),0.5)</f>
        <v>0.5</v>
      </c>
      <c r="G5994" s="1"/>
      <c r="H5994" s="3">
        <f>IFERROR(__xludf.DUMMYFUNCTION("""COMPUTED_VALUE"""),0.5)</f>
        <v>0.5</v>
      </c>
      <c r="I5994" s="4">
        <f>IFERROR(__xludf.DUMMYFUNCTION("""COMPUTED_VALUE"""),0.0)</f>
        <v>0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IFERROR(__xludf.DUMMYFUNCTION("""COMPUTED_VALUE"""),1.5)</f>
        <v>1.5</v>
      </c>
      <c r="H5995" s="3">
        <f>IFERROR(__xludf.DUMMYFUNCTION("""COMPUTED_VALUE"""),2.0)</f>
        <v>2</v>
      </c>
      <c r="I5995" s="4">
        <f>IFERROR(__xludf.DUMMYFUNCTION("""COMPUTED_VALUE"""),0.75)</f>
        <v>0.75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>
        <f>IFERROR(__xludf.DUMMYFUNCTION("""COMPUTED_VALUE"""),0.5)</f>
        <v>0.5</v>
      </c>
      <c r="G5996" s="1"/>
      <c r="H5996" s="3">
        <f>IFERROR(__xludf.DUMMYFUNCTION("""COMPUTED_VALUE"""),0.5)</f>
        <v>0.5</v>
      </c>
      <c r="I5996" s="4">
        <f>IFERROR(__xludf.DUMMYFUNCTION("""COMPUTED_VALUE"""),0.0)</f>
        <v>0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/>
      <c r="H5997" s="3">
        <f>IFERROR(__xludf.DUMMYFUNCTION("""COMPUTED_VALUE"""),0.0)</f>
        <v>0</v>
      </c>
      <c r="I5997" s="4"/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>
        <f>IFERROR(__xludf.DUMMYFUNCTION("""COMPUTED_VALUE"""),0.5)</f>
        <v>0.5</v>
      </c>
      <c r="G5998" s="1">
        <f>IFERROR(__xludf.DUMMYFUNCTION("""COMPUTED_VALUE"""),2.5)</f>
        <v>2.5</v>
      </c>
      <c r="H5998" s="3">
        <f>IFERROR(__xludf.DUMMYFUNCTION("""COMPUTED_VALUE"""),3.0)</f>
        <v>3</v>
      </c>
      <c r="I5998" s="4">
        <f>IFERROR(__xludf.DUMMYFUNCTION("""COMPUTED_VALUE"""),0.8333333333333334)</f>
        <v>0.8333333333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IFERROR(__xludf.DUMMYFUNCTION("""COMPUTED_VALUE"""),"Core Product Support")</f>
        <v>Core Product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>
        <f>IFERROR(__xludf.DUMMYFUNCTION("""COMPUTED_VALUE"""),0.5)</f>
        <v>0.5</v>
      </c>
      <c r="G6000" s="1"/>
      <c r="H6000" s="3">
        <f>IFERROR(__xludf.DUMMYFUNCTION("""COMPUTED_VALUE"""),0.5)</f>
        <v>0.5</v>
      </c>
      <c r="I6000" s="4">
        <f>IFERROR(__xludf.DUMMYFUNCTION("""COMPUTED_VALUE"""),0.0)</f>
        <v>0</v>
      </c>
      <c r="J6000" s="1" t="str">
        <f>IFERROR(__xludf.DUMMYFUNCTION("""COMPUTED_VALUE"""),"Belle Bentazal")</f>
        <v>Belle Bentazal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IFERROR(__xludf.DUMMYFUNCTION("""COMPUTED_VALUE"""),4.0)</f>
        <v>4</v>
      </c>
      <c r="G6001" s="1"/>
      <c r="H6001" s="3">
        <f>IFERROR(__xludf.DUMMYFUNCTION("""COMPUTED_VALUE"""),4.0)</f>
        <v>4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>
        <f>IFERROR(__xludf.DUMMYFUNCTION("""COMPUTED_VALUE"""),0.5)</f>
        <v>0.5</v>
      </c>
      <c r="G6002" s="1"/>
      <c r="H6002" s="3">
        <f>IFERROR(__xludf.DUMMYFUNCTION("""COMPUTED_VALUE"""),0.5)</f>
        <v>0.5</v>
      </c>
      <c r="I6002" s="4">
        <f>IFERROR(__xludf.DUMMYFUNCTION("""COMPUTED_VALUE"""),0.0)</f>
        <v>0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IFERROR(__xludf.DUMMYFUNCTION("""COMPUTED_VALUE"""),"Back of House Operations")</f>
        <v>Back of House Operations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IFERROR(__xludf.DUMMYFUNCTION("""COMPUTED_VALUE"""),"Jonathan Dimaculangan")</f>
        <v>Jonathan Dimaculangan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/>
      <c r="H6004" s="3">
        <f>IFERROR(__xludf.DUMMYFUNCTION("""COMPUTED_VALUE"""),0.0)</f>
        <v>0</v>
      </c>
      <c r="I6004" s="4"/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>
        <f>IFERROR(__xludf.DUMMYFUNCTION("""COMPUTED_VALUE"""),0.5)</f>
        <v>0.5</v>
      </c>
      <c r="G6005" s="1"/>
      <c r="H6005" s="3">
        <f>IFERROR(__xludf.DUMMYFUNCTION("""COMPUTED_VALUE"""),0.5)</f>
        <v>0.5</v>
      </c>
      <c r="I6005" s="4">
        <f>IFERROR(__xludf.DUMMYFUNCTION("""COMPUTED_VALUE"""),0.0)</f>
        <v>0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>
        <f>IFERROR(__xludf.DUMMYFUNCTION("""COMPUTED_VALUE"""),0.5)</f>
        <v>0.5</v>
      </c>
      <c r="G6007" s="1"/>
      <c r="H6007" s="3">
        <f>IFERROR(__xludf.DUMMYFUNCTION("""COMPUTED_VALUE"""),0.5)</f>
        <v>0.5</v>
      </c>
      <c r="I6007" s="4">
        <f>IFERROR(__xludf.DUMMYFUNCTION("""COMPUTED_VALUE"""),0.0)</f>
        <v>0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/>
      <c r="G6008" s="1"/>
      <c r="H6008" s="3">
        <f>IFERROR(__xludf.DUMMYFUNCTION("""COMPUTED_VALUE"""),0.0)</f>
        <v>0</v>
      </c>
      <c r="I6008" s="4"/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IFERROR(__xludf.DUMMYFUNCTION("""COMPUTED_VALUE"""),6.0)</f>
        <v>6</v>
      </c>
      <c r="H6009" s="3">
        <f>IFERROR(__xludf.DUMMYFUNCTION("""COMPUTED_VALUE"""),6.0)</f>
        <v>6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>
        <f>IFERROR(__xludf.DUMMYFUNCTION("""COMPUTED_VALUE"""),0.5)</f>
        <v>0.5</v>
      </c>
      <c r="G6010" s="1"/>
      <c r="H6010" s="3">
        <f>IFERROR(__xludf.DUMMYFUNCTION("""COMPUTED_VALUE"""),0.5)</f>
        <v>0.5</v>
      </c>
      <c r="I6010" s="4">
        <f>IFERROR(__xludf.DUMMYFUNCTION("""COMPUTED_VALUE"""),0.0)</f>
        <v>0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>
        <f>IFERROR(__xludf.DUMMYFUNCTION("""COMPUTED_VALUE"""),0.5)</f>
        <v>0.5</v>
      </c>
      <c r="G6012" s="1"/>
      <c r="H6012" s="3">
        <f>IFERROR(__xludf.DUMMYFUNCTION("""COMPUTED_VALUE"""),0.5)</f>
        <v>0.5</v>
      </c>
      <c r="I6012" s="4">
        <f>IFERROR(__xludf.DUMMYFUNCTION("""COMPUTED_VALUE"""),0.0)</f>
        <v>0</v>
      </c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>
        <f>IFERROR(__xludf.DUMMYFUNCTION("""COMPUTED_VALUE"""),0.5)</f>
        <v>0.5</v>
      </c>
      <c r="G6013" s="1"/>
      <c r="H6013" s="3">
        <f>IFERROR(__xludf.DUMMYFUNCTION("""COMPUTED_VALUE"""),0.5)</f>
        <v>0.5</v>
      </c>
      <c r="I6013" s="4">
        <f>IFERROR(__xludf.DUMMYFUNCTION("""COMPUTED_VALUE"""),0.0)</f>
        <v>0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>
        <f>IFERROR(__xludf.DUMMYFUNCTION("""COMPUTED_VALUE"""),0.5)</f>
        <v>0.5</v>
      </c>
      <c r="G6014" s="1"/>
      <c r="H6014" s="3">
        <f>IFERROR(__xludf.DUMMYFUNCTION("""COMPUTED_VALUE"""),0.5)</f>
        <v>0.5</v>
      </c>
      <c r="I6014" s="4">
        <f>IFERROR(__xludf.DUMMYFUNCTION("""COMPUTED_VALUE"""),0.0)</f>
        <v>0</v>
      </c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IFERROR(__xludf.DUMMYFUNCTION("""COMPUTED_VALUE"""),4.75)</f>
        <v>4.75</v>
      </c>
      <c r="H6015" s="3">
        <f>IFERROR(__xludf.DUMMYFUNCTION("""COMPUTED_VALUE"""),4.75)</f>
        <v>4.75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IFERROR(__xludf.DUMMYFUNCTION("""COMPUTED_VALUE"""),1.0)</f>
        <v>1</v>
      </c>
      <c r="H6016" s="3">
        <f>IFERROR(__xludf.DUMMYFUNCTION("""COMPUTED_VALUE"""),1.0)</f>
        <v>1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>
        <f>IFERROR(__xludf.DUMMYFUNCTION("""COMPUTED_VALUE"""),0.5)</f>
        <v>0.5</v>
      </c>
      <c r="G6018" s="1"/>
      <c r="H6018" s="3">
        <f>IFERROR(__xludf.DUMMYFUNCTION("""COMPUTED_VALUE"""),0.5)</f>
        <v>0.5</v>
      </c>
      <c r="I6018" s="4">
        <f>IFERROR(__xludf.DUMMYFUNCTION("""COMPUTED_VALUE"""),0.0)</f>
        <v>0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>
        <f>IFERROR(__xludf.DUMMYFUNCTION("""COMPUTED_VALUE"""),0.5)</f>
        <v>0.5</v>
      </c>
      <c r="G6019" s="1"/>
      <c r="H6019" s="3">
        <f>IFERROR(__xludf.DUMMYFUNCTION("""COMPUTED_VALUE"""),0.5)</f>
        <v>0.5</v>
      </c>
      <c r="I6019" s="4">
        <f>IFERROR(__xludf.DUMMYFUNCTION("""COMPUTED_VALUE"""),0.0)</f>
        <v>0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IFERROR(__xludf.DUMMYFUNCTION("""COMPUTED_VALUE"""),4.0)</f>
        <v>4</v>
      </c>
      <c r="H6020" s="3">
        <f>IFERROR(__xludf.DUMMYFUNCTION("""COMPUTED_VALUE"""),4.0)</f>
        <v>4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/>
      <c r="H6021" s="3">
        <f>IFERROR(__xludf.DUMMYFUNCTION("""COMPUTED_VALUE"""),0.0)</f>
        <v>0</v>
      </c>
      <c r="I6021" s="4"/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IFERROR(__xludf.DUMMYFUNCTION("""COMPUTED_VALUE"""),"Back of House Operations")</f>
        <v>Back of House Operations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IFERROR(__xludf.DUMMYFUNCTION("""COMPUTED_VALUE"""),"Jonathan Dimaculangan")</f>
        <v>Jonathan Dimaculangan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>
        <f>IFERROR(__xludf.DUMMYFUNCTION("""COMPUTED_VALUE"""),0.5)</f>
        <v>0.5</v>
      </c>
      <c r="G6025" s="1"/>
      <c r="H6025" s="3">
        <f>IFERROR(__xludf.DUMMYFUNCTION("""COMPUTED_VALUE"""),0.5)</f>
        <v>0.5</v>
      </c>
      <c r="I6025" s="4">
        <f>IFERROR(__xludf.DUMMYFUNCTION("""COMPUTED_VALUE"""),0.0)</f>
        <v>0</v>
      </c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/>
      <c r="H6027" s="3">
        <f>IFERROR(__xludf.DUMMYFUNCTION("""COMPUTED_VALUE"""),0.0)</f>
        <v>0</v>
      </c>
      <c r="I6027" s="4"/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>
        <f>IFERROR(__xludf.DUMMYFUNCTION("""COMPUTED_VALUE"""),0.5)</f>
        <v>0.5</v>
      </c>
      <c r="G6028" s="1"/>
      <c r="H6028" s="3">
        <f>IFERROR(__xludf.DUMMYFUNCTION("""COMPUTED_VALUE"""),0.5)</f>
        <v>0.5</v>
      </c>
      <c r="I6028" s="4">
        <f>IFERROR(__xludf.DUMMYFUNCTION("""COMPUTED_VALUE"""),0.0)</f>
        <v>0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>
        <f>IFERROR(__xludf.DUMMYFUNCTION("""COMPUTED_VALUE"""),0.5)</f>
        <v>0.5</v>
      </c>
      <c r="G6032" s="1"/>
      <c r="H6032" s="3">
        <f>IFERROR(__xludf.DUMMYFUNCTION("""COMPUTED_VALUE"""),0.5)</f>
        <v>0.5</v>
      </c>
      <c r="I6032" s="4">
        <f>IFERROR(__xludf.DUMMYFUNCTION("""COMPUTED_VALUE"""),0.0)</f>
        <v>0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>
        <f>IFERROR(__xludf.DUMMYFUNCTION("""COMPUTED_VALUE"""),0.5)</f>
        <v>0.5</v>
      </c>
      <c r="G6038" s="1"/>
      <c r="H6038" s="3">
        <f>IFERROR(__xludf.DUMMYFUNCTION("""COMPUTED_VALUE"""),0.5)</f>
        <v>0.5</v>
      </c>
      <c r="I6038" s="4">
        <f>IFERROR(__xludf.DUMMYFUNCTION("""COMPUTED_VALUE"""),0.0)</f>
        <v>0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IFERROR(__xludf.DUMMYFUNCTION("""COMPUTED_VALUE"""),4.0)</f>
        <v>4</v>
      </c>
      <c r="G6039" s="1"/>
      <c r="H6039" s="3">
        <f>IFERROR(__xludf.DUMMYFUNCTION("""COMPUTED_VALUE"""),4.0)</f>
        <v>4</v>
      </c>
      <c r="I6039" s="4">
        <f>IFERROR(__xludf.DUMMYFUNCTION("""COMPUTED_VALUE"""),0.0)</f>
        <v>0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>
        <f>IFERROR(__xludf.DUMMYFUNCTION("""COMPUTED_VALUE"""),0.5)</f>
        <v>0.5</v>
      </c>
      <c r="G6040" s="1"/>
      <c r="H6040" s="3">
        <f>IFERROR(__xludf.DUMMYFUNCTION("""COMPUTED_VALUE"""),0.5)</f>
        <v>0.5</v>
      </c>
      <c r="I6040" s="4">
        <f>IFERROR(__xludf.DUMMYFUNCTION("""COMPUTED_VALUE"""),0.0)</f>
        <v>0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/>
      <c r="H6041" s="3">
        <f>IFERROR(__xludf.DUMMYFUNCTION("""COMPUTED_VALUE"""),0.0)</f>
        <v>0</v>
      </c>
      <c r="I6041" s="4"/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IFERROR(__xludf.DUMMYFUNCTION("""COMPUTED_VALUE"""),"Mikhaela Decangchon")</f>
        <v>Mikhaela Decangchon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>
        <f>IFERROR(__xludf.DUMMYFUNCTION("""COMPUTED_VALUE"""),0.5)</f>
        <v>0.5</v>
      </c>
      <c r="G6044" s="1"/>
      <c r="H6044" s="3">
        <f>IFERROR(__xludf.DUMMYFUNCTION("""COMPUTED_VALUE"""),0.5)</f>
        <v>0.5</v>
      </c>
      <c r="I6044" s="4">
        <f>IFERROR(__xludf.DUMMYFUNCTION("""COMPUTED_VALUE"""),0.0)</f>
        <v>0</v>
      </c>
      <c r="J6044" s="1" t="str">
        <f>IFERROR(__xludf.DUMMYFUNCTION("""COMPUTED_VALUE"""),"Mikhaela Decangchon")</f>
        <v>Mikhaela Decangchon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/>
      <c r="H6045" s="3">
        <f>IFERROR(__xludf.DUMMYFUNCTION("""COMPUTED_VALUE"""),4.0)</f>
        <v>4</v>
      </c>
      <c r="I6045" s="4">
        <f>IFERROR(__xludf.DUMMYFUNCTION("""COMPUTED_VALUE"""),0.0)</f>
        <v>0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>
        <f>IFERROR(__xludf.DUMMYFUNCTION("""COMPUTED_VALUE"""),0.5)</f>
        <v>0.5</v>
      </c>
      <c r="G6047" s="1"/>
      <c r="H6047" s="3">
        <f>IFERROR(__xludf.DUMMYFUNCTION("""COMPUTED_VALUE"""),0.5)</f>
        <v>0.5</v>
      </c>
      <c r="I6047" s="4">
        <f>IFERROR(__xludf.DUMMYFUNCTION("""COMPUTED_VALUE"""),0.0)</f>
        <v>0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>
        <f>IFERROR(__xludf.DUMMYFUNCTION("""COMPUTED_VALUE"""),0.5)</f>
        <v>0.5</v>
      </c>
      <c r="G6048" s="1"/>
      <c r="H6048" s="3">
        <f>IFERROR(__xludf.DUMMYFUNCTION("""COMPUTED_VALUE"""),0.5)</f>
        <v>0.5</v>
      </c>
      <c r="I6048" s="4">
        <f>IFERROR(__xludf.DUMMYFUNCTION("""COMPUTED_VALUE"""),0.0)</f>
        <v>0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>
        <f>IFERROR(__xludf.DUMMYFUNCTION("""COMPUTED_VALUE"""),0.5)</f>
        <v>0.5</v>
      </c>
      <c r="G6049" s="1"/>
      <c r="H6049" s="3">
        <f>IFERROR(__xludf.DUMMYFUNCTION("""COMPUTED_VALUE"""),0.5)</f>
        <v>0.5</v>
      </c>
      <c r="I6049" s="4">
        <f>IFERROR(__xludf.DUMMYFUNCTION("""COMPUTED_VALUE"""),0.0)</f>
        <v>0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IFERROR(__xludf.DUMMYFUNCTION("""COMPUTED_VALUE"""),9.5)</f>
        <v>9.5</v>
      </c>
      <c r="H6050" s="3">
        <f>IFERROR(__xludf.DUMMYFUNCTION("""COMPUTED_VALUE"""),9.5)</f>
        <v>9.5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/>
      <c r="H6051" s="3">
        <f>IFERROR(__xludf.DUMMYFUNCTION("""COMPUTED_VALUE"""),0.0)</f>
        <v>0</v>
      </c>
      <c r="I6051" s="4"/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>
        <f>IFERROR(__xludf.DUMMYFUNCTION("""COMPUTED_VALUE"""),0.5)</f>
        <v>0.5</v>
      </c>
      <c r="G6052" s="1"/>
      <c r="H6052" s="3">
        <f>IFERROR(__xludf.DUMMYFUNCTION("""COMPUTED_VALUE"""),0.5)</f>
        <v>0.5</v>
      </c>
      <c r="I6052" s="4">
        <f>IFERROR(__xludf.DUMMYFUNCTION("""COMPUTED_VALUE"""),0.0)</f>
        <v>0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/>
      <c r="G6054" s="1">
        <f>IFERROR(__xludf.DUMMYFUNCTION("""COMPUTED_VALUE"""),8.0)</f>
        <v>8</v>
      </c>
      <c r="H6054" s="3">
        <f>IFERROR(__xludf.DUMMYFUNCTION("""COMPUTED_VALUE"""),8.0)</f>
        <v>8</v>
      </c>
      <c r="I6054" s="4">
        <f>IFERROR(__xludf.DUMMYFUNCTION("""COMPUTED_VALUE"""),1.0)</f>
        <v>1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IFERROR(__xludf.DUMMYFUNCTION("""COMPUTED_VALUE"""),2.5)</f>
        <v>2.5</v>
      </c>
      <c r="H6056" s="3">
        <f>IFERROR(__xludf.DUMMYFUNCTION("""COMPUTED_VALUE"""),3.0)</f>
        <v>3</v>
      </c>
      <c r="I6056" s="4">
        <f>IFERROR(__xludf.DUMMYFUNCTION("""COMPUTED_VALUE"""),0.8333333333333334)</f>
        <v>0.8333333333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>
        <f>IFERROR(__xludf.DUMMYFUNCTION("""COMPUTED_VALUE"""),0.5)</f>
        <v>0.5</v>
      </c>
      <c r="G6057" s="1"/>
      <c r="H6057" s="3">
        <f>IFERROR(__xludf.DUMMYFUNCTION("""COMPUTED_VALUE"""),0.5)</f>
        <v>0.5</v>
      </c>
      <c r="I6057" s="4">
        <f>IFERROR(__xludf.DUMMYFUNCTION("""COMPUTED_VALUE"""),0.0)</f>
        <v>0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/>
      <c r="H6060" s="3">
        <f>IFERROR(__xludf.DUMMYFUNCTION("""COMPUTED_VALUE"""),0.0)</f>
        <v>0</v>
      </c>
      <c r="I6060" s="4"/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>
        <f>IFERROR(__xludf.DUMMYFUNCTION("""COMPUTED_VALUE"""),0.5)</f>
        <v>0.5</v>
      </c>
      <c r="G6062" s="1"/>
      <c r="H6062" s="3">
        <f>IFERROR(__xludf.DUMMYFUNCTION("""COMPUTED_VALUE"""),0.5)</f>
        <v>0.5</v>
      </c>
      <c r="I6062" s="4">
        <f>IFERROR(__xludf.DUMMYFUNCTION("""COMPUTED_VALUE"""),0.0)</f>
        <v>0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>
        <f>IFERROR(__xludf.DUMMYFUNCTION("""COMPUTED_VALUE"""),0.5)</f>
        <v>0.5</v>
      </c>
      <c r="G6063" s="1"/>
      <c r="H6063" s="3">
        <f>IFERROR(__xludf.DUMMYFUNCTION("""COMPUTED_VALUE"""),0.5)</f>
        <v>0.5</v>
      </c>
      <c r="I6063" s="4">
        <f>IFERROR(__xludf.DUMMYFUNCTION("""COMPUTED_VALUE"""),0.0)</f>
        <v>0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>
        <f>IFERROR(__xludf.DUMMYFUNCTION("""COMPUTED_VALUE"""),0.5)</f>
        <v>0.5</v>
      </c>
      <c r="G6065" s="1"/>
      <c r="H6065" s="3">
        <f>IFERROR(__xludf.DUMMYFUNCTION("""COMPUTED_VALUE"""),0.5)</f>
        <v>0.5</v>
      </c>
      <c r="I6065" s="4">
        <f>IFERROR(__xludf.DUMMYFUNCTION("""COMPUTED_VALUE"""),0.0)</f>
        <v>0</v>
      </c>
      <c r="J6065" s="1" t="str">
        <f>IFERROR(__xludf.DUMMYFUNCTION("""COMPUTED_VALUE"""),"Jelyn Elmido")</f>
        <v>Jelyn Elmido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IFERROR(__xludf.DUMMYFUNCTION("""COMPUTED_VALUE"""),2.5)</f>
        <v>2.5</v>
      </c>
      <c r="H6066" s="3">
        <f>IFERROR(__xludf.DUMMYFUNCTION("""COMPUTED_VALUE"""),3.0)</f>
        <v>3</v>
      </c>
      <c r="I6066" s="4">
        <f>IFERROR(__xludf.DUMMYFUNCTION("""COMPUTED_VALUE"""),0.8333333333333334)</f>
        <v>0.8333333333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IFERROR(__xludf.DUMMYFUNCTION("""COMPUTED_VALUE"""),3.0)</f>
        <v>3</v>
      </c>
      <c r="G6067" s="1"/>
      <c r="H6067" s="3">
        <f>IFERROR(__xludf.DUMMYFUNCTION("""COMPUTED_VALUE"""),3.0)</f>
        <v>3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>
        <f>IFERROR(__xludf.DUMMYFUNCTION("""COMPUTED_VALUE"""),0.5)</f>
        <v>0.5</v>
      </c>
      <c r="G6068" s="1"/>
      <c r="H6068" s="3">
        <f>IFERROR(__xludf.DUMMYFUNCTION("""COMPUTED_VALUE"""),0.5)</f>
        <v>0.5</v>
      </c>
      <c r="I6068" s="4">
        <f>IFERROR(__xludf.DUMMYFUNCTION("""COMPUTED_VALUE"""),0.0)</f>
        <v>0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>
        <f>IFERROR(__xludf.DUMMYFUNCTION("""COMPUTED_VALUE"""),0.5)</f>
        <v>0.5</v>
      </c>
      <c r="G6069" s="1"/>
      <c r="H6069" s="3">
        <f>IFERROR(__xludf.DUMMYFUNCTION("""COMPUTED_VALUE"""),0.5)</f>
        <v>0.5</v>
      </c>
      <c r="I6069" s="4">
        <f>IFERROR(__xludf.DUMMYFUNCTION("""COMPUTED_VALUE"""),0.0)</f>
        <v>0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>
        <f>IFERROR(__xludf.DUMMYFUNCTION("""COMPUTED_VALUE"""),0.5)</f>
        <v>0.5</v>
      </c>
      <c r="G6070" s="1"/>
      <c r="H6070" s="3">
        <f>IFERROR(__xludf.DUMMYFUNCTION("""COMPUTED_VALUE"""),0.5)</f>
        <v>0.5</v>
      </c>
      <c r="I6070" s="4">
        <f>IFERROR(__xludf.DUMMYFUNCTION("""COMPUTED_VALUE"""),0.0)</f>
        <v>0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/>
      <c r="H6071" s="3">
        <f>IFERROR(__xludf.DUMMYFUNCTION("""COMPUTED_VALUE"""),0.0)</f>
        <v>0</v>
      </c>
      <c r="I6071" s="4"/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/>
      <c r="H6073" s="3">
        <f>IFERROR(__xludf.DUMMYFUNCTION("""COMPUTED_VALUE"""),0.5)</f>
        <v>0.5</v>
      </c>
      <c r="I6073" s="4">
        <f>IFERROR(__xludf.DUMMYFUNCTION("""COMPUTED_VALUE"""),0.0)</f>
        <v>0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>
        <f>IFERROR(__xludf.DUMMYFUNCTION("""COMPUTED_VALUE"""),0.5)</f>
        <v>0.5</v>
      </c>
      <c r="G6075" s="1"/>
      <c r="H6075" s="3">
        <f>IFERROR(__xludf.DUMMYFUNCTION("""COMPUTED_VALUE"""),0.5)</f>
        <v>0.5</v>
      </c>
      <c r="I6075" s="4">
        <f>IFERROR(__xludf.DUMMYFUNCTION("""COMPUTED_VALUE"""),0.0)</f>
        <v>0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/>
      <c r="H6076" s="3">
        <f>IFERROR(__xludf.DUMMYFUNCTION("""COMPUTED_VALUE"""),0.0)</f>
        <v>0</v>
      </c>
      <c r="I6076" s="4"/>
      <c r="J6076" s="1" t="str">
        <f>IFERROR(__xludf.DUMMYFUNCTION("""COMPUTED_VALUE"""),"Rose Gabilan")</f>
        <v>Rose Gabilan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>
        <f>IFERROR(__xludf.DUMMYFUNCTION("""COMPUTED_VALUE"""),1.0)</f>
        <v>1</v>
      </c>
      <c r="H6078" s="3">
        <f>IFERROR(__xludf.DUMMYFUNCTION("""COMPUTED_VALUE"""),1.0)</f>
        <v>1</v>
      </c>
      <c r="I6078" s="4">
        <f>IFERROR(__xludf.DUMMYFUNCTION("""COMPUTED_VALUE"""),1.0)</f>
        <v>1</v>
      </c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>
        <f>IFERROR(__xludf.DUMMYFUNCTION("""COMPUTED_VALUE"""),0.5)</f>
        <v>0.5</v>
      </c>
      <c r="G6079" s="1"/>
      <c r="H6079" s="3">
        <f>IFERROR(__xludf.DUMMYFUNCTION("""COMPUTED_VALUE"""),0.5)</f>
        <v>0.5</v>
      </c>
      <c r="I6079" s="4">
        <f>IFERROR(__xludf.DUMMYFUNCTION("""COMPUTED_VALUE"""),0.0)</f>
        <v>0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>
        <f>IFERROR(__xludf.DUMMYFUNCTION("""COMPUTED_VALUE"""),0.5)</f>
        <v>0.5</v>
      </c>
      <c r="G6084" s="1"/>
      <c r="H6084" s="3">
        <f>IFERROR(__xludf.DUMMYFUNCTION("""COMPUTED_VALUE"""),0.5)</f>
        <v>0.5</v>
      </c>
      <c r="I6084" s="4">
        <f>IFERROR(__xludf.DUMMYFUNCTION("""COMPUTED_VALUE"""),0.0)</f>
        <v>0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>
        <f>IFERROR(__xludf.DUMMYFUNCTION("""COMPUTED_VALUE"""),0.5)</f>
        <v>0.5</v>
      </c>
      <c r="G6085" s="1"/>
      <c r="H6085" s="3">
        <f>IFERROR(__xludf.DUMMYFUNCTION("""COMPUTED_VALUE"""),0.5)</f>
        <v>0.5</v>
      </c>
      <c r="I6085" s="4">
        <f>IFERROR(__xludf.DUMMYFUNCTION("""COMPUTED_VALUE"""),0.0)</f>
        <v>0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>
        <f>IFERROR(__xludf.DUMMYFUNCTION("""COMPUTED_VALUE"""),0.5)</f>
        <v>0.5</v>
      </c>
      <c r="G6086" s="1"/>
      <c r="H6086" s="3">
        <f>IFERROR(__xludf.DUMMYFUNCTION("""COMPUTED_VALUE"""),0.5)</f>
        <v>0.5</v>
      </c>
      <c r="I6086" s="4">
        <f>IFERROR(__xludf.DUMMYFUNCTION("""COMPUTED_VALUE"""),0.0)</f>
        <v>0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>
        <f>IFERROR(__xludf.DUMMYFUNCTION("""COMPUTED_VALUE"""),0.5)</f>
        <v>0.5</v>
      </c>
      <c r="G6087" s="1"/>
      <c r="H6087" s="3">
        <f>IFERROR(__xludf.DUMMYFUNCTION("""COMPUTED_VALUE"""),0.5)</f>
        <v>0.5</v>
      </c>
      <c r="I6087" s="4">
        <f>IFERROR(__xludf.DUMMYFUNCTION("""COMPUTED_VALUE"""),0.0)</f>
        <v>0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>
        <f>IFERROR(__xludf.DUMMYFUNCTION("""COMPUTED_VALUE"""),0.5)</f>
        <v>0.5</v>
      </c>
      <c r="G6090" s="1"/>
      <c r="H6090" s="3">
        <f>IFERROR(__xludf.DUMMYFUNCTION("""COMPUTED_VALUE"""),0.5)</f>
        <v>0.5</v>
      </c>
      <c r="I6090" s="4">
        <f>IFERROR(__xludf.DUMMYFUNCTION("""COMPUTED_VALUE"""),0.0)</f>
        <v>0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IFERROR(__xludf.DUMMYFUNCTION("""COMPUTED_VALUE"""),1.5)</f>
        <v>1.5</v>
      </c>
      <c r="H6091" s="3">
        <f>IFERROR(__xludf.DUMMYFUNCTION("""COMPUTED_VALUE"""),1.5)</f>
        <v>1.5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/>
      <c r="H6092" s="3">
        <f>IFERROR(__xludf.DUMMYFUNCTION("""COMPUTED_VALUE"""),0.0)</f>
        <v>0</v>
      </c>
      <c r="I6092" s="4"/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/>
      <c r="H6093" s="3">
        <f>IFERROR(__xludf.DUMMYFUNCTION("""COMPUTED_VALUE"""),0.0)</f>
        <v>0</v>
      </c>
      <c r="I6093" s="4"/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IFERROR(__xludf.DUMMYFUNCTION("""COMPUTED_VALUE"""),"Segment-specific Support")</f>
        <v>Segment-specific Support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IFERROR(__xludf.DUMMYFUNCTION("""COMPUTED_VALUE"""),"Tash Kelly")</f>
        <v>Tash Kelly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IFERROR(__xludf.DUMMYFUNCTION("""COMPUTED_VALUE"""),4.0)</f>
        <v>4</v>
      </c>
      <c r="G6096" s="1"/>
      <c r="H6096" s="3">
        <f>IFERROR(__xludf.DUMMYFUNCTION("""COMPUTED_VALUE"""),4.0)</f>
        <v>4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>
        <f>IFERROR(__xludf.DUMMYFUNCTION("""COMPUTED_VALUE"""),0.5)</f>
        <v>0.5</v>
      </c>
      <c r="G6097" s="1"/>
      <c r="H6097" s="3">
        <f>IFERROR(__xludf.DUMMYFUNCTION("""COMPUTED_VALUE"""),0.5)</f>
        <v>0.5</v>
      </c>
      <c r="I6097" s="4">
        <f>IFERROR(__xludf.DUMMYFUNCTION("""COMPUTED_VALUE"""),0.0)</f>
        <v>0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IFERROR(__xludf.DUMMYFUNCTION("""COMPUTED_VALUE"""),1.0)</f>
        <v>1</v>
      </c>
      <c r="H6099" s="3">
        <f>IFERROR(__xludf.DUMMYFUNCTION("""COMPUTED_VALUE"""),1.0)</f>
        <v>1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/>
      <c r="G6102" s="1">
        <f>IFERROR(__xludf.DUMMYFUNCTION("""COMPUTED_VALUE"""),8.0)</f>
        <v>8</v>
      </c>
      <c r="H6102" s="3">
        <f>IFERROR(__xludf.DUMMYFUNCTION("""COMPUTED_VALUE"""),8.0)</f>
        <v>8</v>
      </c>
      <c r="I6102" s="4">
        <f>IFERROR(__xludf.DUMMYFUNCTION("""COMPUTED_VALUE"""),1.0)</f>
        <v>1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>
        <f>IFERROR(__xludf.DUMMYFUNCTION("""COMPUTED_VALUE"""),0.5)</f>
        <v>0.5</v>
      </c>
      <c r="G6105" s="1"/>
      <c r="H6105" s="3">
        <f>IFERROR(__xludf.DUMMYFUNCTION("""COMPUTED_VALUE"""),0.5)</f>
        <v>0.5</v>
      </c>
      <c r="I6105" s="4">
        <f>IFERROR(__xludf.DUMMYFUNCTION("""COMPUTED_VALUE"""),0.0)</f>
        <v>0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IFERROR(__xludf.DUMMYFUNCTION("""COMPUTED_VALUE"""),1.0)</f>
        <v>1</v>
      </c>
      <c r="H6107" s="3">
        <f>IFERROR(__xludf.DUMMYFUNCTION("""COMPUTED_VALUE"""),1.0)</f>
        <v>1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/>
      <c r="H6108" s="3">
        <f>IFERROR(__xludf.DUMMYFUNCTION("""COMPUTED_VALUE"""),0.0)</f>
        <v>0</v>
      </c>
      <c r="I6108" s="4"/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>
        <f>IFERROR(__xludf.DUMMYFUNCTION("""COMPUTED_VALUE"""),4.0)</f>
        <v>4</v>
      </c>
      <c r="G6109" s="1"/>
      <c r="H6109" s="3">
        <f>IFERROR(__xludf.DUMMYFUNCTION("""COMPUTED_VALUE"""),4.0)</f>
        <v>4</v>
      </c>
      <c r="I6109" s="4">
        <f>IFERROR(__xludf.DUMMYFUNCTION("""COMPUTED_VALUE"""),0.0)</f>
        <v>0</v>
      </c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>
        <f>IFERROR(__xludf.DUMMYFUNCTION("""COMPUTED_VALUE"""),0.5)</f>
        <v>0.5</v>
      </c>
      <c r="G6114" s="1"/>
      <c r="H6114" s="3">
        <f>IFERROR(__xludf.DUMMYFUNCTION("""COMPUTED_VALUE"""),0.5)</f>
        <v>0.5</v>
      </c>
      <c r="I6114" s="4">
        <f>IFERROR(__xludf.DUMMYFUNCTION("""COMPUTED_VALUE"""),0.0)</f>
        <v>0</v>
      </c>
      <c r="J6114" s="1" t="str">
        <f>IFERROR(__xludf.DUMMYFUNCTION("""COMPUTED_VALUE"""),"Mikhaela Decangchon")</f>
        <v>Mikhaela Decangchon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>
        <f>IFERROR(__xludf.DUMMYFUNCTION("""COMPUTED_VALUE"""),0.5)</f>
        <v>0.5</v>
      </c>
      <c r="G6116" s="1"/>
      <c r="H6116" s="3">
        <f>IFERROR(__xludf.DUMMYFUNCTION("""COMPUTED_VALUE"""),0.5)</f>
        <v>0.5</v>
      </c>
      <c r="I6116" s="4">
        <f>IFERROR(__xludf.DUMMYFUNCTION("""COMPUTED_VALUE"""),0.0)</f>
        <v>0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>
        <f>IFERROR(__xludf.DUMMYFUNCTION("""COMPUTED_VALUE"""),0.5)</f>
        <v>0.5</v>
      </c>
      <c r="G6118" s="1"/>
      <c r="H6118" s="3">
        <f>IFERROR(__xludf.DUMMYFUNCTION("""COMPUTED_VALUE"""),0.5)</f>
        <v>0.5</v>
      </c>
      <c r="I6118" s="4">
        <f>IFERROR(__xludf.DUMMYFUNCTION("""COMPUTED_VALUE"""),0.0)</f>
        <v>0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>
        <f>IFERROR(__xludf.DUMMYFUNCTION("""COMPUTED_VALUE"""),0.5)</f>
        <v>0.5</v>
      </c>
      <c r="G6123" s="1"/>
      <c r="H6123" s="3">
        <f>IFERROR(__xludf.DUMMYFUNCTION("""COMPUTED_VALUE"""),0.5)</f>
        <v>0.5</v>
      </c>
      <c r="I6123" s="4">
        <f>IFERROR(__xludf.DUMMYFUNCTION("""COMPUTED_VALUE"""),0.0)</f>
        <v>0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>
        <f>IFERROR(__xludf.DUMMYFUNCTION("""COMPUTED_VALUE"""),0.5)</f>
        <v>0.5</v>
      </c>
      <c r="G6124" s="1"/>
      <c r="H6124" s="3">
        <f>IFERROR(__xludf.DUMMYFUNCTION("""COMPUTED_VALUE"""),0.5)</f>
        <v>0.5</v>
      </c>
      <c r="I6124" s="4">
        <f>IFERROR(__xludf.DUMMYFUNCTION("""COMPUTED_VALUE"""),0.0)</f>
        <v>0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/>
      <c r="H6125" s="3">
        <f>IFERROR(__xludf.DUMMYFUNCTION("""COMPUTED_VALUE"""),0.0)</f>
        <v>0</v>
      </c>
      <c r="I6125" s="4"/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>
        <f>IFERROR(__xludf.DUMMYFUNCTION("""COMPUTED_VALUE"""),0.5)</f>
        <v>0.5</v>
      </c>
      <c r="G6126" s="1"/>
      <c r="H6126" s="3">
        <f>IFERROR(__xludf.DUMMYFUNCTION("""COMPUTED_VALUE"""),0.5)</f>
        <v>0.5</v>
      </c>
      <c r="I6126" s="4">
        <f>IFERROR(__xludf.DUMMYFUNCTION("""COMPUTED_VALUE"""),0.0)</f>
        <v>0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/>
      <c r="H6127" s="3">
        <f>IFERROR(__xludf.DUMMYFUNCTION("""COMPUTED_VALUE"""),0.0)</f>
        <v>0</v>
      </c>
      <c r="I6127" s="4"/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/>
      <c r="H6128" s="3">
        <f>IFERROR(__xludf.DUMMYFUNCTION("""COMPUTED_VALUE"""),0.0)</f>
        <v>0</v>
      </c>
      <c r="I6128" s="4"/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IFERROR(__xludf.DUMMYFUNCTION("""COMPUTED_VALUE"""),2.75)</f>
        <v>2.75</v>
      </c>
      <c r="H6130" s="3">
        <f>IFERROR(__xludf.DUMMYFUNCTION("""COMPUTED_VALUE"""),2.75)</f>
        <v>2.75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/>
      <c r="H6131" s="3">
        <f>IFERROR(__xludf.DUMMYFUNCTION("""COMPUTED_VALUE"""),0.0)</f>
        <v>0</v>
      </c>
      <c r="I6131" s="4"/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IFERROR(__xludf.DUMMYFUNCTION("""COMPUTED_VALUE"""),2.0)</f>
        <v>2</v>
      </c>
      <c r="H6132" s="3">
        <f>IFERROR(__xludf.DUMMYFUNCTION("""COMPUTED_VALUE"""),2.0)</f>
        <v>2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/>
      <c r="H6133" s="3">
        <f>IFERROR(__xludf.DUMMYFUNCTION("""COMPUTED_VALUE"""),2.0)</f>
        <v>2</v>
      </c>
      <c r="I6133" s="4">
        <f>IFERROR(__xludf.DUMMYFUNCTION("""COMPUTED_VALUE"""),0.0)</f>
        <v>0</v>
      </c>
      <c r="J6133" s="1" t="str">
        <f>IFERROR(__xludf.DUMMYFUNCTION("""COMPUTED_VALUE"""),"Sieg Ballelos")</f>
        <v>Sieg Ballelos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/>
      <c r="H6134" s="3">
        <f>IFERROR(__xludf.DUMMYFUNCTION("""COMPUTED_VALUE"""),0.0)</f>
        <v>0</v>
      </c>
      <c r="I6134" s="4"/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/>
      <c r="H6135" s="3">
        <f>IFERROR(__xludf.DUMMYFUNCTION("""COMPUTED_VALUE"""),0.0)</f>
        <v>0</v>
      </c>
      <c r="I6135" s="4"/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>
        <f>IFERROR(__xludf.DUMMYFUNCTION("""COMPUTED_VALUE"""),0.5)</f>
        <v>0.5</v>
      </c>
      <c r="G6137" s="1"/>
      <c r="H6137" s="3">
        <f>IFERROR(__xludf.DUMMYFUNCTION("""COMPUTED_VALUE"""),0.5)</f>
        <v>0.5</v>
      </c>
      <c r="I6137" s="4">
        <f>IFERROR(__xludf.DUMMYFUNCTION("""COMPUTED_VALUE"""),0.0)</f>
        <v>0</v>
      </c>
      <c r="J6137" s="1" t="str">
        <f>IFERROR(__xludf.DUMMYFUNCTION("""COMPUTED_VALUE"""),"Belle Bentazal")</f>
        <v>Belle Bentazal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/>
      <c r="H6142" s="3">
        <f>IFERROR(__xludf.DUMMYFUNCTION("""COMPUTED_VALUE"""),0.0)</f>
        <v>0</v>
      </c>
      <c r="I6142" s="4"/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>
        <f>IFERROR(__xludf.DUMMYFUNCTION("""COMPUTED_VALUE"""),0.5)</f>
        <v>0.5</v>
      </c>
      <c r="G6143" s="1"/>
      <c r="H6143" s="3">
        <f>IFERROR(__xludf.DUMMYFUNCTION("""COMPUTED_VALUE"""),0.5)</f>
        <v>0.5</v>
      </c>
      <c r="I6143" s="4">
        <f>IFERROR(__xludf.DUMMYFUNCTION("""COMPUTED_VALUE"""),0.0)</f>
        <v>0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/>
      <c r="H6144" s="3">
        <f>IFERROR(__xludf.DUMMYFUNCTION("""COMPUTED_VALUE"""),0.0)</f>
        <v>0</v>
      </c>
      <c r="I6144" s="4"/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>
        <f>IFERROR(__xludf.DUMMYFUNCTION("""COMPUTED_VALUE"""),0.5)</f>
        <v>0.5</v>
      </c>
      <c r="G6145" s="1"/>
      <c r="H6145" s="3">
        <f>IFERROR(__xludf.DUMMYFUNCTION("""COMPUTED_VALUE"""),0.5)</f>
        <v>0.5</v>
      </c>
      <c r="I6145" s="4">
        <f>IFERROR(__xludf.DUMMYFUNCTION("""COMPUTED_VALUE"""),0.0)</f>
        <v>0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IFERROR(__xludf.DUMMYFUNCTION("""COMPUTED_VALUE"""),2.0)</f>
        <v>2</v>
      </c>
      <c r="G6146" s="1"/>
      <c r="H6146" s="3">
        <f>IFERROR(__xludf.DUMMYFUNCTION("""COMPUTED_VALUE"""),2.0)</f>
        <v>2</v>
      </c>
      <c r="I6146" s="4">
        <f>IFERROR(__xludf.DUMMYFUNCTION("""COMPUTED_VALUE"""),0.0)</f>
        <v>0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/>
      <c r="H6147" s="3">
        <f>IFERROR(__xludf.DUMMYFUNCTION("""COMPUTED_VALUE"""),0.0)</f>
        <v>0</v>
      </c>
      <c r="I6147" s="4"/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IFERROR(__xludf.DUMMYFUNCTION("""COMPUTED_VALUE"""),4.0)</f>
        <v>4</v>
      </c>
      <c r="G6148" s="1"/>
      <c r="H6148" s="3">
        <f>IFERROR(__xludf.DUMMYFUNCTION("""COMPUTED_VALUE"""),4.0)</f>
        <v>4</v>
      </c>
      <c r="I6148" s="4">
        <f>IFERROR(__xludf.DUMMYFUNCTION("""COMPUTED_VALUE"""),0.0)</f>
        <v>0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/>
      <c r="G6149" s="1">
        <f>IFERROR(__xludf.DUMMYFUNCTION("""COMPUTED_VALUE"""),8.0)</f>
        <v>8</v>
      </c>
      <c r="H6149" s="3">
        <f>IFERROR(__xludf.DUMMYFUNCTION("""COMPUTED_VALUE"""),8.0)</f>
        <v>8</v>
      </c>
      <c r="I6149" s="4">
        <f>IFERROR(__xludf.DUMMYFUNCTION("""COMPUTED_VALUE"""),1.0)</f>
        <v>1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>
        <f>IFERROR(__xludf.DUMMYFUNCTION("""COMPUTED_VALUE"""),4.0)</f>
        <v>4</v>
      </c>
      <c r="G6150" s="1"/>
      <c r="H6150" s="3">
        <f>IFERROR(__xludf.DUMMYFUNCTION("""COMPUTED_VALUE"""),4.0)</f>
        <v>4</v>
      </c>
      <c r="I6150" s="4">
        <f>IFERROR(__xludf.DUMMYFUNCTION("""COMPUTED_VALUE"""),0.0)</f>
        <v>0</v>
      </c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IFERROR(__xludf.DUMMYFUNCTION("""COMPUTED_VALUE"""),2.5)</f>
        <v>2.5</v>
      </c>
      <c r="H6151" s="3">
        <f>IFERROR(__xludf.DUMMYFUNCTION("""COMPUTED_VALUE"""),3.0)</f>
        <v>3</v>
      </c>
      <c r="I6151" s="4">
        <f>IFERROR(__xludf.DUMMYFUNCTION("""COMPUTED_VALUE"""),0.8333333333333334)</f>
        <v>0.8333333333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IFERROR(__xludf.DUMMYFUNCTION("""COMPUTED_VALUE"""),"Core Product Support")</f>
        <v>Core Product Support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>
        <f>IFERROR(__xludf.DUMMYFUNCTION("""COMPUTED_VALUE"""),0.5)</f>
        <v>0.5</v>
      </c>
      <c r="G6152" s="1"/>
      <c r="H6152" s="3">
        <f>IFERROR(__xludf.DUMMYFUNCTION("""COMPUTED_VALUE"""),0.5)</f>
        <v>0.5</v>
      </c>
      <c r="I6152" s="4">
        <f>IFERROR(__xludf.DUMMYFUNCTION("""COMPUTED_VALUE"""),0.0)</f>
        <v>0</v>
      </c>
      <c r="J6152" s="1" t="str">
        <f>IFERROR(__xludf.DUMMYFUNCTION("""COMPUTED_VALUE"""),"Marie Mordeno")</f>
        <v>Marie Mordeno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IFERROR(__xludf.DUMMYFUNCTION("""COMPUTED_VALUE"""),2.0)</f>
        <v>2</v>
      </c>
      <c r="G6153" s="1"/>
      <c r="H6153" s="3">
        <f>IFERROR(__xludf.DUMMYFUNCTION("""COMPUTED_VALUE"""),2.0)</f>
        <v>2</v>
      </c>
      <c r="I6153" s="4">
        <f>IFERROR(__xludf.DUMMYFUNCTION("""COMPUTED_VALUE"""),0.0)</f>
        <v>0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/>
      <c r="H6154" s="3">
        <f>IFERROR(__xludf.DUMMYFUNCTION("""COMPUTED_VALUE"""),0.0)</f>
        <v>0</v>
      </c>
      <c r="I6154" s="4"/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>
        <f>IFERROR(__xludf.DUMMYFUNCTION("""COMPUTED_VALUE"""),0.5)</f>
        <v>0.5</v>
      </c>
      <c r="G6155" s="1"/>
      <c r="H6155" s="3">
        <f>IFERROR(__xludf.DUMMYFUNCTION("""COMPUTED_VALUE"""),0.5)</f>
        <v>0.5</v>
      </c>
      <c r="I6155" s="4">
        <f>IFERROR(__xludf.DUMMYFUNCTION("""COMPUTED_VALUE"""),0.0)</f>
        <v>0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/>
      <c r="H6156" s="3">
        <f>IFERROR(__xludf.DUMMYFUNCTION("""COMPUTED_VALUE"""),0.0)</f>
        <v>0</v>
      </c>
      <c r="I6156" s="4"/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/>
      <c r="H6157" s="3">
        <f>IFERROR(__xludf.DUMMYFUNCTION("""COMPUTED_VALUE"""),0.0)</f>
        <v>0</v>
      </c>
      <c r="I6157" s="4"/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>
        <f>IFERROR(__xludf.DUMMYFUNCTION("""COMPUTED_VALUE"""),0.5)</f>
        <v>0.5</v>
      </c>
      <c r="G6158" s="1"/>
      <c r="H6158" s="3">
        <f>IFERROR(__xludf.DUMMYFUNCTION("""COMPUTED_VALUE"""),0.5)</f>
        <v>0.5</v>
      </c>
      <c r="I6158" s="4">
        <f>IFERROR(__xludf.DUMMYFUNCTION("""COMPUTED_VALUE"""),0.0)</f>
        <v>0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IFERROR(__xludf.DUMMYFUNCTION("""COMPUTED_VALUE"""),2.25)</f>
        <v>2.25</v>
      </c>
      <c r="H6159" s="3">
        <f>IFERROR(__xludf.DUMMYFUNCTION("""COMPUTED_VALUE"""),2.25)</f>
        <v>2.25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>
        <f>IFERROR(__xludf.DUMMYFUNCTION("""COMPUTED_VALUE"""),0.5)</f>
        <v>0.5</v>
      </c>
      <c r="G6160" s="1"/>
      <c r="H6160" s="3">
        <f>IFERROR(__xludf.DUMMYFUNCTION("""COMPUTED_VALUE"""),0.5)</f>
        <v>0.5</v>
      </c>
      <c r="I6160" s="4">
        <f>IFERROR(__xludf.DUMMYFUNCTION("""COMPUTED_VALUE"""),0.0)</f>
        <v>0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/>
      <c r="H6161" s="3">
        <f>IFERROR(__xludf.DUMMYFUNCTION("""COMPUTED_VALUE"""),0.0)</f>
        <v>0</v>
      </c>
      <c r="I6161" s="4"/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>
        <f>IFERROR(__xludf.DUMMYFUNCTION("""COMPUTED_VALUE"""),0.5)</f>
        <v>0.5</v>
      </c>
      <c r="G6162" s="1"/>
      <c r="H6162" s="3">
        <f>IFERROR(__xludf.DUMMYFUNCTION("""COMPUTED_VALUE"""),0.5)</f>
        <v>0.5</v>
      </c>
      <c r="I6162" s="4">
        <f>IFERROR(__xludf.DUMMYFUNCTION("""COMPUTED_VALUE"""),0.0)</f>
        <v>0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/>
      <c r="H6163" s="3">
        <f>IFERROR(__xludf.DUMMYFUNCTION("""COMPUTED_VALUE"""),0.0)</f>
        <v>0</v>
      </c>
      <c r="I6163" s="4"/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/>
      <c r="H6164" s="3">
        <f>IFERROR(__xludf.DUMMYFUNCTION("""COMPUTED_VALUE"""),0.0)</f>
        <v>0</v>
      </c>
      <c r="I6164" s="4"/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IFERROR(__xludf.DUMMYFUNCTION("""COMPUTED_VALUE"""),2.0)</f>
        <v>2</v>
      </c>
      <c r="H6165" s="3">
        <f>IFERROR(__xludf.DUMMYFUNCTION("""COMPUTED_VALUE"""),2.0)</f>
        <v>2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/>
      <c r="H6167" s="3">
        <f>IFERROR(__xludf.DUMMYFUNCTION("""COMPUTED_VALUE"""),0.0)</f>
        <v>0</v>
      </c>
      <c r="I6167" s="4"/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/>
      <c r="H6169" s="3">
        <f>IFERROR(__xludf.DUMMYFUNCTION("""COMPUTED_VALUE"""),0.5)</f>
        <v>0.5</v>
      </c>
      <c r="I6169" s="4">
        <f>IFERROR(__xludf.DUMMYFUNCTION("""COMPUTED_VALUE"""),0.0)</f>
        <v>0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/>
      <c r="H6170" s="3">
        <f>IFERROR(__xludf.DUMMYFUNCTION("""COMPUTED_VALUE"""),0.0)</f>
        <v>0</v>
      </c>
      <c r="I6170" s="4"/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/>
      <c r="H6171" s="3">
        <f>IFERROR(__xludf.DUMMYFUNCTION("""COMPUTED_VALUE"""),0.0)</f>
        <v>0</v>
      </c>
      <c r="I6171" s="4"/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/>
      <c r="H6172" s="3">
        <f>IFERROR(__xludf.DUMMYFUNCTION("""COMPUTED_VALUE"""),0.0)</f>
        <v>0</v>
      </c>
      <c r="I6172" s="4"/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>
        <f>IFERROR(__xludf.DUMMYFUNCTION("""COMPUTED_VALUE"""),0.5)</f>
        <v>0.5</v>
      </c>
      <c r="G6173" s="1"/>
      <c r="H6173" s="3">
        <f>IFERROR(__xludf.DUMMYFUNCTION("""COMPUTED_VALUE"""),0.5)</f>
        <v>0.5</v>
      </c>
      <c r="I6173" s="4">
        <f>IFERROR(__xludf.DUMMYFUNCTION("""COMPUTED_VALUE"""),0.0)</f>
        <v>0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>
        <f>IFERROR(__xludf.DUMMYFUNCTION("""COMPUTED_VALUE"""),0.5)</f>
        <v>0.5</v>
      </c>
      <c r="G6174" s="1">
        <f>IFERROR(__xludf.DUMMYFUNCTION("""COMPUTED_VALUE"""),2.5)</f>
        <v>2.5</v>
      </c>
      <c r="H6174" s="3">
        <f>IFERROR(__xludf.DUMMYFUNCTION("""COMPUTED_VALUE"""),3.0)</f>
        <v>3</v>
      </c>
      <c r="I6174" s="4">
        <f>IFERROR(__xludf.DUMMYFUNCTION("""COMPUTED_VALUE"""),0.8333333333333334)</f>
        <v>0.8333333333</v>
      </c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>
        <f>IFERROR(__xludf.DUMMYFUNCTION("""COMPUTED_VALUE"""),0.5)</f>
        <v>0.5</v>
      </c>
      <c r="G6175" s="1"/>
      <c r="H6175" s="3">
        <f>IFERROR(__xludf.DUMMYFUNCTION("""COMPUTED_VALUE"""),0.5)</f>
        <v>0.5</v>
      </c>
      <c r="I6175" s="4">
        <f>IFERROR(__xludf.DUMMYFUNCTION("""COMPUTED_VALUE"""),0.0)</f>
        <v>0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/>
      <c r="H6176" s="3">
        <f>IFERROR(__xludf.DUMMYFUNCTION("""COMPUTED_VALUE"""),0.0)</f>
        <v>0</v>
      </c>
      <c r="I6176" s="4"/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>
        <f>IFERROR(__xludf.DUMMYFUNCTION("""COMPUTED_VALUE"""),0.5)</f>
        <v>0.5</v>
      </c>
      <c r="G6178" s="1"/>
      <c r="H6178" s="3">
        <f>IFERROR(__xludf.DUMMYFUNCTION("""COMPUTED_VALUE"""),0.5)</f>
        <v>0.5</v>
      </c>
      <c r="I6178" s="4">
        <f>IFERROR(__xludf.DUMMYFUNCTION("""COMPUTED_VALUE"""),0.0)</f>
        <v>0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/>
      <c r="H6179" s="3">
        <f>IFERROR(__xludf.DUMMYFUNCTION("""COMPUTED_VALUE"""),0.0)</f>
        <v>0</v>
      </c>
      <c r="I6179" s="4"/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>
        <f>IFERROR(__xludf.DUMMYFUNCTION("""COMPUTED_VALUE"""),0.5)</f>
        <v>0.5</v>
      </c>
      <c r="G6180" s="1"/>
      <c r="H6180" s="3">
        <f>IFERROR(__xludf.DUMMYFUNCTION("""COMPUTED_VALUE"""),0.5)</f>
        <v>0.5</v>
      </c>
      <c r="I6180" s="4">
        <f>IFERROR(__xludf.DUMMYFUNCTION("""COMPUTED_VALUE"""),0.0)</f>
        <v>0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>
        <f>IFERROR(__xludf.DUMMYFUNCTION("""COMPUTED_VALUE"""),0.5)</f>
        <v>0.5</v>
      </c>
      <c r="G6181" s="1"/>
      <c r="H6181" s="3">
        <f>IFERROR(__xludf.DUMMYFUNCTION("""COMPUTED_VALUE"""),0.5)</f>
        <v>0.5</v>
      </c>
      <c r="I6181" s="4">
        <f>IFERROR(__xludf.DUMMYFUNCTION("""COMPUTED_VALUE"""),0.0)</f>
        <v>0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/>
      <c r="H6183" s="3">
        <f>IFERROR(__xludf.DUMMYFUNCTION("""COMPUTED_VALUE"""),0.0)</f>
        <v>0</v>
      </c>
      <c r="I6183" s="4"/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/>
      <c r="H6184" s="3">
        <f>IFERROR(__xludf.DUMMYFUNCTION("""COMPUTED_VALUE"""),0.0)</f>
        <v>0</v>
      </c>
      <c r="I6184" s="4"/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/>
      <c r="H6188" s="3">
        <f>IFERROR(__xludf.DUMMYFUNCTION("""COMPUTED_VALUE"""),0.0)</f>
        <v>0</v>
      </c>
      <c r="I6188" s="4"/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IFERROR(__xludf.DUMMYFUNCTION("""COMPUTED_VALUE"""),2.0)</f>
        <v>2</v>
      </c>
      <c r="G6189" s="1"/>
      <c r="H6189" s="3">
        <f>IFERROR(__xludf.DUMMYFUNCTION("""COMPUTED_VALUE"""),2.0)</f>
        <v>2</v>
      </c>
      <c r="I6189" s="4">
        <f>IFERROR(__xludf.DUMMYFUNCTION("""COMPUTED_VALUE"""),0.0)</f>
        <v>0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>
        <f>IFERROR(__xludf.DUMMYFUNCTION("""COMPUTED_VALUE"""),0.5)</f>
        <v>0.5</v>
      </c>
      <c r="G6190" s="1"/>
      <c r="H6190" s="3">
        <f>IFERROR(__xludf.DUMMYFUNCTION("""COMPUTED_VALUE"""),0.5)</f>
        <v>0.5</v>
      </c>
      <c r="I6190" s="4">
        <f>IFERROR(__xludf.DUMMYFUNCTION("""COMPUTED_VALUE"""),0.0)</f>
        <v>0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/>
      <c r="H6191" s="3">
        <f>IFERROR(__xludf.DUMMYFUNCTION("""COMPUTED_VALUE"""),0.0)</f>
        <v>0</v>
      </c>
      <c r="I6191" s="4"/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IFERROR(__xludf.DUMMYFUNCTION("""COMPUTED_VALUE"""),8.0)</f>
        <v>8</v>
      </c>
      <c r="H6192" s="3">
        <f>IFERROR(__xludf.DUMMYFUNCTION("""COMPUTED_VALUE"""),8.0)</f>
        <v>8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>
        <f>IFERROR(__xludf.DUMMYFUNCTION("""COMPUTED_VALUE"""),4.0)</f>
        <v>4</v>
      </c>
      <c r="G6193" s="1"/>
      <c r="H6193" s="3">
        <f>IFERROR(__xludf.DUMMYFUNCTION("""COMPUTED_VALUE"""),4.0)</f>
        <v>4</v>
      </c>
      <c r="I6193" s="4">
        <f>IFERROR(__xludf.DUMMYFUNCTION("""COMPUTED_VALUE"""),0.0)</f>
        <v>0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IFERROR(__xludf.DUMMYFUNCTION("""COMPUTED_VALUE"""),2.0)</f>
        <v>2</v>
      </c>
      <c r="G6194" s="1"/>
      <c r="H6194" s="3">
        <f>IFERROR(__xludf.DUMMYFUNCTION("""COMPUTED_VALUE"""),2.0)</f>
        <v>2</v>
      </c>
      <c r="I6194" s="4">
        <f>IFERROR(__xludf.DUMMYFUNCTION("""COMPUTED_VALUE"""),0.0)</f>
        <v>0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/>
      <c r="H6195" s="3">
        <f>IFERROR(__xludf.DUMMYFUNCTION("""COMPUTED_VALUE"""),0.0)</f>
        <v>0</v>
      </c>
      <c r="I6195" s="4"/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>
        <f>IFERROR(__xludf.DUMMYFUNCTION("""COMPUTED_VALUE"""),0.5)</f>
        <v>0.5</v>
      </c>
      <c r="G6196" s="1"/>
      <c r="H6196" s="3">
        <f>IFERROR(__xludf.DUMMYFUNCTION("""COMPUTED_VALUE"""),0.5)</f>
        <v>0.5</v>
      </c>
      <c r="I6196" s="4">
        <f>IFERROR(__xludf.DUMMYFUNCTION("""COMPUTED_VALUE"""),0.0)</f>
        <v>0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/>
      <c r="H6197" s="3">
        <f>IFERROR(__xludf.DUMMYFUNCTION("""COMPUTED_VALUE"""),0.0)</f>
        <v>0</v>
      </c>
      <c r="I6197" s="4"/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IFERROR(__xludf.DUMMYFUNCTION("""COMPUTED_VALUE"""),2.5)</f>
        <v>2.5</v>
      </c>
      <c r="H6198" s="3">
        <f>IFERROR(__xludf.DUMMYFUNCTION("""COMPUTED_VALUE"""),3.0)</f>
        <v>3</v>
      </c>
      <c r="I6198" s="4">
        <f>IFERROR(__xludf.DUMMYFUNCTION("""COMPUTED_VALUE"""),0.8333333333333334)</f>
        <v>0.8333333333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>
        <f>IFERROR(__xludf.DUMMYFUNCTION("""COMPUTED_VALUE"""),0.5)</f>
        <v>0.5</v>
      </c>
      <c r="G6199" s="1"/>
      <c r="H6199" s="3">
        <f>IFERROR(__xludf.DUMMYFUNCTION("""COMPUTED_VALUE"""),0.5)</f>
        <v>0.5</v>
      </c>
      <c r="I6199" s="4">
        <f>IFERROR(__xludf.DUMMYFUNCTION("""COMPUTED_VALUE"""),0.0)</f>
        <v>0</v>
      </c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>
        <f>IFERROR(__xludf.DUMMYFUNCTION("""COMPUTED_VALUE"""),0.5)</f>
        <v>0.5</v>
      </c>
      <c r="G6200" s="1"/>
      <c r="H6200" s="3">
        <f>IFERROR(__xludf.DUMMYFUNCTION("""COMPUTED_VALUE"""),0.5)</f>
        <v>0.5</v>
      </c>
      <c r="I6200" s="4">
        <f>IFERROR(__xludf.DUMMYFUNCTION("""COMPUTED_VALUE"""),0.0)</f>
        <v>0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>
        <f>IFERROR(__xludf.DUMMYFUNCTION("""COMPUTED_VALUE"""),0.5)</f>
        <v>0.5</v>
      </c>
      <c r="G6203" s="1"/>
      <c r="H6203" s="3">
        <f>IFERROR(__xludf.DUMMYFUNCTION("""COMPUTED_VALUE"""),0.5)</f>
        <v>0.5</v>
      </c>
      <c r="I6203" s="4">
        <f>IFERROR(__xludf.DUMMYFUNCTION("""COMPUTED_VALUE"""),0.0)</f>
        <v>0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/>
      <c r="H6204" s="3">
        <f>IFERROR(__xludf.DUMMYFUNCTION("""COMPUTED_VALUE"""),0.0)</f>
        <v>0</v>
      </c>
      <c r="I6204" s="4"/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IFERROR(__xludf.DUMMYFUNCTION("""COMPUTED_VALUE"""),5.75)</f>
        <v>5.75</v>
      </c>
      <c r="H6205" s="3">
        <f>IFERROR(__xludf.DUMMYFUNCTION("""COMPUTED_VALUE"""),5.75)</f>
        <v>5.75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/>
      <c r="H6206" s="3">
        <f>IFERROR(__xludf.DUMMYFUNCTION("""COMPUTED_VALUE"""),0.0)</f>
        <v>0</v>
      </c>
      <c r="I6206" s="4"/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>
        <f>IFERROR(__xludf.DUMMYFUNCTION("""COMPUTED_VALUE"""),0.5)</f>
        <v>0.5</v>
      </c>
      <c r="G6207" s="1"/>
      <c r="H6207" s="3">
        <f>IFERROR(__xludf.DUMMYFUNCTION("""COMPUTED_VALUE"""),0.5)</f>
        <v>0.5</v>
      </c>
      <c r="I6207" s="4">
        <f>IFERROR(__xludf.DUMMYFUNCTION("""COMPUTED_VALUE"""),0.0)</f>
        <v>0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IFERROR(__xludf.DUMMYFUNCTION("""COMPUTED_VALUE"""),11.75)</f>
        <v>11.75</v>
      </c>
      <c r="H6208" s="3">
        <f>IFERROR(__xludf.DUMMYFUNCTION("""COMPUTED_VALUE"""),11.75)</f>
        <v>11.75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IFERROR(__xludf.DUMMYFUNCTION("""COMPUTED_VALUE"""),2.0)</f>
        <v>2</v>
      </c>
      <c r="G6209" s="1"/>
      <c r="H6209" s="3">
        <f>IFERROR(__xludf.DUMMYFUNCTION("""COMPUTED_VALUE"""),2.0)</f>
        <v>2</v>
      </c>
      <c r="I6209" s="4">
        <f>IFERROR(__xludf.DUMMYFUNCTION("""COMPUTED_VALUE"""),0.0)</f>
        <v>0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>
        <f>IFERROR(__xludf.DUMMYFUNCTION("""COMPUTED_VALUE"""),0.5)</f>
        <v>0.5</v>
      </c>
      <c r="G6211" s="1"/>
      <c r="H6211" s="3">
        <f>IFERROR(__xludf.DUMMYFUNCTION("""COMPUTED_VALUE"""),0.5)</f>
        <v>0.5</v>
      </c>
      <c r="I6211" s="4">
        <f>IFERROR(__xludf.DUMMYFUNCTION("""COMPUTED_VALUE"""),0.0)</f>
        <v>0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/>
      <c r="H6212" s="3">
        <f>IFERROR(__xludf.DUMMYFUNCTION("""COMPUTED_VALUE"""),0.0)</f>
        <v>0</v>
      </c>
      <c r="I6212" s="4"/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>
        <f>IFERROR(__xludf.DUMMYFUNCTION("""COMPUTED_VALUE"""),2.0)</f>
        <v>2</v>
      </c>
      <c r="G6213" s="1"/>
      <c r="H6213" s="3">
        <f>IFERROR(__xludf.DUMMYFUNCTION("""COMPUTED_VALUE"""),2.0)</f>
        <v>2</v>
      </c>
      <c r="I6213" s="4">
        <f>IFERROR(__xludf.DUMMYFUNCTION("""COMPUTED_VALUE"""),0.0)</f>
        <v>0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/>
      <c r="H6214" s="3">
        <f>IFERROR(__xludf.DUMMYFUNCTION("""COMPUTED_VALUE"""),0.0)</f>
        <v>0</v>
      </c>
      <c r="I6214" s="4"/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>
        <f>IFERROR(__xludf.DUMMYFUNCTION("""COMPUTED_VALUE"""),0.5)</f>
        <v>0.5</v>
      </c>
      <c r="G6215" s="1"/>
      <c r="H6215" s="3">
        <f>IFERROR(__xludf.DUMMYFUNCTION("""COMPUTED_VALUE"""),0.5)</f>
        <v>0.5</v>
      </c>
      <c r="I6215" s="4">
        <f>IFERROR(__xludf.DUMMYFUNCTION("""COMPUTED_VALUE"""),0.0)</f>
        <v>0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>
        <f>IFERROR(__xludf.DUMMYFUNCTION("""COMPUTED_VALUE"""),0.5)</f>
        <v>0.5</v>
      </c>
      <c r="G6216" s="1"/>
      <c r="H6216" s="3">
        <f>IFERROR(__xludf.DUMMYFUNCTION("""COMPUTED_VALUE"""),0.5)</f>
        <v>0.5</v>
      </c>
      <c r="I6216" s="4">
        <f>IFERROR(__xludf.DUMMYFUNCTION("""COMPUTED_VALUE"""),0.0)</f>
        <v>0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>
        <f>IFERROR(__xludf.DUMMYFUNCTION("""COMPUTED_VALUE"""),0.5)</f>
        <v>0.5</v>
      </c>
      <c r="G6217" s="1"/>
      <c r="H6217" s="3">
        <f>IFERROR(__xludf.DUMMYFUNCTION("""COMPUTED_VALUE"""),0.5)</f>
        <v>0.5</v>
      </c>
      <c r="I6217" s="4">
        <f>IFERROR(__xludf.DUMMYFUNCTION("""COMPUTED_VALUE"""),0.0)</f>
        <v>0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/>
      <c r="H6219" s="3">
        <f>IFERROR(__xludf.DUMMYFUNCTION("""COMPUTED_VALUE"""),0.0)</f>
        <v>0</v>
      </c>
      <c r="I6219" s="4"/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>
        <f>IFERROR(__xludf.DUMMYFUNCTION("""COMPUTED_VALUE"""),0.5)</f>
        <v>0.5</v>
      </c>
      <c r="G6220" s="1">
        <f>IFERROR(__xludf.DUMMYFUNCTION("""COMPUTED_VALUE"""),2.5)</f>
        <v>2.5</v>
      </c>
      <c r="H6220" s="3">
        <f>IFERROR(__xludf.DUMMYFUNCTION("""COMPUTED_VALUE"""),3.0)</f>
        <v>3</v>
      </c>
      <c r="I6220" s="4">
        <f>IFERROR(__xludf.DUMMYFUNCTION("""COMPUTED_VALUE"""),0.8333333333333334)</f>
        <v>0.8333333333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/>
      <c r="H6221" s="3">
        <f>IFERROR(__xludf.DUMMYFUNCTION("""COMPUTED_VALUE"""),0.0)</f>
        <v>0</v>
      </c>
      <c r="I6221" s="4"/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>
        <f>IFERROR(__xludf.DUMMYFUNCTION("""COMPUTED_VALUE"""),0.5)</f>
        <v>0.5</v>
      </c>
      <c r="G6222" s="1"/>
      <c r="H6222" s="3">
        <f>IFERROR(__xludf.DUMMYFUNCTION("""COMPUTED_VALUE"""),0.5)</f>
        <v>0.5</v>
      </c>
      <c r="I6222" s="4">
        <f>IFERROR(__xludf.DUMMYFUNCTION("""COMPUTED_VALUE"""),0.0)</f>
        <v>0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>
        <f>IFERROR(__xludf.DUMMYFUNCTION("""COMPUTED_VALUE"""),0.5)</f>
        <v>0.5</v>
      </c>
      <c r="G6223" s="1"/>
      <c r="H6223" s="3">
        <f>IFERROR(__xludf.DUMMYFUNCTION("""COMPUTED_VALUE"""),0.5)</f>
        <v>0.5</v>
      </c>
      <c r="I6223" s="4">
        <f>IFERROR(__xludf.DUMMYFUNCTION("""COMPUTED_VALUE"""),0.0)</f>
        <v>0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>
        <f>IFERROR(__xludf.DUMMYFUNCTION("""COMPUTED_VALUE"""),0.5)</f>
        <v>0.5</v>
      </c>
      <c r="G6224" s="1"/>
      <c r="H6224" s="3">
        <f>IFERROR(__xludf.DUMMYFUNCTION("""COMPUTED_VALUE"""),0.5)</f>
        <v>0.5</v>
      </c>
      <c r="I6224" s="4">
        <f>IFERROR(__xludf.DUMMYFUNCTION("""COMPUTED_VALUE"""),0.0)</f>
        <v>0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>
        <f>IFERROR(__xludf.DUMMYFUNCTION("""COMPUTED_VALUE"""),4.0)</f>
        <v>4</v>
      </c>
      <c r="G6225" s="1"/>
      <c r="H6225" s="3">
        <f>IFERROR(__xludf.DUMMYFUNCTION("""COMPUTED_VALUE"""),4.0)</f>
        <v>4</v>
      </c>
      <c r="I6225" s="4">
        <f>IFERROR(__xludf.DUMMYFUNCTION("""COMPUTED_VALUE"""),0.0)</f>
        <v>0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>
        <f>IFERROR(__xludf.DUMMYFUNCTION("""COMPUTED_VALUE"""),0.5)</f>
        <v>0.5</v>
      </c>
      <c r="G6226" s="1">
        <f>IFERROR(__xludf.DUMMYFUNCTION("""COMPUTED_VALUE"""),2.5)</f>
        <v>2.5</v>
      </c>
      <c r="H6226" s="3">
        <f>IFERROR(__xludf.DUMMYFUNCTION("""COMPUTED_VALUE"""),3.0)</f>
        <v>3</v>
      </c>
      <c r="I6226" s="4">
        <f>IFERROR(__xludf.DUMMYFUNCTION("""COMPUTED_VALUE"""),0.8333333333333334)</f>
        <v>0.8333333333</v>
      </c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/>
      <c r="H6227" s="3">
        <f>IFERROR(__xludf.DUMMYFUNCTION("""COMPUTED_VALUE"""),0.0)</f>
        <v>0</v>
      </c>
      <c r="I6227" s="4"/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>
        <f>IFERROR(__xludf.DUMMYFUNCTION("""COMPUTED_VALUE"""),0.5)</f>
        <v>0.5</v>
      </c>
      <c r="G6228" s="1"/>
      <c r="H6228" s="3">
        <f>IFERROR(__xludf.DUMMYFUNCTION("""COMPUTED_VALUE"""),0.5)</f>
        <v>0.5</v>
      </c>
      <c r="I6228" s="4">
        <f>IFERROR(__xludf.DUMMYFUNCTION("""COMPUTED_VALUE"""),0.0)</f>
        <v>0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/>
      <c r="H6229" s="3">
        <f>IFERROR(__xludf.DUMMYFUNCTION("""COMPUTED_VALUE"""),0.0)</f>
        <v>0</v>
      </c>
      <c r="I6229" s="4"/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>
        <f>IFERROR(__xludf.DUMMYFUNCTION("""COMPUTED_VALUE"""),0.5)</f>
        <v>0.5</v>
      </c>
      <c r="G6230" s="1"/>
      <c r="H6230" s="3">
        <f>IFERROR(__xludf.DUMMYFUNCTION("""COMPUTED_VALUE"""),0.5)</f>
        <v>0.5</v>
      </c>
      <c r="I6230" s="4">
        <f>IFERROR(__xludf.DUMMYFUNCTION("""COMPUTED_VALUE"""),0.0)</f>
        <v>0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/>
      <c r="H6231" s="3">
        <f>IFERROR(__xludf.DUMMYFUNCTION("""COMPUTED_VALUE"""),0.0)</f>
        <v>0</v>
      </c>
      <c r="I6231" s="4"/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IFERROR(__xludf.DUMMYFUNCTION("""COMPUTED_VALUE"""),1.5)</f>
        <v>1.5</v>
      </c>
      <c r="G6232" s="1">
        <f>IFERROR(__xludf.DUMMYFUNCTION("""COMPUTED_VALUE"""),8.0)</f>
        <v>8</v>
      </c>
      <c r="H6232" s="3">
        <f>IFERROR(__xludf.DUMMYFUNCTION("""COMPUTED_VALUE"""),9.5)</f>
        <v>9.5</v>
      </c>
      <c r="I6232" s="4">
        <f>IFERROR(__xludf.DUMMYFUNCTION("""COMPUTED_VALUE"""),0.8421052631578947)</f>
        <v>0.8421052632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>
        <f>IFERROR(__xludf.DUMMYFUNCTION("""COMPUTED_VALUE"""),0.5)</f>
        <v>0.5</v>
      </c>
      <c r="G6233" s="1"/>
      <c r="H6233" s="3">
        <f>IFERROR(__xludf.DUMMYFUNCTION("""COMPUTED_VALUE"""),0.5)</f>
        <v>0.5</v>
      </c>
      <c r="I6233" s="4">
        <f>IFERROR(__xludf.DUMMYFUNCTION("""COMPUTED_VALUE"""),0.0)</f>
        <v>0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/>
      <c r="H6234" s="3">
        <f>IFERROR(__xludf.DUMMYFUNCTION("""COMPUTED_VALUE"""),0.0)</f>
        <v>0</v>
      </c>
      <c r="I6234" s="4"/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IFERROR(__xludf.DUMMYFUNCTION("""COMPUTED_VALUE"""),4.0)</f>
        <v>4</v>
      </c>
      <c r="G6235" s="1"/>
      <c r="H6235" s="3">
        <f>IFERROR(__xludf.DUMMYFUNCTION("""COMPUTED_VALUE"""),4.0)</f>
        <v>4</v>
      </c>
      <c r="I6235" s="4">
        <f>IFERROR(__xludf.DUMMYFUNCTION("""COMPUTED_VALUE"""),0.0)</f>
        <v>0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/>
      <c r="H6236" s="3">
        <f>IFERROR(__xludf.DUMMYFUNCTION("""COMPUTED_VALUE"""),0.0)</f>
        <v>0</v>
      </c>
      <c r="I6236" s="4"/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/>
      <c r="H6237" s="3">
        <f>IFERROR(__xludf.DUMMYFUNCTION("""COMPUTED_VALUE"""),0.0)</f>
        <v>0</v>
      </c>
      <c r="I6237" s="4"/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IFERROR(__xludf.DUMMYFUNCTION("""COMPUTED_VALUE"""),2.5)</f>
        <v>2.5</v>
      </c>
      <c r="H6239" s="3">
        <f>IFERROR(__xludf.DUMMYFUNCTION("""COMPUTED_VALUE"""),3.0)</f>
        <v>3</v>
      </c>
      <c r="I6239" s="4">
        <f>IFERROR(__xludf.DUMMYFUNCTION("""COMPUTED_VALUE"""),0.8333333333333334)</f>
        <v>0.8333333333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/>
      <c r="H6241" s="3">
        <f>IFERROR(__xludf.DUMMYFUNCTION("""COMPUTED_VALUE"""),0.0)</f>
        <v>0</v>
      </c>
      <c r="I6241" s="4"/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/>
      <c r="H6242" s="3">
        <f>IFERROR(__xludf.DUMMYFUNCTION("""COMPUTED_VALUE"""),0.0)</f>
        <v>0</v>
      </c>
      <c r="I6242" s="4"/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/>
      <c r="H6243" s="3">
        <f>IFERROR(__xludf.DUMMYFUNCTION("""COMPUTED_VALUE"""),0.0)</f>
        <v>0</v>
      </c>
      <c r="I6243" s="4"/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>
        <f>IFERROR(__xludf.DUMMYFUNCTION("""COMPUTED_VALUE"""),0.5)</f>
        <v>0.5</v>
      </c>
      <c r="G6245" s="1"/>
      <c r="H6245" s="3">
        <f>IFERROR(__xludf.DUMMYFUNCTION("""COMPUTED_VALUE"""),0.5)</f>
        <v>0.5</v>
      </c>
      <c r="I6245" s="4">
        <f>IFERROR(__xludf.DUMMYFUNCTION("""COMPUTED_VALUE"""),0.0)</f>
        <v>0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IFERROR(__xludf.DUMMYFUNCTION("""COMPUTED_VALUE"""),2.5)</f>
        <v>2.5</v>
      </c>
      <c r="H6247" s="3">
        <f>IFERROR(__xludf.DUMMYFUNCTION("""COMPUTED_VALUE"""),3.0)</f>
        <v>3</v>
      </c>
      <c r="I6247" s="4">
        <f>IFERROR(__xludf.DUMMYFUNCTION("""COMPUTED_VALUE"""),0.8333333333333334)</f>
        <v>0.8333333333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IFERROR(__xludf.DUMMYFUNCTION("""COMPUTED_VALUE"""),3.0)</f>
        <v>3</v>
      </c>
      <c r="G6248" s="1"/>
      <c r="H6248" s="3">
        <f>IFERROR(__xludf.DUMMYFUNCTION("""COMPUTED_VALUE"""),3.0)</f>
        <v>3</v>
      </c>
      <c r="I6248" s="4">
        <f>IFERROR(__xludf.DUMMYFUNCTION("""COMPUTED_VALUE"""),0.0)</f>
        <v>0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/>
      <c r="H6249" s="3">
        <f>IFERROR(__xludf.DUMMYFUNCTION("""COMPUTED_VALUE"""),0.0)</f>
        <v>0</v>
      </c>
      <c r="I6249" s="4"/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>
        <f>IFERROR(__xludf.DUMMYFUNCTION("""COMPUTED_VALUE"""),0.5)</f>
        <v>0.5</v>
      </c>
      <c r="G6250" s="1"/>
      <c r="H6250" s="3">
        <f>IFERROR(__xludf.DUMMYFUNCTION("""COMPUTED_VALUE"""),0.5)</f>
        <v>0.5</v>
      </c>
      <c r="I6250" s="4">
        <f>IFERROR(__xludf.DUMMYFUNCTION("""COMPUTED_VALUE"""),0.0)</f>
        <v>0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IFERROR(__xludf.DUMMYFUNCTION("""COMPUTED_VALUE"""),"Belle Bentazal")</f>
        <v>Belle Bentazal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>
        <f>IFERROR(__xludf.DUMMYFUNCTION("""COMPUTED_VALUE"""),0.5)</f>
        <v>0.5</v>
      </c>
      <c r="G6252" s="1"/>
      <c r="H6252" s="3">
        <f>IFERROR(__xludf.DUMMYFUNCTION("""COMPUTED_VALUE"""),0.5)</f>
        <v>0.5</v>
      </c>
      <c r="I6252" s="4">
        <f>IFERROR(__xludf.DUMMYFUNCTION("""COMPUTED_VALUE"""),0.0)</f>
        <v>0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>
        <f>IFERROR(__xludf.DUMMYFUNCTION("""COMPUTED_VALUE"""),0.5)</f>
        <v>0.5</v>
      </c>
      <c r="G6253" s="1"/>
      <c r="H6253" s="3">
        <f>IFERROR(__xludf.DUMMYFUNCTION("""COMPUTED_VALUE"""),0.5)</f>
        <v>0.5</v>
      </c>
      <c r="I6253" s="4">
        <f>IFERROR(__xludf.DUMMYFUNCTION("""COMPUTED_VALUE"""),0.0)</f>
        <v>0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IFERROR(__xludf.DUMMYFUNCTION("""COMPUTED_VALUE"""),0.5)</f>
        <v>0.5</v>
      </c>
      <c r="G6254" s="1">
        <f>IFERROR(__xludf.DUMMYFUNCTION("""COMPUTED_VALUE"""),2.5)</f>
        <v>2.5</v>
      </c>
      <c r="H6254" s="3">
        <f>IFERROR(__xludf.DUMMYFUNCTION("""COMPUTED_VALUE"""),3.0)</f>
        <v>3</v>
      </c>
      <c r="I6254" s="4">
        <f>IFERROR(__xludf.DUMMYFUNCTION("""COMPUTED_VALUE"""),0.8333333333333334)</f>
        <v>0.8333333333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>
        <f>IFERROR(__xludf.DUMMYFUNCTION("""COMPUTED_VALUE"""),0.5)</f>
        <v>0.5</v>
      </c>
      <c r="G6255" s="1"/>
      <c r="H6255" s="3">
        <f>IFERROR(__xludf.DUMMYFUNCTION("""COMPUTED_VALUE"""),0.5)</f>
        <v>0.5</v>
      </c>
      <c r="I6255" s="4">
        <f>IFERROR(__xludf.DUMMYFUNCTION("""COMPUTED_VALUE"""),0.0)</f>
        <v>0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/>
      <c r="H6256" s="3">
        <f>IFERROR(__xludf.DUMMYFUNCTION("""COMPUTED_VALUE"""),0.0)</f>
        <v>0</v>
      </c>
      <c r="I6256" s="4"/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/>
      <c r="H6257" s="3">
        <f>IFERROR(__xludf.DUMMYFUNCTION("""COMPUTED_VALUE"""),0.0)</f>
        <v>0</v>
      </c>
      <c r="I6257" s="4"/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IFERROR(__xludf.DUMMYFUNCTION("""COMPUTED_VALUE"""),0.5)</f>
        <v>0.5</v>
      </c>
      <c r="G6259" s="1">
        <f>IFERROR(__xludf.DUMMYFUNCTION("""COMPUTED_VALUE"""),2.5)</f>
        <v>2.5</v>
      </c>
      <c r="H6259" s="3">
        <f>IFERROR(__xludf.DUMMYFUNCTION("""COMPUTED_VALUE"""),3.0)</f>
        <v>3</v>
      </c>
      <c r="I6259" s="4">
        <f>IFERROR(__xludf.DUMMYFUNCTION("""COMPUTED_VALUE"""),0.8333333333333334)</f>
        <v>0.8333333333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IFERROR(__xludf.DUMMYFUNCTION("""COMPUTED_VALUE"""),6.5)</f>
        <v>6.5</v>
      </c>
      <c r="H6260" s="3">
        <f>IFERROR(__xludf.DUMMYFUNCTION("""COMPUTED_VALUE"""),6.5)</f>
        <v>6.5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>
        <f>IFERROR(__xludf.DUMMYFUNCTION("""COMPUTED_VALUE"""),0.5)</f>
        <v>0.5</v>
      </c>
      <c r="G6261" s="1"/>
      <c r="H6261" s="3">
        <f>IFERROR(__xludf.DUMMYFUNCTION("""COMPUTED_VALUE"""),0.5)</f>
        <v>0.5</v>
      </c>
      <c r="I6261" s="4">
        <f>IFERROR(__xludf.DUMMYFUNCTION("""COMPUTED_VALUE"""),0.0)</f>
        <v>0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IFERROR(__xludf.DUMMYFUNCTION("""COMPUTED_VALUE"""),2.5)</f>
        <v>2.5</v>
      </c>
      <c r="H6262" s="3">
        <f>IFERROR(__xludf.DUMMYFUNCTION("""COMPUTED_VALUE"""),3.0)</f>
        <v>3</v>
      </c>
      <c r="I6262" s="4">
        <f>IFERROR(__xludf.DUMMYFUNCTION("""COMPUTED_VALUE"""),0.8333333333333334)</f>
        <v>0.8333333333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>
        <f>IFERROR(__xludf.DUMMYFUNCTION("""COMPUTED_VALUE"""),0.5)</f>
        <v>0.5</v>
      </c>
      <c r="G6263" s="1"/>
      <c r="H6263" s="3">
        <f>IFERROR(__xludf.DUMMYFUNCTION("""COMPUTED_VALUE"""),0.5)</f>
        <v>0.5</v>
      </c>
      <c r="I6263" s="4">
        <f>IFERROR(__xludf.DUMMYFUNCTION("""COMPUTED_VALUE"""),0.0)</f>
        <v>0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/>
      <c r="H6264" s="3">
        <f>IFERROR(__xludf.DUMMYFUNCTION("""COMPUTED_VALUE"""),0.0)</f>
        <v>0</v>
      </c>
      <c r="I6264" s="4"/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IFERROR(__xludf.DUMMYFUNCTION("""COMPUTED_VALUE"""),2.5)</f>
        <v>2.5</v>
      </c>
      <c r="H6265" s="3">
        <f>IFERROR(__xludf.DUMMYFUNCTION("""COMPUTED_VALUE"""),3.0)</f>
        <v>3</v>
      </c>
      <c r="I6265" s="4">
        <f>IFERROR(__xludf.DUMMYFUNCTION("""COMPUTED_VALUE"""),0.8333333333333334)</f>
        <v>0.8333333333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/>
      <c r="H6266" s="3">
        <f>IFERROR(__xludf.DUMMYFUNCTION("""COMPUTED_VALUE"""),0.0)</f>
        <v>0</v>
      </c>
      <c r="I6266" s="4"/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IFERROR(__xludf.DUMMYFUNCTION("""COMPUTED_VALUE"""),"Core Product Support")</f>
        <v>Core Product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>
        <f>IFERROR(__xludf.DUMMYFUNCTION("""COMPUTED_VALUE"""),0.5)</f>
        <v>0.5</v>
      </c>
      <c r="G6267" s="1"/>
      <c r="H6267" s="3">
        <f>IFERROR(__xludf.DUMMYFUNCTION("""COMPUTED_VALUE"""),0.5)</f>
        <v>0.5</v>
      </c>
      <c r="I6267" s="4">
        <f>IFERROR(__xludf.DUMMYFUNCTION("""COMPUTED_VALUE"""),0.0)</f>
        <v>0</v>
      </c>
      <c r="J6267" s="1" t="str">
        <f>IFERROR(__xludf.DUMMYFUNCTION("""COMPUTED_VALUE"""),"Belle Bentazal")</f>
        <v>Belle Bentazal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IFERROR(__xludf.DUMMYFUNCTION("""COMPUTED_VALUE"""),4.0)</f>
        <v>4</v>
      </c>
      <c r="G6268" s="1"/>
      <c r="H6268" s="3">
        <f>IFERROR(__xludf.DUMMYFUNCTION("""COMPUTED_VALUE"""),4.0)</f>
        <v>4</v>
      </c>
      <c r="I6268" s="4">
        <f>IFERROR(__xludf.DUMMYFUNCTION("""COMPUTED_VALUE"""),0.0)</f>
        <v>0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>
        <f>IFERROR(__xludf.DUMMYFUNCTION("""COMPUTED_VALUE"""),0.5)</f>
        <v>0.5</v>
      </c>
      <c r="G6269" s="1"/>
      <c r="H6269" s="3">
        <f>IFERROR(__xludf.DUMMYFUNCTION("""COMPUTED_VALUE"""),0.5)</f>
        <v>0.5</v>
      </c>
      <c r="I6269" s="4">
        <f>IFERROR(__xludf.DUMMYFUNCTION("""COMPUTED_VALUE"""),0.0)</f>
        <v>0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IFERROR(__xludf.DUMMYFUNCTION("""COMPUTED_VALUE"""),"Back of House Operations")</f>
        <v>Back of House Operations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IFERROR(__xludf.DUMMYFUNCTION("""COMPUTED_VALUE"""),8.5)</f>
        <v>8.5</v>
      </c>
      <c r="H6270" s="3">
        <f>IFERROR(__xludf.DUMMYFUNCTION("""COMPUTED_VALUE"""),8.5)</f>
        <v>8.5</v>
      </c>
      <c r="I6270" s="4">
        <f>IFERROR(__xludf.DUMMYFUNCTION("""COMPUTED_VALUE"""),1.0)</f>
        <v>1</v>
      </c>
      <c r="J6270" s="1" t="str">
        <f>IFERROR(__xludf.DUMMYFUNCTION("""COMPUTED_VALUE"""),"Jonathan Dimaculangan")</f>
        <v>Jonathan Dimaculangan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/>
      <c r="H6271" s="3">
        <f>IFERROR(__xludf.DUMMYFUNCTION("""COMPUTED_VALUE"""),0.0)</f>
        <v>0</v>
      </c>
      <c r="I6271" s="4"/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>
        <f>IFERROR(__xludf.DUMMYFUNCTION("""COMPUTED_VALUE"""),0.5)</f>
        <v>0.5</v>
      </c>
      <c r="G6272" s="1"/>
      <c r="H6272" s="3">
        <f>IFERROR(__xludf.DUMMYFUNCTION("""COMPUTED_VALUE"""),0.5)</f>
        <v>0.5</v>
      </c>
      <c r="I6272" s="4">
        <f>IFERROR(__xludf.DUMMYFUNCTION("""COMPUTED_VALUE"""),0.0)</f>
        <v>0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/>
      <c r="H6273" s="3">
        <f>IFERROR(__xludf.DUMMYFUNCTION("""COMPUTED_VALUE"""),0.0)</f>
        <v>0</v>
      </c>
      <c r="I6273" s="4"/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>
        <f>IFERROR(__xludf.DUMMYFUNCTION("""COMPUTED_VALUE"""),0.5)</f>
        <v>0.5</v>
      </c>
      <c r="G6274" s="1"/>
      <c r="H6274" s="3">
        <f>IFERROR(__xludf.DUMMYFUNCTION("""COMPUTED_VALUE"""),0.5)</f>
        <v>0.5</v>
      </c>
      <c r="I6274" s="4">
        <f>IFERROR(__xludf.DUMMYFUNCTION("""COMPUTED_VALUE"""),0.0)</f>
        <v>0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IFERROR(__xludf.DUMMYFUNCTION("""COMPUTED_VALUE"""),4.0)</f>
        <v>4</v>
      </c>
      <c r="G6275" s="1"/>
      <c r="H6275" s="3">
        <f>IFERROR(__xludf.DUMMYFUNCTION("""COMPUTED_VALUE"""),4.0)</f>
        <v>4</v>
      </c>
      <c r="I6275" s="4">
        <f>IFERROR(__xludf.DUMMYFUNCTION("""COMPUTED_VALUE"""),0.0)</f>
        <v>0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/>
      <c r="H6278" s="3">
        <f>IFERROR(__xludf.DUMMYFUNCTION("""COMPUTED_VALUE"""),0.0)</f>
        <v>0</v>
      </c>
      <c r="I6278" s="4"/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>
        <f>IFERROR(__xludf.DUMMYFUNCTION("""COMPUTED_VALUE"""),0.5)</f>
        <v>0.5</v>
      </c>
      <c r="G6279" s="1"/>
      <c r="H6279" s="3">
        <f>IFERROR(__xludf.DUMMYFUNCTION("""COMPUTED_VALUE"""),0.5)</f>
        <v>0.5</v>
      </c>
      <c r="I6279" s="4">
        <f>IFERROR(__xludf.DUMMYFUNCTION("""COMPUTED_VALUE"""),0.0)</f>
        <v>0</v>
      </c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>
        <f>IFERROR(__xludf.DUMMYFUNCTION("""COMPUTED_VALUE"""),0.5)</f>
        <v>0.5</v>
      </c>
      <c r="G6280" s="1"/>
      <c r="H6280" s="3">
        <f>IFERROR(__xludf.DUMMYFUNCTION("""COMPUTED_VALUE"""),0.5)</f>
        <v>0.5</v>
      </c>
      <c r="I6280" s="4">
        <f>IFERROR(__xludf.DUMMYFUNCTION("""COMPUTED_VALUE"""),0.0)</f>
        <v>0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>
        <f>IFERROR(__xludf.DUMMYFUNCTION("""COMPUTED_VALUE"""),0.5)</f>
        <v>0.5</v>
      </c>
      <c r="G6281" s="1"/>
      <c r="H6281" s="3">
        <f>IFERROR(__xludf.DUMMYFUNCTION("""COMPUTED_VALUE"""),0.5)</f>
        <v>0.5</v>
      </c>
      <c r="I6281" s="4">
        <f>IFERROR(__xludf.DUMMYFUNCTION("""COMPUTED_VALUE"""),0.0)</f>
        <v>0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IFERROR(__xludf.DUMMYFUNCTION("""COMPUTED_VALUE"""),1.25)</f>
        <v>1.25</v>
      </c>
      <c r="H6282" s="3">
        <f>IFERROR(__xludf.DUMMYFUNCTION("""COMPUTED_VALUE"""),1.25)</f>
        <v>1.25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/>
      <c r="H6283" s="3">
        <f>IFERROR(__xludf.DUMMYFUNCTION("""COMPUTED_VALUE"""),0.0)</f>
        <v>0</v>
      </c>
      <c r="I6283" s="4"/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>
        <f>IFERROR(__xludf.DUMMYFUNCTION("""COMPUTED_VALUE"""),0.5)</f>
        <v>0.5</v>
      </c>
      <c r="G6285" s="1"/>
      <c r="H6285" s="3">
        <f>IFERROR(__xludf.DUMMYFUNCTION("""COMPUTED_VALUE"""),0.5)</f>
        <v>0.5</v>
      </c>
      <c r="I6285" s="4">
        <f>IFERROR(__xludf.DUMMYFUNCTION("""COMPUTED_VALUE"""),0.0)</f>
        <v>0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>
        <f>IFERROR(__xludf.DUMMYFUNCTION("""COMPUTED_VALUE"""),0.5)</f>
        <v>0.5</v>
      </c>
      <c r="G6286" s="1"/>
      <c r="H6286" s="3">
        <f>IFERROR(__xludf.DUMMYFUNCTION("""COMPUTED_VALUE"""),0.5)</f>
        <v>0.5</v>
      </c>
      <c r="I6286" s="4">
        <f>IFERROR(__xludf.DUMMYFUNCTION("""COMPUTED_VALUE"""),0.0)</f>
        <v>0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/>
      <c r="H6287" s="3">
        <f>IFERROR(__xludf.DUMMYFUNCTION("""COMPUTED_VALUE"""),0.0)</f>
        <v>0</v>
      </c>
      <c r="I6287" s="4"/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/>
      <c r="H6288" s="3">
        <f>IFERROR(__xludf.DUMMYFUNCTION("""COMPUTED_VALUE"""),0.0)</f>
        <v>0</v>
      </c>
      <c r="I6288" s="4"/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IFERROR(__xludf.DUMMYFUNCTION("""COMPUTED_VALUE"""),"Back of House Operations")</f>
        <v>Back of House Operations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/>
      <c r="H6289" s="3">
        <f>IFERROR(__xludf.DUMMYFUNCTION("""COMPUTED_VALUE"""),0.0)</f>
        <v>0</v>
      </c>
      <c r="I6289" s="4"/>
      <c r="J6289" s="1" t="str">
        <f>IFERROR(__xludf.DUMMYFUNCTION("""COMPUTED_VALUE"""),"Jonathan Dimaculangan")</f>
        <v>Jonathan Dimaculangan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/>
      <c r="H6290" s="3">
        <f>IFERROR(__xludf.DUMMYFUNCTION("""COMPUTED_VALUE"""),0.0)</f>
        <v>0</v>
      </c>
      <c r="I6290" s="4"/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/>
      <c r="H6291" s="3">
        <f>IFERROR(__xludf.DUMMYFUNCTION("""COMPUTED_VALUE"""),0.0)</f>
        <v>0</v>
      </c>
      <c r="I6291" s="4"/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/>
      <c r="H6292" s="3">
        <f>IFERROR(__xludf.DUMMYFUNCTION("""COMPUTED_VALUE"""),0.5)</f>
        <v>0.5</v>
      </c>
      <c r="I6292" s="4">
        <f>IFERROR(__xludf.DUMMYFUNCTION("""COMPUTED_VALUE"""),0.0)</f>
        <v>0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/>
      <c r="H6294" s="3">
        <f>IFERROR(__xludf.DUMMYFUNCTION("""COMPUTED_VALUE"""),0.0)</f>
        <v>0</v>
      </c>
      <c r="I6294" s="4"/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>
        <f>IFERROR(__xludf.DUMMYFUNCTION("""COMPUTED_VALUE"""),0.5)</f>
        <v>0.5</v>
      </c>
      <c r="G6295" s="1"/>
      <c r="H6295" s="3">
        <f>IFERROR(__xludf.DUMMYFUNCTION("""COMPUTED_VALUE"""),0.5)</f>
        <v>0.5</v>
      </c>
      <c r="I6295" s="4">
        <f>IFERROR(__xludf.DUMMYFUNCTION("""COMPUTED_VALUE"""),0.0)</f>
        <v>0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/>
      <c r="H6296" s="3">
        <f>IFERROR(__xludf.DUMMYFUNCTION("""COMPUTED_VALUE"""),0.0)</f>
        <v>0</v>
      </c>
      <c r="I6296" s="4"/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/>
      <c r="H6297" s="3">
        <f>IFERROR(__xludf.DUMMYFUNCTION("""COMPUTED_VALUE"""),0.0)</f>
        <v>0</v>
      </c>
      <c r="I6297" s="4"/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/>
      <c r="H6298" s="3">
        <f>IFERROR(__xludf.DUMMYFUNCTION("""COMPUTED_VALUE"""),0.0)</f>
        <v>0</v>
      </c>
      <c r="I6298" s="4"/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>
        <f>IFERROR(__xludf.DUMMYFUNCTION("""COMPUTED_VALUE"""),0.5)</f>
        <v>0.5</v>
      </c>
      <c r="G6299" s="1"/>
      <c r="H6299" s="3">
        <f>IFERROR(__xludf.DUMMYFUNCTION("""COMPUTED_VALUE"""),0.5)</f>
        <v>0.5</v>
      </c>
      <c r="I6299" s="4">
        <f>IFERROR(__xludf.DUMMYFUNCTION("""COMPUTED_VALUE"""),0.0)</f>
        <v>0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/>
      <c r="H6301" s="3">
        <f>IFERROR(__xludf.DUMMYFUNCTION("""COMPUTED_VALUE"""),0.0)</f>
        <v>0</v>
      </c>
      <c r="I6301" s="4"/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/>
      <c r="H6302" s="3">
        <f>IFERROR(__xludf.DUMMYFUNCTION("""COMPUTED_VALUE"""),0.0)</f>
        <v>0</v>
      </c>
      <c r="I6302" s="4"/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IFERROR(__xludf.DUMMYFUNCTION("""COMPUTED_VALUE"""),2.5)</f>
        <v>2.5</v>
      </c>
      <c r="H6303" s="3">
        <f>IFERROR(__xludf.DUMMYFUNCTION("""COMPUTED_VALUE"""),2.5)</f>
        <v>2.5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IFERROR(__xludf.DUMMYFUNCTION("""COMPUTED_VALUE"""),4.0)</f>
        <v>4</v>
      </c>
      <c r="G6304" s="1"/>
      <c r="H6304" s="3">
        <f>IFERROR(__xludf.DUMMYFUNCTION("""COMPUTED_VALUE"""),4.0)</f>
        <v>4</v>
      </c>
      <c r="I6304" s="4">
        <f>IFERROR(__xludf.DUMMYFUNCTION("""COMPUTED_VALUE"""),0.0)</f>
        <v>0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>
        <f>IFERROR(__xludf.DUMMYFUNCTION("""COMPUTED_VALUE"""),0.5)</f>
        <v>0.5</v>
      </c>
      <c r="G6305" s="1"/>
      <c r="H6305" s="3">
        <f>IFERROR(__xludf.DUMMYFUNCTION("""COMPUTED_VALUE"""),0.5)</f>
        <v>0.5</v>
      </c>
      <c r="I6305" s="4">
        <f>IFERROR(__xludf.DUMMYFUNCTION("""COMPUTED_VALUE"""),0.0)</f>
        <v>0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IFERROR(__xludf.DUMMYFUNCTION("""COMPUTED_VALUE"""),4.0)</f>
        <v>4</v>
      </c>
      <c r="G6306" s="1"/>
      <c r="H6306" s="3">
        <f>IFERROR(__xludf.DUMMYFUNCTION("""COMPUTED_VALUE"""),4.0)</f>
        <v>4</v>
      </c>
      <c r="I6306" s="4">
        <f>IFERROR(__xludf.DUMMYFUNCTION("""COMPUTED_VALUE"""),0.0)</f>
        <v>0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>
        <f>IFERROR(__xludf.DUMMYFUNCTION("""COMPUTED_VALUE"""),0.5)</f>
        <v>0.5</v>
      </c>
      <c r="G6307" s="1"/>
      <c r="H6307" s="3">
        <f>IFERROR(__xludf.DUMMYFUNCTION("""COMPUTED_VALUE"""),0.5)</f>
        <v>0.5</v>
      </c>
      <c r="I6307" s="4">
        <f>IFERROR(__xludf.DUMMYFUNCTION("""COMPUTED_VALUE"""),0.0)</f>
        <v>0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/>
      <c r="H6308" s="3">
        <f>IFERROR(__xludf.DUMMYFUNCTION("""COMPUTED_VALUE"""),0.0)</f>
        <v>0</v>
      </c>
      <c r="I6308" s="4"/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>
        <f>IFERROR(__xludf.DUMMYFUNCTION("""COMPUTED_VALUE"""),0.5)</f>
        <v>0.5</v>
      </c>
      <c r="G6309" s="1"/>
      <c r="H6309" s="3">
        <f>IFERROR(__xludf.DUMMYFUNCTION("""COMPUTED_VALUE"""),0.5)</f>
        <v>0.5</v>
      </c>
      <c r="I6309" s="4">
        <f>IFERROR(__xludf.DUMMYFUNCTION("""COMPUTED_VALUE"""),0.0)</f>
        <v>0</v>
      </c>
      <c r="J6309" s="1" t="str">
        <f>IFERROR(__xludf.DUMMYFUNCTION("""COMPUTED_VALUE"""),"Mikhaela Decangchon")</f>
        <v>Mikhaela Decangchon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IFERROR(__xludf.DUMMYFUNCTION("""COMPUTED_VALUE"""),4.0)</f>
        <v>4</v>
      </c>
      <c r="G6310" s="1"/>
      <c r="H6310" s="3">
        <f>IFERROR(__xludf.DUMMYFUNCTION("""COMPUTED_VALUE"""),4.0)</f>
        <v>4</v>
      </c>
      <c r="I6310" s="4">
        <f>IFERROR(__xludf.DUMMYFUNCTION("""COMPUTED_VALUE"""),0.0)</f>
        <v>0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/>
      <c r="H6311" s="3">
        <f>IFERROR(__xludf.DUMMYFUNCTION("""COMPUTED_VALUE"""),0.0)</f>
        <v>0</v>
      </c>
      <c r="I6311" s="4"/>
      <c r="J6311" s="1" t="str">
        <f>IFERROR(__xludf.DUMMYFUNCTION("""COMPUTED_VALUE"""),"Mikhaela Decangchon")</f>
        <v>Mikhaela Decangchon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IFERROR(__xludf.DUMMYFUNCTION("""COMPUTED_VALUE"""),4.0)</f>
        <v>4</v>
      </c>
      <c r="G6312" s="1"/>
      <c r="H6312" s="3">
        <f>IFERROR(__xludf.DUMMYFUNCTION("""COMPUTED_VALUE"""),4.0)</f>
        <v>4</v>
      </c>
      <c r="I6312" s="4">
        <f>IFERROR(__xludf.DUMMYFUNCTION("""COMPUTED_VALUE"""),0.0)</f>
        <v>0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>
        <f>IFERROR(__xludf.DUMMYFUNCTION("""COMPUTED_VALUE"""),0.5)</f>
        <v>0.5</v>
      </c>
      <c r="G6314" s="1"/>
      <c r="H6314" s="3">
        <f>IFERROR(__xludf.DUMMYFUNCTION("""COMPUTED_VALUE"""),0.5)</f>
        <v>0.5</v>
      </c>
      <c r="I6314" s="4">
        <f>IFERROR(__xludf.DUMMYFUNCTION("""COMPUTED_VALUE"""),0.0)</f>
        <v>0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>
        <f>IFERROR(__xludf.DUMMYFUNCTION("""COMPUTED_VALUE"""),0.5)</f>
        <v>0.5</v>
      </c>
      <c r="G6315" s="1"/>
      <c r="H6315" s="3">
        <f>IFERROR(__xludf.DUMMYFUNCTION("""COMPUTED_VALUE"""),0.5)</f>
        <v>0.5</v>
      </c>
      <c r="I6315" s="4">
        <f>IFERROR(__xludf.DUMMYFUNCTION("""COMPUTED_VALUE"""),0.0)</f>
        <v>0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>
        <f>IFERROR(__xludf.DUMMYFUNCTION("""COMPUTED_VALUE"""),0.5)</f>
        <v>0.5</v>
      </c>
      <c r="G6316" s="1"/>
      <c r="H6316" s="3">
        <f>IFERROR(__xludf.DUMMYFUNCTION("""COMPUTED_VALUE"""),0.5)</f>
        <v>0.5</v>
      </c>
      <c r="I6316" s="4">
        <f>IFERROR(__xludf.DUMMYFUNCTION("""COMPUTED_VALUE"""),0.0)</f>
        <v>0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/>
      <c r="H6318" s="3">
        <f>IFERROR(__xludf.DUMMYFUNCTION("""COMPUTED_VALUE"""),0.0)</f>
        <v>0</v>
      </c>
      <c r="I6318" s="4"/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>
        <f>IFERROR(__xludf.DUMMYFUNCTION("""COMPUTED_VALUE"""),0.5)</f>
        <v>0.5</v>
      </c>
      <c r="G6319" s="1"/>
      <c r="H6319" s="3">
        <f>IFERROR(__xludf.DUMMYFUNCTION("""COMPUTED_VALUE"""),0.5)</f>
        <v>0.5</v>
      </c>
      <c r="I6319" s="4">
        <f>IFERROR(__xludf.DUMMYFUNCTION("""COMPUTED_VALUE"""),0.0)</f>
        <v>0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/>
      <c r="H6321" s="3">
        <f>IFERROR(__xludf.DUMMYFUNCTION("""COMPUTED_VALUE"""),0.5)</f>
        <v>0.5</v>
      </c>
      <c r="I6321" s="4">
        <f>IFERROR(__xludf.DUMMYFUNCTION("""COMPUTED_VALUE"""),0.0)</f>
        <v>0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IFERROR(__xludf.DUMMYFUNCTION("""COMPUTED_VALUE"""),4.0)</f>
        <v>4</v>
      </c>
      <c r="G6322" s="1"/>
      <c r="H6322" s="3">
        <f>IFERROR(__xludf.DUMMYFUNCTION("""COMPUTED_VALUE"""),4.0)</f>
        <v>4</v>
      </c>
      <c r="I6322" s="4">
        <f>IFERROR(__xludf.DUMMYFUNCTION("""COMPUTED_VALUE"""),0.0)</f>
        <v>0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>
        <f>IFERROR(__xludf.DUMMYFUNCTION("""COMPUTED_VALUE"""),0.5)</f>
        <v>0.5</v>
      </c>
      <c r="G6324" s="1"/>
      <c r="H6324" s="3">
        <f>IFERROR(__xludf.DUMMYFUNCTION("""COMPUTED_VALUE"""),0.5)</f>
        <v>0.5</v>
      </c>
      <c r="I6324" s="4">
        <f>IFERROR(__xludf.DUMMYFUNCTION("""COMPUTED_VALUE"""),0.0)</f>
        <v>0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/>
      <c r="H6325" s="3">
        <f>IFERROR(__xludf.DUMMYFUNCTION("""COMPUTED_VALUE"""),0.0)</f>
        <v>0</v>
      </c>
      <c r="I6325" s="4"/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/>
      <c r="H6327" s="3">
        <f>IFERROR(__xludf.DUMMYFUNCTION("""COMPUTED_VALUE"""),0.0)</f>
        <v>0</v>
      </c>
      <c r="I6327" s="4"/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/>
      <c r="H6328" s="3">
        <f>IFERROR(__xludf.DUMMYFUNCTION("""COMPUTED_VALUE"""),0.0)</f>
        <v>0</v>
      </c>
      <c r="I6328" s="4"/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>
        <f>IFERROR(__xludf.DUMMYFUNCTION("""COMPUTED_VALUE"""),0.5)</f>
        <v>0.5</v>
      </c>
      <c r="G6329" s="1"/>
      <c r="H6329" s="3">
        <f>IFERROR(__xludf.DUMMYFUNCTION("""COMPUTED_VALUE"""),0.5)</f>
        <v>0.5</v>
      </c>
      <c r="I6329" s="4">
        <f>IFERROR(__xludf.DUMMYFUNCTION("""COMPUTED_VALUE"""),0.0)</f>
        <v>0</v>
      </c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>
        <f>IFERROR(__xludf.DUMMYFUNCTION("""COMPUTED_VALUE"""),0.5)</f>
        <v>0.5</v>
      </c>
      <c r="G6330" s="1"/>
      <c r="H6330" s="3">
        <f>IFERROR(__xludf.DUMMYFUNCTION("""COMPUTED_VALUE"""),0.5)</f>
        <v>0.5</v>
      </c>
      <c r="I6330" s="4">
        <f>IFERROR(__xludf.DUMMYFUNCTION("""COMPUTED_VALUE"""),0.0)</f>
        <v>0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>
        <f>IFERROR(__xludf.DUMMYFUNCTION("""COMPUTED_VALUE"""),0.5)</f>
        <v>0.5</v>
      </c>
      <c r="G6332" s="1"/>
      <c r="H6332" s="3">
        <f>IFERROR(__xludf.DUMMYFUNCTION("""COMPUTED_VALUE"""),0.5)</f>
        <v>0.5</v>
      </c>
      <c r="I6332" s="4">
        <f>IFERROR(__xludf.DUMMYFUNCTION("""COMPUTED_VALUE"""),0.0)</f>
        <v>0</v>
      </c>
      <c r="J6332" s="1" t="str">
        <f>IFERROR(__xludf.DUMMYFUNCTION("""COMPUTED_VALUE"""),"Jelyn Elmido")</f>
        <v>Jelyn Elmido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>
        <f>IFERROR(__xludf.DUMMYFUNCTION("""COMPUTED_VALUE"""),0.5)</f>
        <v>0.5</v>
      </c>
      <c r="G6333" s="1">
        <f>IFERROR(__xludf.DUMMYFUNCTION("""COMPUTED_VALUE"""),2.5)</f>
        <v>2.5</v>
      </c>
      <c r="H6333" s="3">
        <f>IFERROR(__xludf.DUMMYFUNCTION("""COMPUTED_VALUE"""),3.0)</f>
        <v>3</v>
      </c>
      <c r="I6333" s="4">
        <f>IFERROR(__xludf.DUMMYFUNCTION("""COMPUTED_VALUE"""),0.8333333333333334)</f>
        <v>0.8333333333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IFERROR(__xludf.DUMMYFUNCTION("""COMPUTED_VALUE"""),3.0)</f>
        <v>3</v>
      </c>
      <c r="G6334" s="1"/>
      <c r="H6334" s="3">
        <f>IFERROR(__xludf.DUMMYFUNCTION("""COMPUTED_VALUE"""),3.0)</f>
        <v>3</v>
      </c>
      <c r="I6334" s="4">
        <f>IFERROR(__xludf.DUMMYFUNCTION("""COMPUTED_VALUE"""),0.0)</f>
        <v>0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>
        <f>IFERROR(__xludf.DUMMYFUNCTION("""COMPUTED_VALUE"""),0.5)</f>
        <v>0.5</v>
      </c>
      <c r="G6335" s="1"/>
      <c r="H6335" s="3">
        <f>IFERROR(__xludf.DUMMYFUNCTION("""COMPUTED_VALUE"""),0.5)</f>
        <v>0.5</v>
      </c>
      <c r="I6335" s="4">
        <f>IFERROR(__xludf.DUMMYFUNCTION("""COMPUTED_VALUE"""),0.0)</f>
        <v>0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>
        <f>IFERROR(__xludf.DUMMYFUNCTION("""COMPUTED_VALUE"""),0.5)</f>
        <v>0.5</v>
      </c>
      <c r="G6336" s="1"/>
      <c r="H6336" s="3">
        <f>IFERROR(__xludf.DUMMYFUNCTION("""COMPUTED_VALUE"""),0.5)</f>
        <v>0.5</v>
      </c>
      <c r="I6336" s="4">
        <f>IFERROR(__xludf.DUMMYFUNCTION("""COMPUTED_VALUE"""),0.0)</f>
        <v>0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>
        <f>IFERROR(__xludf.DUMMYFUNCTION("""COMPUTED_VALUE"""),0.5)</f>
        <v>0.5</v>
      </c>
      <c r="G6337" s="1"/>
      <c r="H6337" s="3">
        <f>IFERROR(__xludf.DUMMYFUNCTION("""COMPUTED_VALUE"""),0.5)</f>
        <v>0.5</v>
      </c>
      <c r="I6337" s="4">
        <f>IFERROR(__xludf.DUMMYFUNCTION("""COMPUTED_VALUE"""),0.0)</f>
        <v>0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>
        <f>IFERROR(__xludf.DUMMYFUNCTION("""COMPUTED_VALUE"""),0.5)</f>
        <v>0.5</v>
      </c>
      <c r="G6339" s="1"/>
      <c r="H6339" s="3">
        <f>IFERROR(__xludf.DUMMYFUNCTION("""COMPUTED_VALUE"""),0.5)</f>
        <v>0.5</v>
      </c>
      <c r="I6339" s="4">
        <f>IFERROR(__xludf.DUMMYFUNCTION("""COMPUTED_VALUE"""),0.0)</f>
        <v>0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>
        <f>IFERROR(__xludf.DUMMYFUNCTION("""COMPUTED_VALUE"""),0.5)</f>
        <v>0.5</v>
      </c>
      <c r="G6340" s="1"/>
      <c r="H6340" s="3">
        <f>IFERROR(__xludf.DUMMYFUNCTION("""COMPUTED_VALUE"""),0.5)</f>
        <v>0.5</v>
      </c>
      <c r="I6340" s="4">
        <f>IFERROR(__xludf.DUMMYFUNCTION("""COMPUTED_VALUE"""),0.0)</f>
        <v>0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IFERROR(__xludf.DUMMYFUNCTION("""COMPUTED_VALUE"""),2.5)</f>
        <v>2.5</v>
      </c>
      <c r="H6341" s="3">
        <f>IFERROR(__xludf.DUMMYFUNCTION("""COMPUTED_VALUE"""),3.0)</f>
        <v>3</v>
      </c>
      <c r="I6341" s="4">
        <f>IFERROR(__xludf.DUMMYFUNCTION("""COMPUTED_VALUE"""),0.8333333333333334)</f>
        <v>0.8333333333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>
        <f>IFERROR(__xludf.DUMMYFUNCTION("""COMPUTED_VALUE"""),0.5)</f>
        <v>0.5</v>
      </c>
      <c r="G6342" s="1"/>
      <c r="H6342" s="3">
        <f>IFERROR(__xludf.DUMMYFUNCTION("""COMPUTED_VALUE"""),0.5)</f>
        <v>0.5</v>
      </c>
      <c r="I6342" s="4">
        <f>IFERROR(__xludf.DUMMYFUNCTION("""COMPUTED_VALUE"""),0.0)</f>
        <v>0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IFERROR(__xludf.DUMMYFUNCTION("""COMPUTED_VALUE"""),"Rose Gabilan")</f>
        <v>Rose Gabilan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/>
      <c r="H6345" s="3">
        <f>IFERROR(__xludf.DUMMYFUNCTION("""COMPUTED_VALUE"""),0.0)</f>
        <v>0</v>
      </c>
      <c r="I6345" s="4"/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/>
      <c r="H6346" s="3">
        <f>IFERROR(__xludf.DUMMYFUNCTION("""COMPUTED_VALUE"""),0.5)</f>
        <v>0.5</v>
      </c>
      <c r="I6346" s="4">
        <f>IFERROR(__xludf.DUMMYFUNCTION("""COMPUTED_VALUE"""),0.0)</f>
        <v>0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IFERROR(__xludf.DUMMYFUNCTION("""COMPUTED_VALUE"""),1.05)</f>
        <v>1.05</v>
      </c>
      <c r="H6348" s="3">
        <f>IFERROR(__xludf.DUMMYFUNCTION("""COMPUTED_VALUE"""),1.05)</f>
        <v>1.05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/>
      <c r="H6349" s="3">
        <f>IFERROR(__xludf.DUMMYFUNCTION("""COMPUTED_VALUE"""),0.0)</f>
        <v>0</v>
      </c>
      <c r="I6349" s="4"/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/>
      <c r="H6350" s="3">
        <f>IFERROR(__xludf.DUMMYFUNCTION("""COMPUTED_VALUE"""),0.0)</f>
        <v>0</v>
      </c>
      <c r="I6350" s="4"/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>
        <f>IFERROR(__xludf.DUMMYFUNCTION("""COMPUTED_VALUE"""),0.5)</f>
        <v>0.5</v>
      </c>
      <c r="G6351" s="1"/>
      <c r="H6351" s="3">
        <f>IFERROR(__xludf.DUMMYFUNCTION("""COMPUTED_VALUE"""),0.5)</f>
        <v>0.5</v>
      </c>
      <c r="I6351" s="4">
        <f>IFERROR(__xludf.DUMMYFUNCTION("""COMPUTED_VALUE"""),0.0)</f>
        <v>0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>
        <f>IFERROR(__xludf.DUMMYFUNCTION("""COMPUTED_VALUE"""),0.5)</f>
        <v>0.5</v>
      </c>
      <c r="G6352" s="1"/>
      <c r="H6352" s="3">
        <f>IFERROR(__xludf.DUMMYFUNCTION("""COMPUTED_VALUE"""),0.5)</f>
        <v>0.5</v>
      </c>
      <c r="I6352" s="4">
        <f>IFERROR(__xludf.DUMMYFUNCTION("""COMPUTED_VALUE"""),0.0)</f>
        <v>0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>
        <f>IFERROR(__xludf.DUMMYFUNCTION("""COMPUTED_VALUE"""),0.5)</f>
        <v>0.5</v>
      </c>
      <c r="G6353" s="1"/>
      <c r="H6353" s="3">
        <f>IFERROR(__xludf.DUMMYFUNCTION("""COMPUTED_VALUE"""),0.5)</f>
        <v>0.5</v>
      </c>
      <c r="I6353" s="4">
        <f>IFERROR(__xludf.DUMMYFUNCTION("""COMPUTED_VALUE"""),0.0)</f>
        <v>0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>
        <f>IFERROR(__xludf.DUMMYFUNCTION("""COMPUTED_VALUE"""),0.5)</f>
        <v>0.5</v>
      </c>
      <c r="G6354" s="1"/>
      <c r="H6354" s="3">
        <f>IFERROR(__xludf.DUMMYFUNCTION("""COMPUTED_VALUE"""),0.5)</f>
        <v>0.5</v>
      </c>
      <c r="I6354" s="4">
        <f>IFERROR(__xludf.DUMMYFUNCTION("""COMPUTED_VALUE"""),0.0)</f>
        <v>0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>
        <f>IFERROR(__xludf.DUMMYFUNCTION("""COMPUTED_VALUE"""),0.5)</f>
        <v>0.5</v>
      </c>
      <c r="G6357" s="1"/>
      <c r="H6357" s="3">
        <f>IFERROR(__xludf.DUMMYFUNCTION("""COMPUTED_VALUE"""),0.5)</f>
        <v>0.5</v>
      </c>
      <c r="I6357" s="4">
        <f>IFERROR(__xludf.DUMMYFUNCTION("""COMPUTED_VALUE"""),0.0)</f>
        <v>0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IFERROR(__xludf.DUMMYFUNCTION("""COMPUTED_VALUE"""),2.5)</f>
        <v>2.5</v>
      </c>
      <c r="H6358" s="3">
        <f>IFERROR(__xludf.DUMMYFUNCTION("""COMPUTED_VALUE"""),3.0)</f>
        <v>3</v>
      </c>
      <c r="I6358" s="4">
        <f>IFERROR(__xludf.DUMMYFUNCTION("""COMPUTED_VALUE"""),0.8333333333333334)</f>
        <v>0.8333333333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/>
      <c r="H6359" s="3">
        <f>IFERROR(__xludf.DUMMYFUNCTION("""COMPUTED_VALUE"""),0.0)</f>
        <v>0</v>
      </c>
      <c r="I6359" s="4"/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/>
      <c r="H6360" s="3">
        <f>IFERROR(__xludf.DUMMYFUNCTION("""COMPUTED_VALUE"""),0.0)</f>
        <v>0</v>
      </c>
      <c r="I6360" s="4"/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/>
      <c r="H6361" s="3">
        <f>IFERROR(__xludf.DUMMYFUNCTION("""COMPUTED_VALUE"""),0.0)</f>
        <v>0</v>
      </c>
      <c r="I6361" s="4"/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IFERROR(__xludf.DUMMYFUNCTION("""COMPUTED_VALUE"""),"Segment-specific Support")</f>
        <v>Segment-specific Support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/>
      <c r="H6362" s="3">
        <f>IFERROR(__xludf.DUMMYFUNCTION("""COMPUTED_VALUE"""),0.0)</f>
        <v>0</v>
      </c>
      <c r="I6362" s="4"/>
      <c r="J6362" s="1" t="str">
        <f>IFERROR(__xludf.DUMMYFUNCTION("""COMPUTED_VALUE"""),"Tash Kelly")</f>
        <v>Tash Kelly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IFERROR(__xludf.DUMMYFUNCTION("""COMPUTED_VALUE"""),4.0)</f>
        <v>4</v>
      </c>
      <c r="G6363" s="1"/>
      <c r="H6363" s="3">
        <f>IFERROR(__xludf.DUMMYFUNCTION("""COMPUTED_VALUE"""),4.0)</f>
        <v>4</v>
      </c>
      <c r="I6363" s="4">
        <f>IFERROR(__xludf.DUMMYFUNCTION("""COMPUTED_VALUE"""),0.0)</f>
        <v>0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>
        <f>IFERROR(__xludf.DUMMYFUNCTION("""COMPUTED_VALUE"""),0.5)</f>
        <v>0.5</v>
      </c>
      <c r="G6364" s="1"/>
      <c r="H6364" s="3">
        <f>IFERROR(__xludf.DUMMYFUNCTION("""COMPUTED_VALUE"""),0.5)</f>
        <v>0.5</v>
      </c>
      <c r="I6364" s="4">
        <f>IFERROR(__xludf.DUMMYFUNCTION("""COMPUTED_VALUE"""),0.0)</f>
        <v>0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IFERROR(__xludf.DUMMYFUNCTION("""COMPUTED_VALUE"""),5.5)</f>
        <v>5.5</v>
      </c>
      <c r="H6365" s="3">
        <f>IFERROR(__xludf.DUMMYFUNCTION("""COMPUTED_VALUE"""),5.5)</f>
        <v>5.5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/>
      <c r="H6366" s="3">
        <f>IFERROR(__xludf.DUMMYFUNCTION("""COMPUTED_VALUE"""),0.0)</f>
        <v>0</v>
      </c>
      <c r="I6366" s="4"/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/>
      <c r="H6367" s="3">
        <f>IFERROR(__xludf.DUMMYFUNCTION("""COMPUTED_VALUE"""),0.0)</f>
        <v>0</v>
      </c>
      <c r="I6367" s="4"/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/>
      <c r="H6368" s="3">
        <f>IFERROR(__xludf.DUMMYFUNCTION("""COMPUTED_VALUE"""),0.0)</f>
        <v>0</v>
      </c>
      <c r="I6368" s="4"/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>
        <f>IFERROR(__xludf.DUMMYFUNCTION("""COMPUTED_VALUE"""),0.5)</f>
        <v>0.5</v>
      </c>
      <c r="G6369" s="1"/>
      <c r="H6369" s="3">
        <f>IFERROR(__xludf.DUMMYFUNCTION("""COMPUTED_VALUE"""),0.5)</f>
        <v>0.5</v>
      </c>
      <c r="I6369" s="4">
        <f>IFERROR(__xludf.DUMMYFUNCTION("""COMPUTED_VALUE"""),0.0)</f>
        <v>0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IFERROR(__xludf.DUMMYFUNCTION("""COMPUTED_VALUE"""),2.0)</f>
        <v>2</v>
      </c>
      <c r="G6370" s="1"/>
      <c r="H6370" s="3">
        <f>IFERROR(__xludf.DUMMYFUNCTION("""COMPUTED_VALUE"""),2.0)</f>
        <v>2</v>
      </c>
      <c r="I6370" s="4">
        <f>IFERROR(__xludf.DUMMYFUNCTION("""COMPUTED_VALUE"""),0.0)</f>
        <v>0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/>
      <c r="H6371" s="3">
        <f>IFERROR(__xludf.DUMMYFUNCTION("""COMPUTED_VALUE"""),0.0)</f>
        <v>0</v>
      </c>
      <c r="I6371" s="4"/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>
        <f>IFERROR(__xludf.DUMMYFUNCTION("""COMPUTED_VALUE"""),0.5)</f>
        <v>0.5</v>
      </c>
      <c r="G6372" s="1"/>
      <c r="H6372" s="3">
        <f>IFERROR(__xludf.DUMMYFUNCTION("""COMPUTED_VALUE"""),0.5)</f>
        <v>0.5</v>
      </c>
      <c r="I6372" s="4">
        <f>IFERROR(__xludf.DUMMYFUNCTION("""COMPUTED_VALUE"""),0.0)</f>
        <v>0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/>
      <c r="H6373" s="3">
        <f>IFERROR(__xludf.DUMMYFUNCTION("""COMPUTED_VALUE"""),0.0)</f>
        <v>0</v>
      </c>
      <c r="I6373" s="4"/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IFERROR(__xludf.DUMMYFUNCTION("""COMPUTED_VALUE"""),10.5)</f>
        <v>10.5</v>
      </c>
      <c r="H6374" s="3">
        <f>IFERROR(__xludf.DUMMYFUNCTION("""COMPUTED_VALUE"""),10.5)</f>
        <v>10.5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IFERROR(__xludf.DUMMYFUNCTION("""COMPUTED_VALUE"""),4.0)</f>
        <v>4</v>
      </c>
      <c r="G6376" s="1"/>
      <c r="H6376" s="3">
        <f>IFERROR(__xludf.DUMMYFUNCTION("""COMPUTED_VALUE"""),4.0)</f>
        <v>4</v>
      </c>
      <c r="I6376" s="4">
        <f>IFERROR(__xludf.DUMMYFUNCTION("""COMPUTED_VALUE"""),0.0)</f>
        <v>0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/>
      <c r="H6377" s="3">
        <f>IFERROR(__xludf.DUMMYFUNCTION("""COMPUTED_VALUE"""),0.0)</f>
        <v>0</v>
      </c>
      <c r="I6377" s="4"/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/>
      <c r="H6378" s="3">
        <f>IFERROR(__xludf.DUMMYFUNCTION("""COMPUTED_VALUE"""),0.0)</f>
        <v>0</v>
      </c>
      <c r="I6378" s="4"/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/>
      <c r="H6379" s="3">
        <f>IFERROR(__xludf.DUMMYFUNCTION("""COMPUTED_VALUE"""),0.0)</f>
        <v>0</v>
      </c>
      <c r="I6379" s="4"/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IFERROR(__xludf.DUMMYFUNCTION("""COMPUTED_VALUE"""),2.0)</f>
        <v>2</v>
      </c>
      <c r="G6380" s="1"/>
      <c r="H6380" s="3">
        <f>IFERROR(__xludf.DUMMYFUNCTION("""COMPUTED_VALUE"""),2.0)</f>
        <v>2</v>
      </c>
      <c r="I6380" s="4">
        <f>IFERROR(__xludf.DUMMYFUNCTION("""COMPUTED_VALUE"""),0.0)</f>
        <v>0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>
        <f>IFERROR(__xludf.DUMMYFUNCTION("""COMPUTED_VALUE"""),0.5)</f>
        <v>0.5</v>
      </c>
      <c r="G6381" s="1"/>
      <c r="H6381" s="3">
        <f>IFERROR(__xludf.DUMMYFUNCTION("""COMPUTED_VALUE"""),0.5)</f>
        <v>0.5</v>
      </c>
      <c r="I6381" s="4">
        <f>IFERROR(__xludf.DUMMYFUNCTION("""COMPUTED_VALUE"""),0.0)</f>
        <v>0</v>
      </c>
      <c r="J6381" s="1" t="str">
        <f>IFERROR(__xludf.DUMMYFUNCTION("""COMPUTED_VALUE"""),"Mikhaela Decangchon")</f>
        <v>Mikhaela Decangchon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/>
      <c r="H6382" s="3">
        <f>IFERROR(__xludf.DUMMYFUNCTION("""COMPUTED_VALUE"""),0.0)</f>
        <v>0</v>
      </c>
      <c r="I6382" s="4"/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>
        <f>IFERROR(__xludf.DUMMYFUNCTION("""COMPUTED_VALUE"""),0.5)</f>
        <v>0.5</v>
      </c>
      <c r="G6383" s="1"/>
      <c r="H6383" s="3">
        <f>IFERROR(__xludf.DUMMYFUNCTION("""COMPUTED_VALUE"""),0.5)</f>
        <v>0.5</v>
      </c>
      <c r="I6383" s="4">
        <f>IFERROR(__xludf.DUMMYFUNCTION("""COMPUTED_VALUE"""),0.0)</f>
        <v>0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/>
      <c r="H6384" s="3">
        <f>IFERROR(__xludf.DUMMYFUNCTION("""COMPUTED_VALUE"""),0.0)</f>
        <v>0</v>
      </c>
      <c r="I6384" s="4"/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/>
      <c r="H6385" s="3">
        <f>IFERROR(__xludf.DUMMYFUNCTION("""COMPUTED_VALUE"""),0.0)</f>
        <v>0</v>
      </c>
      <c r="I6385" s="4"/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IFERROR(__xludf.DUMMYFUNCTION("""COMPUTED_VALUE"""),7.0)</f>
        <v>7</v>
      </c>
      <c r="H6387" s="3">
        <f>IFERROR(__xludf.DUMMYFUNCTION("""COMPUTED_VALUE"""),7.0)</f>
        <v>7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IFERROR(__xludf.DUMMYFUNCTION("""COMPUTED_VALUE"""),2.0)</f>
        <v>2</v>
      </c>
      <c r="G6388" s="1"/>
      <c r="H6388" s="3">
        <f>IFERROR(__xludf.DUMMYFUNCTION("""COMPUTED_VALUE"""),2.0)</f>
        <v>2</v>
      </c>
      <c r="I6388" s="4">
        <f>IFERROR(__xludf.DUMMYFUNCTION("""COMPUTED_VALUE"""),0.0)</f>
        <v>0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>
        <f>IFERROR(__xludf.DUMMYFUNCTION("""COMPUTED_VALUE"""),0.5)</f>
        <v>0.5</v>
      </c>
      <c r="G6390" s="1"/>
      <c r="H6390" s="3">
        <f>IFERROR(__xludf.DUMMYFUNCTION("""COMPUTED_VALUE"""),0.5)</f>
        <v>0.5</v>
      </c>
      <c r="I6390" s="4">
        <f>IFERROR(__xludf.DUMMYFUNCTION("""COMPUTED_VALUE"""),0.0)</f>
        <v>0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>
        <f>IFERROR(__xludf.DUMMYFUNCTION("""COMPUTED_VALUE"""),0.5)</f>
        <v>0.5</v>
      </c>
      <c r="G6391" s="1"/>
      <c r="H6391" s="3">
        <f>IFERROR(__xludf.DUMMYFUNCTION("""COMPUTED_VALUE"""),0.5)</f>
        <v>0.5</v>
      </c>
      <c r="I6391" s="4">
        <f>IFERROR(__xludf.DUMMYFUNCTION("""COMPUTED_VALUE"""),0.0)</f>
        <v>0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/>
      <c r="H6392" s="3">
        <f>IFERROR(__xludf.DUMMYFUNCTION("""COMPUTED_VALUE"""),0.0)</f>
        <v>0</v>
      </c>
      <c r="I6392" s="4"/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>
        <f>IFERROR(__xludf.DUMMYFUNCTION("""COMPUTED_VALUE"""),0.5)</f>
        <v>0.5</v>
      </c>
      <c r="G6393" s="1"/>
      <c r="H6393" s="3">
        <f>IFERROR(__xludf.DUMMYFUNCTION("""COMPUTED_VALUE"""),0.5)</f>
        <v>0.5</v>
      </c>
      <c r="I6393" s="4">
        <f>IFERROR(__xludf.DUMMYFUNCTION("""COMPUTED_VALUE"""),0.0)</f>
        <v>0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>
        <f>IFERROR(__xludf.DUMMYFUNCTION("""COMPUTED_VALUE"""),0.5)</f>
        <v>0.5</v>
      </c>
      <c r="G6396" s="1"/>
      <c r="H6396" s="3">
        <f>IFERROR(__xludf.DUMMYFUNCTION("""COMPUTED_VALUE"""),0.5)</f>
        <v>0.5</v>
      </c>
      <c r="I6396" s="4">
        <f>IFERROR(__xludf.DUMMYFUNCTION("""COMPUTED_VALUE"""),0.0)</f>
        <v>0</v>
      </c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IFERROR(__xludf.DUMMYFUNCTION("""COMPUTED_VALUE"""),2.75)</f>
        <v>2.75</v>
      </c>
      <c r="H6397" s="3">
        <f>IFERROR(__xludf.DUMMYFUNCTION("""COMPUTED_VALUE"""),2.75)</f>
        <v>2.75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/>
      <c r="H6398" s="3">
        <f>IFERROR(__xludf.DUMMYFUNCTION("""COMPUTED_VALUE"""),0.0)</f>
        <v>0</v>
      </c>
      <c r="I6398" s="4"/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IFERROR(__xludf.DUMMYFUNCTION("""COMPUTED_VALUE"""),2.5)</f>
        <v>2.5</v>
      </c>
      <c r="H6399" s="3">
        <f>IFERROR(__xludf.DUMMYFUNCTION("""COMPUTED_VALUE"""),3.0)</f>
        <v>3</v>
      </c>
      <c r="I6399" s="4">
        <f>IFERROR(__xludf.DUMMYFUNCTION("""COMPUTED_VALUE"""),0.8333333333333334)</f>
        <v>0.8333333333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IFERROR(__xludf.DUMMYFUNCTION("""COMPUTED_VALUE"""),2.0)</f>
        <v>2</v>
      </c>
      <c r="G6400" s="1"/>
      <c r="H6400" s="3">
        <f>IFERROR(__xludf.DUMMYFUNCTION("""COMPUTED_VALUE"""),2.0)</f>
        <v>2</v>
      </c>
      <c r="I6400" s="4">
        <f>IFERROR(__xludf.DUMMYFUNCTION("""COMPUTED_VALUE"""),0.0)</f>
        <v>0</v>
      </c>
      <c r="J6400" s="1" t="str">
        <f>IFERROR(__xludf.DUMMYFUNCTION("""COMPUTED_VALUE"""),"Sieg Ballelos")</f>
        <v>Sieg Ballelos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/>
      <c r="H6401" s="3">
        <f>IFERROR(__xludf.DUMMYFUNCTION("""COMPUTED_VALUE"""),0.0)</f>
        <v>0</v>
      </c>
      <c r="I6401" s="4"/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/>
      <c r="H6402" s="3">
        <f>IFERROR(__xludf.DUMMYFUNCTION("""COMPUTED_VALUE"""),0.0)</f>
        <v>0</v>
      </c>
      <c r="I6402" s="4"/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/>
      <c r="H6403" s="3">
        <f>IFERROR(__xludf.DUMMYFUNCTION("""COMPUTED_VALUE"""),0.0)</f>
        <v>0</v>
      </c>
      <c r="I6403" s="4"/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>
        <f>IFERROR(__xludf.DUMMYFUNCTION("""COMPUTED_VALUE"""),0.5)</f>
        <v>0.5</v>
      </c>
      <c r="G6404" s="1"/>
      <c r="H6404" s="3">
        <f>IFERROR(__xludf.DUMMYFUNCTION("""COMPUTED_VALUE"""),0.5)</f>
        <v>0.5</v>
      </c>
      <c r="I6404" s="4">
        <f>IFERROR(__xludf.DUMMYFUNCTION("""COMPUTED_VALUE"""),0.0)</f>
        <v>0</v>
      </c>
      <c r="J6404" s="1" t="str">
        <f>IFERROR(__xludf.DUMMYFUNCTION("""COMPUTED_VALUE"""),"Belle Bentazal")</f>
        <v>Belle Bentazal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>
        <f>IFERROR(__xludf.DUMMYFUNCTION("""COMPUTED_VALUE"""),0.5)</f>
        <v>0.5</v>
      </c>
      <c r="G6405" s="1">
        <f>IFERROR(__xludf.DUMMYFUNCTION("""COMPUTED_VALUE"""),2.0)</f>
        <v>2</v>
      </c>
      <c r="H6405" s="3">
        <f>IFERROR(__xludf.DUMMYFUNCTION("""COMPUTED_VALUE"""),2.5)</f>
        <v>2.5</v>
      </c>
      <c r="I6405" s="4">
        <f>IFERROR(__xludf.DUMMYFUNCTION("""COMPUTED_VALUE"""),0.8)</f>
        <v>0.8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IFERROR(__xludf.DUMMYFUNCTION("""COMPUTED_VALUE"""),6.0)</f>
        <v>6</v>
      </c>
      <c r="H6406" s="3">
        <f>IFERROR(__xludf.DUMMYFUNCTION("""COMPUTED_VALUE"""),6.0)</f>
        <v>6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IFERROR(__xludf.DUMMYFUNCTION("""COMPUTED_VALUE"""),2.5)</f>
        <v>2.5</v>
      </c>
      <c r="H6408" s="3">
        <f>IFERROR(__xludf.DUMMYFUNCTION("""COMPUTED_VALUE"""),3.0)</f>
        <v>3</v>
      </c>
      <c r="I6408" s="4">
        <f>IFERROR(__xludf.DUMMYFUNCTION("""COMPUTED_VALUE"""),0.8333333333333334)</f>
        <v>0.8333333333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/>
      <c r="H6409" s="3">
        <f>IFERROR(__xludf.DUMMYFUNCTION("""COMPUTED_VALUE"""),0.0)</f>
        <v>0</v>
      </c>
      <c r="I6409" s="4"/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>
        <f>IFERROR(__xludf.DUMMYFUNCTION("""COMPUTED_VALUE"""),0.5)</f>
        <v>0.5</v>
      </c>
      <c r="G6410" s="1"/>
      <c r="H6410" s="3">
        <f>IFERROR(__xludf.DUMMYFUNCTION("""COMPUTED_VALUE"""),0.5)</f>
        <v>0.5</v>
      </c>
      <c r="I6410" s="4">
        <f>IFERROR(__xludf.DUMMYFUNCTION("""COMPUTED_VALUE"""),0.0)</f>
        <v>0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/>
      <c r="H6411" s="3">
        <f>IFERROR(__xludf.DUMMYFUNCTION("""COMPUTED_VALUE"""),0.0)</f>
        <v>0</v>
      </c>
      <c r="I6411" s="4"/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>
        <f>IFERROR(__xludf.DUMMYFUNCTION("""COMPUTED_VALUE"""),0.5)</f>
        <v>0.5</v>
      </c>
      <c r="G6412" s="1"/>
      <c r="H6412" s="3">
        <f>IFERROR(__xludf.DUMMYFUNCTION("""COMPUTED_VALUE"""),0.5)</f>
        <v>0.5</v>
      </c>
      <c r="I6412" s="4">
        <f>IFERROR(__xludf.DUMMYFUNCTION("""COMPUTED_VALUE"""),0.0)</f>
        <v>0</v>
      </c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IFERROR(__xludf.DUMMYFUNCTION("""COMPUTED_VALUE"""),2.0)</f>
        <v>2</v>
      </c>
      <c r="G6413" s="1"/>
      <c r="H6413" s="3">
        <f>IFERROR(__xludf.DUMMYFUNCTION("""COMPUTED_VALUE"""),2.0)</f>
        <v>2</v>
      </c>
      <c r="I6413" s="4">
        <f>IFERROR(__xludf.DUMMYFUNCTION("""COMPUTED_VALUE"""),0.0)</f>
        <v>0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/>
      <c r="H6414" s="3">
        <f>IFERROR(__xludf.DUMMYFUNCTION("""COMPUTED_VALUE"""),0.0)</f>
        <v>0</v>
      </c>
      <c r="I6414" s="4"/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>
        <f>IFERROR(__xludf.DUMMYFUNCTION("""COMPUTED_VALUE"""),4.0)</f>
        <v>4</v>
      </c>
      <c r="G6415" s="1"/>
      <c r="H6415" s="3">
        <f>IFERROR(__xludf.DUMMYFUNCTION("""COMPUTED_VALUE"""),4.0)</f>
        <v>4</v>
      </c>
      <c r="I6415" s="4">
        <f>IFERROR(__xludf.DUMMYFUNCTION("""COMPUTED_VALUE"""),0.0)</f>
        <v>0</v>
      </c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/>
      <c r="H6416" s="3">
        <f>IFERROR(__xludf.DUMMYFUNCTION("""COMPUTED_VALUE"""),0.0)</f>
        <v>0</v>
      </c>
      <c r="I6416" s="4"/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>
        <f>IFERROR(__xludf.DUMMYFUNCTION("""COMPUTED_VALUE"""),4.0)</f>
        <v>4</v>
      </c>
      <c r="G6417" s="1"/>
      <c r="H6417" s="3">
        <f>IFERROR(__xludf.DUMMYFUNCTION("""COMPUTED_VALUE"""),4.0)</f>
        <v>4</v>
      </c>
      <c r="I6417" s="4">
        <f>IFERROR(__xludf.DUMMYFUNCTION("""COMPUTED_VALUE"""),0.0)</f>
        <v>0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IFERROR(__xludf.DUMMYFUNCTION("""COMPUTED_VALUE"""),"Core Product Support")</f>
        <v>Core Product Support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>
        <f>IFERROR(__xludf.DUMMYFUNCTION("""COMPUTED_VALUE"""),0.5)</f>
        <v>0.5</v>
      </c>
      <c r="G6419" s="1"/>
      <c r="H6419" s="3">
        <f>IFERROR(__xludf.DUMMYFUNCTION("""COMPUTED_VALUE"""),0.5)</f>
        <v>0.5</v>
      </c>
      <c r="I6419" s="4">
        <f>IFERROR(__xludf.DUMMYFUNCTION("""COMPUTED_VALUE"""),0.0)</f>
        <v>0</v>
      </c>
      <c r="J6419" s="1" t="str">
        <f>IFERROR(__xludf.DUMMYFUNCTION("""COMPUTED_VALUE"""),"Marie Mordeno")</f>
        <v>Marie Mordeno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IFERROR(__xludf.DUMMYFUNCTION("""COMPUTED_VALUE"""),2.0)</f>
        <v>2</v>
      </c>
      <c r="G6420" s="1"/>
      <c r="H6420" s="3">
        <f>IFERROR(__xludf.DUMMYFUNCTION("""COMPUTED_VALUE"""),2.0)</f>
        <v>2</v>
      </c>
      <c r="I6420" s="4">
        <f>IFERROR(__xludf.DUMMYFUNCTION("""COMPUTED_VALUE"""),0.0)</f>
        <v>0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/>
      <c r="H6421" s="3">
        <f>IFERROR(__xludf.DUMMYFUNCTION("""COMPUTED_VALUE"""),0.0)</f>
        <v>0</v>
      </c>
      <c r="I6421" s="4"/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>
        <f>IFERROR(__xludf.DUMMYFUNCTION("""COMPUTED_VALUE"""),0.5)</f>
        <v>0.5</v>
      </c>
      <c r="G6422" s="1"/>
      <c r="H6422" s="3">
        <f>IFERROR(__xludf.DUMMYFUNCTION("""COMPUTED_VALUE"""),0.5)</f>
        <v>0.5</v>
      </c>
      <c r="I6422" s="4">
        <f>IFERROR(__xludf.DUMMYFUNCTION("""COMPUTED_VALUE"""),0.0)</f>
        <v>0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/>
      <c r="H6423" s="3">
        <f>IFERROR(__xludf.DUMMYFUNCTION("""COMPUTED_VALUE"""),0.0)</f>
        <v>0</v>
      </c>
      <c r="I6423" s="4"/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/>
      <c r="H6424" s="3">
        <f>IFERROR(__xludf.DUMMYFUNCTION("""COMPUTED_VALUE"""),0.0)</f>
        <v>0</v>
      </c>
      <c r="I6424" s="4"/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IFERROR(__xludf.DUMMYFUNCTION("""COMPUTED_VALUE"""),8.0)</f>
        <v>8</v>
      </c>
      <c r="H6426" s="3">
        <f>IFERROR(__xludf.DUMMYFUNCTION("""COMPUTED_VALUE"""),8.0)</f>
        <v>8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/>
      <c r="H6427" s="3">
        <f>IFERROR(__xludf.DUMMYFUNCTION("""COMPUTED_VALUE"""),0.5)</f>
        <v>0.5</v>
      </c>
      <c r="I6427" s="4">
        <f>IFERROR(__xludf.DUMMYFUNCTION("""COMPUTED_VALUE"""),0.0)</f>
        <v>0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/>
      <c r="H6428" s="3">
        <f>IFERROR(__xludf.DUMMYFUNCTION("""COMPUTED_VALUE"""),0.0)</f>
        <v>0</v>
      </c>
      <c r="I6428" s="4"/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/>
      <c r="H6429" s="3">
        <f>IFERROR(__xludf.DUMMYFUNCTION("""COMPUTED_VALUE"""),0.5)</f>
        <v>0.5</v>
      </c>
      <c r="I6429" s="4">
        <f>IFERROR(__xludf.DUMMYFUNCTION("""COMPUTED_VALUE"""),0.0)</f>
        <v>0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/>
      <c r="H6430" s="3">
        <f>IFERROR(__xludf.DUMMYFUNCTION("""COMPUTED_VALUE"""),0.0)</f>
        <v>0</v>
      </c>
      <c r="I6430" s="4"/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IFERROR(__xludf.DUMMYFUNCTION("""COMPUTED_VALUE"""),6.0)</f>
        <v>6</v>
      </c>
      <c r="H6431" s="3">
        <f>IFERROR(__xludf.DUMMYFUNCTION("""COMPUTED_VALUE"""),6.0)</f>
        <v>6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IFERROR(__xludf.DUMMYFUNCTION("""COMPUTED_VALUE"""),2.5)</f>
        <v>2.5</v>
      </c>
      <c r="H6432" s="3">
        <f>IFERROR(__xludf.DUMMYFUNCTION("""COMPUTED_VALUE"""),3.0)</f>
        <v>3</v>
      </c>
      <c r="I6432" s="4">
        <f>IFERROR(__xludf.DUMMYFUNCTION("""COMPUTED_VALUE"""),0.8333333333333334)</f>
        <v>0.8333333333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/>
      <c r="H6434" s="3">
        <f>IFERROR(__xludf.DUMMYFUNCTION("""COMPUTED_VALUE"""),0.0)</f>
        <v>0</v>
      </c>
      <c r="I6434" s="4"/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IFERROR(__xludf.DUMMYFUNCTION("""COMPUTED_VALUE"""),10.0)</f>
        <v>10</v>
      </c>
      <c r="H6435" s="3">
        <f>IFERROR(__xludf.DUMMYFUNCTION("""COMPUTED_VALUE"""),10.0)</f>
        <v>10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>
        <f>IFERROR(__xludf.DUMMYFUNCTION("""COMPUTED_VALUE"""),0.5)</f>
        <v>0.5</v>
      </c>
      <c r="G6436" s="1"/>
      <c r="H6436" s="3">
        <f>IFERROR(__xludf.DUMMYFUNCTION("""COMPUTED_VALUE"""),0.5)</f>
        <v>0.5</v>
      </c>
      <c r="I6436" s="4">
        <f>IFERROR(__xludf.DUMMYFUNCTION("""COMPUTED_VALUE"""),0.0)</f>
        <v>0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/>
      <c r="H6437" s="3">
        <f>IFERROR(__xludf.DUMMYFUNCTION("""COMPUTED_VALUE"""),0.0)</f>
        <v>0</v>
      </c>
      <c r="I6437" s="4"/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/>
      <c r="H6439" s="3">
        <f>IFERROR(__xludf.DUMMYFUNCTION("""COMPUTED_VALUE"""),0.0)</f>
        <v>0</v>
      </c>
      <c r="I6439" s="4"/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>
        <f>IFERROR(__xludf.DUMMYFUNCTION("""COMPUTED_VALUE"""),0.5)</f>
        <v>0.5</v>
      </c>
      <c r="G6440" s="1"/>
      <c r="H6440" s="3">
        <f>IFERROR(__xludf.DUMMYFUNCTION("""COMPUTED_VALUE"""),0.5)</f>
        <v>0.5</v>
      </c>
      <c r="I6440" s="4">
        <f>IFERROR(__xludf.DUMMYFUNCTION("""COMPUTED_VALUE"""),0.0)</f>
        <v>0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>
        <f>IFERROR(__xludf.DUMMYFUNCTION("""COMPUTED_VALUE"""),0.5)</f>
        <v>0.5</v>
      </c>
      <c r="G6441" s="1">
        <f>IFERROR(__xludf.DUMMYFUNCTION("""COMPUTED_VALUE"""),2.5)</f>
        <v>2.5</v>
      </c>
      <c r="H6441" s="3">
        <f>IFERROR(__xludf.DUMMYFUNCTION("""COMPUTED_VALUE"""),3.0)</f>
        <v>3</v>
      </c>
      <c r="I6441" s="4">
        <f>IFERROR(__xludf.DUMMYFUNCTION("""COMPUTED_VALUE"""),0.8333333333333334)</f>
        <v>0.8333333333</v>
      </c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>
        <f>IFERROR(__xludf.DUMMYFUNCTION("""COMPUTED_VALUE"""),0.5)</f>
        <v>0.5</v>
      </c>
      <c r="G6442" s="1"/>
      <c r="H6442" s="3">
        <f>IFERROR(__xludf.DUMMYFUNCTION("""COMPUTED_VALUE"""),0.5)</f>
        <v>0.5</v>
      </c>
      <c r="I6442" s="4">
        <f>IFERROR(__xludf.DUMMYFUNCTION("""COMPUTED_VALUE"""),0.0)</f>
        <v>0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>
        <f>IFERROR(__xludf.DUMMYFUNCTION("""COMPUTED_VALUE"""),0.5)</f>
        <v>0.5</v>
      </c>
      <c r="G6445" s="1"/>
      <c r="H6445" s="3">
        <f>IFERROR(__xludf.DUMMYFUNCTION("""COMPUTED_VALUE"""),0.5)</f>
        <v>0.5</v>
      </c>
      <c r="I6445" s="4">
        <f>IFERROR(__xludf.DUMMYFUNCTION("""COMPUTED_VALUE"""),0.0)</f>
        <v>0</v>
      </c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IFERROR(__xludf.DUMMYFUNCTION("""COMPUTED_VALUE"""),1.0)</f>
        <v>1</v>
      </c>
      <c r="G6447" s="1"/>
      <c r="H6447" s="3">
        <f>IFERROR(__xludf.DUMMYFUNCTION("""COMPUTED_VALUE"""),1.0)</f>
        <v>1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/>
      <c r="H6448" s="3">
        <f>IFERROR(__xludf.DUMMYFUNCTION("""COMPUTED_VALUE"""),0.5)</f>
        <v>0.5</v>
      </c>
      <c r="I6448" s="4">
        <f>IFERROR(__xludf.DUMMYFUNCTION("""COMPUTED_VALUE"""),0.0)</f>
        <v>0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IFERROR(__xludf.DUMMYFUNCTION("""COMPUTED_VALUE"""),2.5)</f>
        <v>2.5</v>
      </c>
      <c r="H6449" s="3">
        <f>IFERROR(__xludf.DUMMYFUNCTION("""COMPUTED_VALUE"""),3.0)</f>
        <v>3</v>
      </c>
      <c r="I6449" s="4">
        <f>IFERROR(__xludf.DUMMYFUNCTION("""COMPUTED_VALUE"""),0.8333333333333334)</f>
        <v>0.8333333333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/>
      <c r="H6450" s="3">
        <f>IFERROR(__xludf.DUMMYFUNCTION("""COMPUTED_VALUE"""),0.0)</f>
        <v>0</v>
      </c>
      <c r="I6450" s="4"/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IFERROR(__xludf.DUMMYFUNCTION("""COMPUTED_VALUE"""),6.0)</f>
        <v>6</v>
      </c>
      <c r="H6451" s="3">
        <f>IFERROR(__xludf.DUMMYFUNCTION("""COMPUTED_VALUE"""),6.0)</f>
        <v>6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IFERROR(__xludf.DUMMYFUNCTION("""COMPUTED_VALUE"""),2.5)</f>
        <v>2.5</v>
      </c>
      <c r="H6453" s="3">
        <f>IFERROR(__xludf.DUMMYFUNCTION("""COMPUTED_VALUE"""),3.0)</f>
        <v>3</v>
      </c>
      <c r="I6453" s="4">
        <f>IFERROR(__xludf.DUMMYFUNCTION("""COMPUTED_VALUE"""),0.8333333333333334)</f>
        <v>0.8333333333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/>
      <c r="H6455" s="3">
        <f>IFERROR(__xludf.DUMMYFUNCTION("""COMPUTED_VALUE"""),0.0)</f>
        <v>0</v>
      </c>
      <c r="I6455" s="4"/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IFERROR(__xludf.DUMMYFUNCTION("""COMPUTED_VALUE"""),2.0)</f>
        <v>2</v>
      </c>
      <c r="G6456" s="1"/>
      <c r="H6456" s="3">
        <f>IFERROR(__xludf.DUMMYFUNCTION("""COMPUTED_VALUE"""),2.0)</f>
        <v>2</v>
      </c>
      <c r="I6456" s="4">
        <f>IFERROR(__xludf.DUMMYFUNCTION("""COMPUTED_VALUE"""),0.0)</f>
        <v>0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>
        <f>IFERROR(__xludf.DUMMYFUNCTION("""COMPUTED_VALUE"""),0.5)</f>
        <v>0.5</v>
      </c>
      <c r="G6457" s="1"/>
      <c r="H6457" s="3">
        <f>IFERROR(__xludf.DUMMYFUNCTION("""COMPUTED_VALUE"""),0.5)</f>
        <v>0.5</v>
      </c>
      <c r="I6457" s="4">
        <f>IFERROR(__xludf.DUMMYFUNCTION("""COMPUTED_VALUE"""),0.0)</f>
        <v>0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/>
      <c r="H6458" s="3">
        <f>IFERROR(__xludf.DUMMYFUNCTION("""COMPUTED_VALUE"""),0.0)</f>
        <v>0</v>
      </c>
      <c r="I6458" s="4"/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IFERROR(__xludf.DUMMYFUNCTION("""COMPUTED_VALUE"""),4.0)</f>
        <v>4</v>
      </c>
      <c r="G6460" s="1"/>
      <c r="H6460" s="3">
        <f>IFERROR(__xludf.DUMMYFUNCTION("""COMPUTED_VALUE"""),4.0)</f>
        <v>4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IFERROR(__xludf.DUMMYFUNCTION("""COMPUTED_VALUE"""),2.0)</f>
        <v>2</v>
      </c>
      <c r="G6461" s="1"/>
      <c r="H6461" s="3">
        <f>IFERROR(__xludf.DUMMYFUNCTION("""COMPUTED_VALUE"""),2.0)</f>
        <v>2</v>
      </c>
      <c r="I6461" s="4">
        <f>IFERROR(__xludf.DUMMYFUNCTION("""COMPUTED_VALUE"""),0.0)</f>
        <v>0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>
        <f>IFERROR(__xludf.DUMMYFUNCTION("""COMPUTED_VALUE"""),0.5)</f>
        <v>0.5</v>
      </c>
      <c r="G6463" s="1"/>
      <c r="H6463" s="3">
        <f>IFERROR(__xludf.DUMMYFUNCTION("""COMPUTED_VALUE"""),0.5)</f>
        <v>0.5</v>
      </c>
      <c r="I6463" s="4">
        <f>IFERROR(__xludf.DUMMYFUNCTION("""COMPUTED_VALUE"""),0.0)</f>
        <v>0</v>
      </c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IFERROR(__xludf.DUMMYFUNCTION("""COMPUTED_VALUE"""),10.0)</f>
        <v>10</v>
      </c>
      <c r="H6464" s="3">
        <f>IFERROR(__xludf.DUMMYFUNCTION("""COMPUTED_VALUE"""),10.0)</f>
        <v>10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IFERROR(__xludf.DUMMYFUNCTION("""COMPUTED_VALUE"""),2.5)</f>
        <v>2.5</v>
      </c>
      <c r="H6465" s="3">
        <f>IFERROR(__xludf.DUMMYFUNCTION("""COMPUTED_VALUE"""),3.0)</f>
        <v>3</v>
      </c>
      <c r="I6465" s="4">
        <f>IFERROR(__xludf.DUMMYFUNCTION("""COMPUTED_VALUE"""),0.8333333333333334)</f>
        <v>0.8333333333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IFERROR(__xludf.DUMMYFUNCTION("""COMPUTED_VALUE"""),0.5)</f>
        <v>0.5</v>
      </c>
      <c r="G6466" s="1"/>
      <c r="H6466" s="3">
        <f>IFERROR(__xludf.DUMMYFUNCTION("""COMPUTED_VALUE"""),0.5)</f>
        <v>0.5</v>
      </c>
      <c r="I6466" s="4">
        <f>IFERROR(__xludf.DUMMYFUNCTION("""COMPUTED_VALUE"""),0.0)</f>
        <v>0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>
        <f>IFERROR(__xludf.DUMMYFUNCTION("""COMPUTED_VALUE"""),0.5)</f>
        <v>0.5</v>
      </c>
      <c r="G6467" s="1"/>
      <c r="H6467" s="3">
        <f>IFERROR(__xludf.DUMMYFUNCTION("""COMPUTED_VALUE"""),0.5)</f>
        <v>0.5</v>
      </c>
      <c r="I6467" s="4">
        <f>IFERROR(__xludf.DUMMYFUNCTION("""COMPUTED_VALUE"""),0.0)</f>
        <v>0</v>
      </c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IFERROR(__xludf.DUMMYFUNCTION("""COMPUTED_VALUE"""),6.0)</f>
        <v>6</v>
      </c>
      <c r="H6468" s="3">
        <f>IFERROR(__xludf.DUMMYFUNCTION("""COMPUTED_VALUE"""),6.0)</f>
        <v>6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>
        <f>IFERROR(__xludf.DUMMYFUNCTION("""COMPUTED_VALUE"""),0.5)</f>
        <v>0.5</v>
      </c>
      <c r="G6471" s="1"/>
      <c r="H6471" s="3">
        <f>IFERROR(__xludf.DUMMYFUNCTION("""COMPUTED_VALUE"""),0.5)</f>
        <v>0.5</v>
      </c>
      <c r="I6471" s="4">
        <f>IFERROR(__xludf.DUMMYFUNCTION("""COMPUTED_VALUE"""),0.0)</f>
        <v>0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IFERROR(__xludf.DUMMYFUNCTION("""COMPUTED_VALUE"""),6.25)</f>
        <v>6.25</v>
      </c>
      <c r="H6472" s="3">
        <f>IFERROR(__xludf.DUMMYFUNCTION("""COMPUTED_VALUE"""),6.25)</f>
        <v>6.25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/>
      <c r="H6473" s="3">
        <f>IFERROR(__xludf.DUMMYFUNCTION("""COMPUTED_VALUE"""),0.0)</f>
        <v>0</v>
      </c>
      <c r="I6473" s="4"/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/>
      <c r="H6474" s="3">
        <f>IFERROR(__xludf.DUMMYFUNCTION("""COMPUTED_VALUE"""),0.5)</f>
        <v>0.5</v>
      </c>
      <c r="I6474" s="4">
        <f>IFERROR(__xludf.DUMMYFUNCTION("""COMPUTED_VALUE"""),0.0)</f>
        <v>0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IFERROR(__xludf.DUMMYFUNCTION("""COMPUTED_VALUE"""),9.25)</f>
        <v>9.25</v>
      </c>
      <c r="H6475" s="3">
        <f>IFERROR(__xludf.DUMMYFUNCTION("""COMPUTED_VALUE"""),9.25)</f>
        <v>9.25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>
        <f>IFERROR(__xludf.DUMMYFUNCTION("""COMPUTED_VALUE"""),2.0)</f>
        <v>2</v>
      </c>
      <c r="G6476" s="1"/>
      <c r="H6476" s="3">
        <f>IFERROR(__xludf.DUMMYFUNCTION("""COMPUTED_VALUE"""),2.0)</f>
        <v>2</v>
      </c>
      <c r="I6476" s="4">
        <f>IFERROR(__xludf.DUMMYFUNCTION("""COMPUTED_VALUE"""),0.0)</f>
        <v>0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/>
      <c r="H6479" s="3">
        <f>IFERROR(__xludf.DUMMYFUNCTION("""COMPUTED_VALUE"""),0.0)</f>
        <v>0</v>
      </c>
      <c r="I6479" s="4"/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>
        <f>IFERROR(__xludf.DUMMYFUNCTION("""COMPUTED_VALUE"""),2.0)</f>
        <v>2</v>
      </c>
      <c r="G6480" s="1"/>
      <c r="H6480" s="3">
        <f>IFERROR(__xludf.DUMMYFUNCTION("""COMPUTED_VALUE"""),2.0)</f>
        <v>2</v>
      </c>
      <c r="I6480" s="4">
        <f>IFERROR(__xludf.DUMMYFUNCTION("""COMPUTED_VALUE"""),0.0)</f>
        <v>0</v>
      </c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>
        <f>IFERROR(__xludf.DUMMYFUNCTION("""COMPUTED_VALUE"""),0.5)</f>
        <v>0.5</v>
      </c>
      <c r="G6482" s="1"/>
      <c r="H6482" s="3">
        <f>IFERROR(__xludf.DUMMYFUNCTION("""COMPUTED_VALUE"""),0.5)</f>
        <v>0.5</v>
      </c>
      <c r="I6482" s="4">
        <f>IFERROR(__xludf.DUMMYFUNCTION("""COMPUTED_VALUE"""),0.0)</f>
        <v>0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/>
      <c r="H6483" s="3">
        <f>IFERROR(__xludf.DUMMYFUNCTION("""COMPUTED_VALUE"""),0.5)</f>
        <v>0.5</v>
      </c>
      <c r="I6483" s="4">
        <f>IFERROR(__xludf.DUMMYFUNCTION("""COMPUTED_VALUE"""),0.0)</f>
        <v>0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/>
      <c r="H6484" s="3">
        <f>IFERROR(__xludf.DUMMYFUNCTION("""COMPUTED_VALUE"""),0.0)</f>
        <v>0</v>
      </c>
      <c r="I6484" s="4"/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>
        <f>IFERROR(__xludf.DUMMYFUNCTION("""COMPUTED_VALUE"""),0.5)</f>
        <v>0.5</v>
      </c>
      <c r="G6485" s="1">
        <f>IFERROR(__xludf.DUMMYFUNCTION("""COMPUTED_VALUE"""),2.5)</f>
        <v>2.5</v>
      </c>
      <c r="H6485" s="3">
        <f>IFERROR(__xludf.DUMMYFUNCTION("""COMPUTED_VALUE"""),3.0)</f>
        <v>3</v>
      </c>
      <c r="I6485" s="4">
        <f>IFERROR(__xludf.DUMMYFUNCTION("""COMPUTED_VALUE"""),0.8333333333333334)</f>
        <v>0.8333333333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/>
      <c r="H6486" s="3">
        <f>IFERROR(__xludf.DUMMYFUNCTION("""COMPUTED_VALUE"""),0.0)</f>
        <v>0</v>
      </c>
      <c r="I6486" s="4"/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>
        <f>IFERROR(__xludf.DUMMYFUNCTION("""COMPUTED_VALUE"""),0.5)</f>
        <v>0.5</v>
      </c>
      <c r="G6487" s="1">
        <f>IFERROR(__xludf.DUMMYFUNCTION("""COMPUTED_VALUE"""),2.5)</f>
        <v>2.5</v>
      </c>
      <c r="H6487" s="3">
        <f>IFERROR(__xludf.DUMMYFUNCTION("""COMPUTED_VALUE"""),3.0)</f>
        <v>3</v>
      </c>
      <c r="I6487" s="4">
        <f>IFERROR(__xludf.DUMMYFUNCTION("""COMPUTED_VALUE"""),0.8333333333333334)</f>
        <v>0.8333333333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>
        <f>IFERROR(__xludf.DUMMYFUNCTION("""COMPUTED_VALUE"""),0.5)</f>
        <v>0.5</v>
      </c>
      <c r="G6489" s="1"/>
      <c r="H6489" s="3">
        <f>IFERROR(__xludf.DUMMYFUNCTION("""COMPUTED_VALUE"""),0.5)</f>
        <v>0.5</v>
      </c>
      <c r="I6489" s="4">
        <f>IFERROR(__xludf.DUMMYFUNCTION("""COMPUTED_VALUE"""),0.0)</f>
        <v>0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/>
      <c r="H6490" s="3">
        <f>IFERROR(__xludf.DUMMYFUNCTION("""COMPUTED_VALUE"""),0.5)</f>
        <v>0.5</v>
      </c>
      <c r="I6490" s="4">
        <f>IFERROR(__xludf.DUMMYFUNCTION("""COMPUTED_VALUE"""),0.0)</f>
        <v>0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/>
      <c r="H6491" s="3">
        <f>IFERROR(__xludf.DUMMYFUNCTION("""COMPUTED_VALUE"""),0.5)</f>
        <v>0.5</v>
      </c>
      <c r="I6491" s="4">
        <f>IFERROR(__xludf.DUMMYFUNCTION("""COMPUTED_VALUE"""),0.0)</f>
        <v>0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>
        <f>IFERROR(__xludf.DUMMYFUNCTION("""COMPUTED_VALUE"""),4.0)</f>
        <v>4</v>
      </c>
      <c r="G6492" s="1"/>
      <c r="H6492" s="3">
        <f>IFERROR(__xludf.DUMMYFUNCTION("""COMPUTED_VALUE"""),4.0)</f>
        <v>4</v>
      </c>
      <c r="I6492" s="4">
        <f>IFERROR(__xludf.DUMMYFUNCTION("""COMPUTED_VALUE"""),0.0)</f>
        <v>0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>
        <f>IFERROR(__xludf.DUMMYFUNCTION("""COMPUTED_VALUE"""),0.5)</f>
        <v>0.5</v>
      </c>
      <c r="G6493" s="1">
        <f>IFERROR(__xludf.DUMMYFUNCTION("""COMPUTED_VALUE"""),2.5)</f>
        <v>2.5</v>
      </c>
      <c r="H6493" s="3">
        <f>IFERROR(__xludf.DUMMYFUNCTION("""COMPUTED_VALUE"""),3.0)</f>
        <v>3</v>
      </c>
      <c r="I6493" s="4">
        <f>IFERROR(__xludf.DUMMYFUNCTION("""COMPUTED_VALUE"""),0.8333333333333334)</f>
        <v>0.8333333333</v>
      </c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>
        <f>IFERROR(__xludf.DUMMYFUNCTION("""COMPUTED_VALUE"""),0.5)</f>
        <v>0.5</v>
      </c>
      <c r="G6495" s="1"/>
      <c r="H6495" s="3">
        <f>IFERROR(__xludf.DUMMYFUNCTION("""COMPUTED_VALUE"""),0.5)</f>
        <v>0.5</v>
      </c>
      <c r="I6495" s="4">
        <f>IFERROR(__xludf.DUMMYFUNCTION("""COMPUTED_VALUE"""),0.0)</f>
        <v>0</v>
      </c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>
        <f>IFERROR(__xludf.DUMMYFUNCTION("""COMPUTED_VALUE"""),0.5)</f>
        <v>0.5</v>
      </c>
      <c r="G6497" s="1"/>
      <c r="H6497" s="3">
        <f>IFERROR(__xludf.DUMMYFUNCTION("""COMPUTED_VALUE"""),0.5)</f>
        <v>0.5</v>
      </c>
      <c r="I6497" s="4">
        <f>IFERROR(__xludf.DUMMYFUNCTION("""COMPUTED_VALUE"""),0.0)</f>
        <v>0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/>
      <c r="H6498" s="3">
        <f>IFERROR(__xludf.DUMMYFUNCTION("""COMPUTED_VALUE"""),0.0)</f>
        <v>0</v>
      </c>
      <c r="I6498" s="4"/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/>
      <c r="H6499" s="3">
        <f>IFERROR(__xludf.DUMMYFUNCTION("""COMPUTED_VALUE"""),1.5)</f>
        <v>1.5</v>
      </c>
      <c r="I6499" s="4">
        <f>IFERROR(__xludf.DUMMYFUNCTION("""COMPUTED_VALUE"""),0.0)</f>
        <v>0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>
        <f>IFERROR(__xludf.DUMMYFUNCTION("""COMPUTED_VALUE"""),0.5)</f>
        <v>0.5</v>
      </c>
      <c r="G6500" s="1"/>
      <c r="H6500" s="3">
        <f>IFERROR(__xludf.DUMMYFUNCTION("""COMPUTED_VALUE"""),0.5)</f>
        <v>0.5</v>
      </c>
      <c r="I6500" s="4">
        <f>IFERROR(__xludf.DUMMYFUNCTION("""COMPUTED_VALUE"""),0.0)</f>
        <v>0</v>
      </c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/>
      <c r="H6501" s="3">
        <f>IFERROR(__xludf.DUMMYFUNCTION("""COMPUTED_VALUE"""),0.0)</f>
        <v>0</v>
      </c>
      <c r="I6501" s="4"/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>
        <f>IFERROR(__xludf.DUMMYFUNCTION("""COMPUTED_VALUE"""),4.0)</f>
        <v>4</v>
      </c>
      <c r="G6502" s="1"/>
      <c r="H6502" s="3">
        <f>IFERROR(__xludf.DUMMYFUNCTION("""COMPUTED_VALUE"""),4.0)</f>
        <v>4</v>
      </c>
      <c r="I6502" s="4">
        <f>IFERROR(__xludf.DUMMYFUNCTION("""COMPUTED_VALUE"""),0.0)</f>
        <v>0</v>
      </c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/>
      <c r="H6504" s="3">
        <f>IFERROR(__xludf.DUMMYFUNCTION("""COMPUTED_VALUE"""),0.0)</f>
        <v>0</v>
      </c>
      <c r="I6504" s="4"/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IFERROR(__xludf.DUMMYFUNCTION("""COMPUTED_VALUE"""),2.0)</f>
        <v>2</v>
      </c>
      <c r="H6506" s="3">
        <f>IFERROR(__xludf.DUMMYFUNCTION("""COMPUTED_VALUE"""),2.5)</f>
        <v>2.5</v>
      </c>
      <c r="I6506" s="4">
        <f>IFERROR(__xludf.DUMMYFUNCTION("""COMPUTED_VALUE"""),0.8)</f>
        <v>0.8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/>
      <c r="H6507" s="3">
        <f>IFERROR(__xludf.DUMMYFUNCTION("""COMPUTED_VALUE"""),0.5)</f>
        <v>0.5</v>
      </c>
      <c r="I6507" s="4">
        <f>IFERROR(__xludf.DUMMYFUNCTION("""COMPUTED_VALUE"""),0.0)</f>
        <v>0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/>
      <c r="H6509" s="3">
        <f>IFERROR(__xludf.DUMMYFUNCTION("""COMPUTED_VALUE"""),0.0)</f>
        <v>0</v>
      </c>
      <c r="I6509" s="4"/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/>
      <c r="H6510" s="3">
        <f>IFERROR(__xludf.DUMMYFUNCTION("""COMPUTED_VALUE"""),0.0)</f>
        <v>0</v>
      </c>
      <c r="I6510" s="4"/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>
        <f>IFERROR(__xludf.DUMMYFUNCTION("""COMPUTED_VALUE"""),0.5)</f>
        <v>0.5</v>
      </c>
      <c r="G6512" s="1"/>
      <c r="H6512" s="3">
        <f>IFERROR(__xludf.DUMMYFUNCTION("""COMPUTED_VALUE"""),0.5)</f>
        <v>0.5</v>
      </c>
      <c r="I6512" s="4">
        <f>IFERROR(__xludf.DUMMYFUNCTION("""COMPUTED_VALUE"""),0.0)</f>
        <v>0</v>
      </c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IFERROR(__xludf.DUMMYFUNCTION("""COMPUTED_VALUE"""),2.5)</f>
        <v>2.5</v>
      </c>
      <c r="H6513" s="3">
        <f>IFERROR(__xludf.DUMMYFUNCTION("""COMPUTED_VALUE"""),3.0)</f>
        <v>3</v>
      </c>
      <c r="I6513" s="4">
        <f>IFERROR(__xludf.DUMMYFUNCTION("""COMPUTED_VALUE"""),0.8333333333333334)</f>
        <v>0.8333333333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IFERROR(__xludf.DUMMYFUNCTION("""COMPUTED_VALUE"""),2.5)</f>
        <v>2.5</v>
      </c>
      <c r="H6514" s="3">
        <f>IFERROR(__xludf.DUMMYFUNCTION("""COMPUTED_VALUE"""),3.0)</f>
        <v>3</v>
      </c>
      <c r="I6514" s="4">
        <f>IFERROR(__xludf.DUMMYFUNCTION("""COMPUTED_VALUE"""),0.8333333333333334)</f>
        <v>0.8333333333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/>
      <c r="H6515" s="3">
        <f>IFERROR(__xludf.DUMMYFUNCTION("""COMPUTED_VALUE"""),3.0)</f>
        <v>3</v>
      </c>
      <c r="I6515" s="4">
        <f>IFERROR(__xludf.DUMMYFUNCTION("""COMPUTED_VALUE"""),0.0)</f>
        <v>0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/>
      <c r="H6516" s="3">
        <f>IFERROR(__xludf.DUMMYFUNCTION("""COMPUTED_VALUE"""),0.0)</f>
        <v>0</v>
      </c>
      <c r="I6516" s="4"/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IFERROR(__xludf.DUMMYFUNCTION("""COMPUTED_VALUE"""),"Belle Bentazal")</f>
        <v>Belle Bentazal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>
        <f>IFERROR(__xludf.DUMMYFUNCTION("""COMPUTED_VALUE"""),0.5)</f>
        <v>0.5</v>
      </c>
      <c r="G6519" s="1"/>
      <c r="H6519" s="3">
        <f>IFERROR(__xludf.DUMMYFUNCTION("""COMPUTED_VALUE"""),0.5)</f>
        <v>0.5</v>
      </c>
      <c r="I6519" s="4">
        <f>IFERROR(__xludf.DUMMYFUNCTION("""COMPUTED_VALUE"""),0.0)</f>
        <v>0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>
        <f>IFERROR(__xludf.DUMMYFUNCTION("""COMPUTED_VALUE"""),0.5)</f>
        <v>0.5</v>
      </c>
      <c r="G6520" s="1"/>
      <c r="H6520" s="3">
        <f>IFERROR(__xludf.DUMMYFUNCTION("""COMPUTED_VALUE"""),0.5)</f>
        <v>0.5</v>
      </c>
      <c r="I6520" s="4">
        <f>IFERROR(__xludf.DUMMYFUNCTION("""COMPUTED_VALUE"""),0.0)</f>
        <v>0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>
        <f>IFERROR(__xludf.DUMMYFUNCTION("""COMPUTED_VALUE"""),0.5)</f>
        <v>0.5</v>
      </c>
      <c r="G6521" s="1">
        <f>IFERROR(__xludf.DUMMYFUNCTION("""COMPUTED_VALUE"""),2.5)</f>
        <v>2.5</v>
      </c>
      <c r="H6521" s="3">
        <f>IFERROR(__xludf.DUMMYFUNCTION("""COMPUTED_VALUE"""),3.0)</f>
        <v>3</v>
      </c>
      <c r="I6521" s="4">
        <f>IFERROR(__xludf.DUMMYFUNCTION("""COMPUTED_VALUE"""),0.8333333333333334)</f>
        <v>0.8333333333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>
        <f>IFERROR(__xludf.DUMMYFUNCTION("""COMPUTED_VALUE"""),0.5)</f>
        <v>0.5</v>
      </c>
      <c r="G6522" s="1"/>
      <c r="H6522" s="3">
        <f>IFERROR(__xludf.DUMMYFUNCTION("""COMPUTED_VALUE"""),0.5)</f>
        <v>0.5</v>
      </c>
      <c r="I6522" s="4">
        <f>IFERROR(__xludf.DUMMYFUNCTION("""COMPUTED_VALUE"""),0.0)</f>
        <v>0</v>
      </c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/>
      <c r="H6523" s="3">
        <f>IFERROR(__xludf.DUMMYFUNCTION("""COMPUTED_VALUE"""),0.0)</f>
        <v>0</v>
      </c>
      <c r="I6523" s="4"/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/>
      <c r="H6524" s="3">
        <f>IFERROR(__xludf.DUMMYFUNCTION("""COMPUTED_VALUE"""),0.0)</f>
        <v>0</v>
      </c>
      <c r="I6524" s="4"/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IFERROR(__xludf.DUMMYFUNCTION("""COMPUTED_VALUE"""),6.25)</f>
        <v>6.25</v>
      </c>
      <c r="H6527" s="3">
        <f>IFERROR(__xludf.DUMMYFUNCTION("""COMPUTED_VALUE"""),6.25)</f>
        <v>6.25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>
        <f>IFERROR(__xludf.DUMMYFUNCTION("""COMPUTED_VALUE"""),0.5)</f>
        <v>0.5</v>
      </c>
      <c r="G6529" s="1">
        <f>IFERROR(__xludf.DUMMYFUNCTION("""COMPUTED_VALUE"""),2.5)</f>
        <v>2.5</v>
      </c>
      <c r="H6529" s="3">
        <f>IFERROR(__xludf.DUMMYFUNCTION("""COMPUTED_VALUE"""),3.0)</f>
        <v>3</v>
      </c>
      <c r="I6529" s="4">
        <f>IFERROR(__xludf.DUMMYFUNCTION("""COMPUTED_VALUE"""),0.8333333333333334)</f>
        <v>0.8333333333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/>
      <c r="H6530" s="3">
        <f>IFERROR(__xludf.DUMMYFUNCTION("""COMPUTED_VALUE"""),0.5)</f>
        <v>0.5</v>
      </c>
      <c r="I6530" s="4">
        <f>IFERROR(__xludf.DUMMYFUNCTION("""COMPUTED_VALUE"""),0.0)</f>
        <v>0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/>
      <c r="H6531" s="3">
        <f>IFERROR(__xludf.DUMMYFUNCTION("""COMPUTED_VALUE"""),0.0)</f>
        <v>0</v>
      </c>
      <c r="I6531" s="4"/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IFERROR(__xludf.DUMMYFUNCTION("""COMPUTED_VALUE"""),1.0)</f>
        <v>1</v>
      </c>
      <c r="H6532" s="3">
        <f>IFERROR(__xludf.DUMMYFUNCTION("""COMPUTED_VALUE"""),1.0)</f>
        <v>1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/>
      <c r="H6533" s="3">
        <f>IFERROR(__xludf.DUMMYFUNCTION("""COMPUTED_VALUE"""),0.0)</f>
        <v>0</v>
      </c>
      <c r="I6533" s="4"/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IFERROR(__xludf.DUMMYFUNCTION("""COMPUTED_VALUE"""),"Core Product Support")</f>
        <v>Core Product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>
        <f>IFERROR(__xludf.DUMMYFUNCTION("""COMPUTED_VALUE"""),0.5)</f>
        <v>0.5</v>
      </c>
      <c r="G6534" s="1"/>
      <c r="H6534" s="3">
        <f>IFERROR(__xludf.DUMMYFUNCTION("""COMPUTED_VALUE"""),0.5)</f>
        <v>0.5</v>
      </c>
      <c r="I6534" s="4">
        <f>IFERROR(__xludf.DUMMYFUNCTION("""COMPUTED_VALUE"""),0.0)</f>
        <v>0</v>
      </c>
      <c r="J6534" s="1" t="str">
        <f>IFERROR(__xludf.DUMMYFUNCTION("""COMPUTED_VALUE"""),"Belle Bentazal")</f>
        <v>Belle Bentazal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/>
      <c r="H6535" s="3">
        <f>IFERROR(__xludf.DUMMYFUNCTION("""COMPUTED_VALUE"""),4.0)</f>
        <v>4</v>
      </c>
      <c r="I6535" s="4">
        <f>IFERROR(__xludf.DUMMYFUNCTION("""COMPUTED_VALUE"""),0.0)</f>
        <v>0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/>
      <c r="H6536" s="3">
        <f>IFERROR(__xludf.DUMMYFUNCTION("""COMPUTED_VALUE"""),0.0)</f>
        <v>0</v>
      </c>
      <c r="I6536" s="4"/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IFERROR(__xludf.DUMMYFUNCTION("""COMPUTED_VALUE"""),"Back of House Operations")</f>
        <v>Back of House Operations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IFERROR(__xludf.DUMMYFUNCTION("""COMPUTED_VALUE"""),"Jonathan Dimaculangan")</f>
        <v>Jonathan Dimaculangan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/>
      <c r="H6538" s="3">
        <f>IFERROR(__xludf.DUMMYFUNCTION("""COMPUTED_VALUE"""),0.0)</f>
        <v>0</v>
      </c>
      <c r="I6538" s="4"/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>
        <f>IFERROR(__xludf.DUMMYFUNCTION("""COMPUTED_VALUE"""),0.5)</f>
        <v>0.5</v>
      </c>
      <c r="G6541" s="1"/>
      <c r="H6541" s="3">
        <f>IFERROR(__xludf.DUMMYFUNCTION("""COMPUTED_VALUE"""),0.5)</f>
        <v>0.5</v>
      </c>
      <c r="I6541" s="4">
        <f>IFERROR(__xludf.DUMMYFUNCTION("""COMPUTED_VALUE"""),0.0)</f>
        <v>0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>
        <f>IFERROR(__xludf.DUMMYFUNCTION("""COMPUTED_VALUE"""),4.0)</f>
        <v>4</v>
      </c>
      <c r="G6542" s="1"/>
      <c r="H6542" s="3">
        <f>IFERROR(__xludf.DUMMYFUNCTION("""COMPUTED_VALUE"""),4.0)</f>
        <v>4</v>
      </c>
      <c r="I6542" s="4">
        <f>IFERROR(__xludf.DUMMYFUNCTION("""COMPUTED_VALUE"""),0.0)</f>
        <v>0</v>
      </c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IFERROR(__xludf.DUMMYFUNCTION("""COMPUTED_VALUE"""),10.0)</f>
        <v>10</v>
      </c>
      <c r="H6543" s="3">
        <f>IFERROR(__xludf.DUMMYFUNCTION("""COMPUTED_VALUE"""),10.0)</f>
        <v>10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>
        <f>IFERROR(__xludf.DUMMYFUNCTION("""COMPUTED_VALUE"""),0.5)</f>
        <v>0.5</v>
      </c>
      <c r="G6544" s="1"/>
      <c r="H6544" s="3">
        <f>IFERROR(__xludf.DUMMYFUNCTION("""COMPUTED_VALUE"""),0.5)</f>
        <v>0.5</v>
      </c>
      <c r="I6544" s="4">
        <f>IFERROR(__xludf.DUMMYFUNCTION("""COMPUTED_VALUE"""),0.0)</f>
        <v>0</v>
      </c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/>
      <c r="H6545" s="3">
        <f>IFERROR(__xludf.DUMMYFUNCTION("""COMPUTED_VALUE"""),0.0)</f>
        <v>0</v>
      </c>
      <c r="I6545" s="4"/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>
        <f>IFERROR(__xludf.DUMMYFUNCTION("""COMPUTED_VALUE"""),0.5)</f>
        <v>0.5</v>
      </c>
      <c r="G6546" s="1"/>
      <c r="H6546" s="3">
        <f>IFERROR(__xludf.DUMMYFUNCTION("""COMPUTED_VALUE"""),0.5)</f>
        <v>0.5</v>
      </c>
      <c r="I6546" s="4">
        <f>IFERROR(__xludf.DUMMYFUNCTION("""COMPUTED_VALUE"""),0.0)</f>
        <v>0</v>
      </c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/>
      <c r="H6547" s="3">
        <f>IFERROR(__xludf.DUMMYFUNCTION("""COMPUTED_VALUE"""),0.5)</f>
        <v>0.5</v>
      </c>
      <c r="I6547" s="4">
        <f>IFERROR(__xludf.DUMMYFUNCTION("""COMPUTED_VALUE"""),0.0)</f>
        <v>0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>
        <f>IFERROR(__xludf.DUMMYFUNCTION("""COMPUTED_VALUE"""),1.0)</f>
        <v>1</v>
      </c>
      <c r="G6548" s="1"/>
      <c r="H6548" s="3">
        <f>IFERROR(__xludf.DUMMYFUNCTION("""COMPUTED_VALUE"""),1.0)</f>
        <v>1</v>
      </c>
      <c r="I6548" s="4">
        <f>IFERROR(__xludf.DUMMYFUNCTION("""COMPUTED_VALUE"""),0.0)</f>
        <v>0</v>
      </c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IFERROR(__xludf.DUMMYFUNCTION("""COMPUTED_VALUE"""),0.25)</f>
        <v>0.25</v>
      </c>
      <c r="H6549" s="3">
        <f>IFERROR(__xludf.DUMMYFUNCTION("""COMPUTED_VALUE"""),0.25)</f>
        <v>0.25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/>
      <c r="H6553" s="3">
        <f>IFERROR(__xludf.DUMMYFUNCTION("""COMPUTED_VALUE"""),0.5)</f>
        <v>0.5</v>
      </c>
      <c r="I6553" s="4">
        <f>IFERROR(__xludf.DUMMYFUNCTION("""COMPUTED_VALUE"""),0.0)</f>
        <v>0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/>
      <c r="H6554" s="3">
        <f>IFERROR(__xludf.DUMMYFUNCTION("""COMPUTED_VALUE"""),0.0)</f>
        <v>0</v>
      </c>
      <c r="I6554" s="4"/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/>
      <c r="H6555" s="3">
        <f>IFERROR(__xludf.DUMMYFUNCTION("""COMPUTED_VALUE"""),0.0)</f>
        <v>0</v>
      </c>
      <c r="I6555" s="4"/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IFERROR(__xludf.DUMMYFUNCTION("""COMPUTED_VALUE"""),"Back of House Operations")</f>
        <v>Back of House Operations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IFERROR(__xludf.DUMMYFUNCTION("""COMPUTED_VALUE"""),"Jonathan Dimaculangan")</f>
        <v>Jonathan Dimaculangan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/>
      <c r="H6558" s="3">
        <f>IFERROR(__xludf.DUMMYFUNCTION("""COMPUTED_VALUE"""),0.0)</f>
        <v>0</v>
      </c>
      <c r="I6558" s="4"/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/>
      <c r="H6561" s="3">
        <f>IFERROR(__xludf.DUMMYFUNCTION("""COMPUTED_VALUE"""),0.0)</f>
        <v>0</v>
      </c>
      <c r="I6561" s="4"/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>
        <f>IFERROR(__xludf.DUMMYFUNCTION("""COMPUTED_VALUE"""),0.5)</f>
        <v>0.5</v>
      </c>
      <c r="G6562" s="1"/>
      <c r="H6562" s="3">
        <f>IFERROR(__xludf.DUMMYFUNCTION("""COMPUTED_VALUE"""),0.5)</f>
        <v>0.5</v>
      </c>
      <c r="I6562" s="4">
        <f>IFERROR(__xludf.DUMMYFUNCTION("""COMPUTED_VALUE"""),0.0)</f>
        <v>0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/>
      <c r="H6564" s="3">
        <f>IFERROR(__xludf.DUMMYFUNCTION("""COMPUTED_VALUE"""),0.0)</f>
        <v>0</v>
      </c>
      <c r="I6564" s="4"/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/>
      <c r="H6565" s="3">
        <f>IFERROR(__xludf.DUMMYFUNCTION("""COMPUTED_VALUE"""),0.0)</f>
        <v>0</v>
      </c>
      <c r="I6565" s="4"/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IFERROR(__xludf.DUMMYFUNCTION("""COMPUTED_VALUE"""),6.0)</f>
        <v>6</v>
      </c>
      <c r="H6569" s="3">
        <f>IFERROR(__xludf.DUMMYFUNCTION("""COMPUTED_VALUE"""),6.0)</f>
        <v>6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>
        <f>IFERROR(__xludf.DUMMYFUNCTION("""COMPUTED_VALUE"""),0.5)</f>
        <v>0.5</v>
      </c>
      <c r="G6572" s="1"/>
      <c r="H6572" s="3">
        <f>IFERROR(__xludf.DUMMYFUNCTION("""COMPUTED_VALUE"""),0.5)</f>
        <v>0.5</v>
      </c>
      <c r="I6572" s="4">
        <f>IFERROR(__xludf.DUMMYFUNCTION("""COMPUTED_VALUE"""),0.0)</f>
        <v>0</v>
      </c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IFERROR(__xludf.DUMMYFUNCTION("""COMPUTED_VALUE"""),4.0)</f>
        <v>4</v>
      </c>
      <c r="G6573" s="1"/>
      <c r="H6573" s="3">
        <f>IFERROR(__xludf.DUMMYFUNCTION("""COMPUTED_VALUE"""),4.0)</f>
        <v>4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/>
      <c r="H6574" s="3">
        <f>IFERROR(__xludf.DUMMYFUNCTION("""COMPUTED_VALUE"""),0.5)</f>
        <v>0.5</v>
      </c>
      <c r="I6574" s="4">
        <f>IFERROR(__xludf.DUMMYFUNCTION("""COMPUTED_VALUE"""),0.0)</f>
        <v>0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/>
      <c r="H6575" s="3">
        <f>IFERROR(__xludf.DUMMYFUNCTION("""COMPUTED_VALUE"""),0.0)</f>
        <v>0</v>
      </c>
      <c r="I6575" s="4"/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>
        <f>IFERROR(__xludf.DUMMYFUNCTION("""COMPUTED_VALUE"""),0.5)</f>
        <v>0.5</v>
      </c>
      <c r="G6576" s="1"/>
      <c r="H6576" s="3">
        <f>IFERROR(__xludf.DUMMYFUNCTION("""COMPUTED_VALUE"""),0.5)</f>
        <v>0.5</v>
      </c>
      <c r="I6576" s="4">
        <f>IFERROR(__xludf.DUMMYFUNCTION("""COMPUTED_VALUE"""),0.0)</f>
        <v>0</v>
      </c>
      <c r="J6576" s="1" t="str">
        <f>IFERROR(__xludf.DUMMYFUNCTION("""COMPUTED_VALUE"""),"Mikhaela Decangchon")</f>
        <v>Mikhaela Decangchon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IFERROR(__xludf.DUMMYFUNCTION("""COMPUTED_VALUE"""),4.0)</f>
        <v>4</v>
      </c>
      <c r="G6577" s="1"/>
      <c r="H6577" s="3">
        <f>IFERROR(__xludf.DUMMYFUNCTION("""COMPUTED_VALUE"""),4.0)</f>
        <v>4</v>
      </c>
      <c r="I6577" s="4">
        <f>IFERROR(__xludf.DUMMYFUNCTION("""COMPUTED_VALUE"""),0.0)</f>
        <v>0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>
        <f>IFERROR(__xludf.DUMMYFUNCTION("""COMPUTED_VALUE"""),0.5)</f>
        <v>0.5</v>
      </c>
      <c r="G6578" s="1"/>
      <c r="H6578" s="3">
        <f>IFERROR(__xludf.DUMMYFUNCTION("""COMPUTED_VALUE"""),0.5)</f>
        <v>0.5</v>
      </c>
      <c r="I6578" s="4">
        <f>IFERROR(__xludf.DUMMYFUNCTION("""COMPUTED_VALUE"""),0.0)</f>
        <v>0</v>
      </c>
      <c r="J6578" s="1" t="str">
        <f>IFERROR(__xludf.DUMMYFUNCTION("""COMPUTED_VALUE"""),"Mikhaela Decangchon")</f>
        <v>Mikhaela Decangchon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IFERROR(__xludf.DUMMYFUNCTION("""COMPUTED_VALUE"""),4.0)</f>
        <v>4</v>
      </c>
      <c r="G6579" s="1"/>
      <c r="H6579" s="3">
        <f>IFERROR(__xludf.DUMMYFUNCTION("""COMPUTED_VALUE"""),4.0)</f>
        <v>4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>
        <f>IFERROR(__xludf.DUMMYFUNCTION("""COMPUTED_VALUE"""),0.5)</f>
        <v>0.5</v>
      </c>
      <c r="G6581" s="1"/>
      <c r="H6581" s="3">
        <f>IFERROR(__xludf.DUMMYFUNCTION("""COMPUTED_VALUE"""),0.5)</f>
        <v>0.5</v>
      </c>
      <c r="I6581" s="4">
        <f>IFERROR(__xludf.DUMMYFUNCTION("""COMPUTED_VALUE"""),0.0)</f>
        <v>0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>
        <f>IFERROR(__xludf.DUMMYFUNCTION("""COMPUTED_VALUE"""),0.5)</f>
        <v>0.5</v>
      </c>
      <c r="G6583" s="1"/>
      <c r="H6583" s="3">
        <f>IFERROR(__xludf.DUMMYFUNCTION("""COMPUTED_VALUE"""),0.5)</f>
        <v>0.5</v>
      </c>
      <c r="I6583" s="4">
        <f>IFERROR(__xludf.DUMMYFUNCTION("""COMPUTED_VALUE"""),0.0)</f>
        <v>0</v>
      </c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IFERROR(__xludf.DUMMYFUNCTION("""COMPUTED_VALUE"""),6.0)</f>
        <v>6</v>
      </c>
      <c r="H6584" s="3">
        <f>IFERROR(__xludf.DUMMYFUNCTION("""COMPUTED_VALUE"""),6.0)</f>
        <v>6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>
        <f>IFERROR(__xludf.DUMMYFUNCTION("""COMPUTED_VALUE"""),0.5)</f>
        <v>0.5</v>
      </c>
      <c r="G6586" s="1"/>
      <c r="H6586" s="3">
        <f>IFERROR(__xludf.DUMMYFUNCTION("""COMPUTED_VALUE"""),0.5)</f>
        <v>0.5</v>
      </c>
      <c r="I6586" s="4">
        <f>IFERROR(__xludf.DUMMYFUNCTION("""COMPUTED_VALUE"""),0.0)</f>
        <v>0</v>
      </c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/>
      <c r="H6587" s="3">
        <f>IFERROR(__xludf.DUMMYFUNCTION("""COMPUTED_VALUE"""),0.0)</f>
        <v>0</v>
      </c>
      <c r="I6587" s="4"/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>
        <f>IFERROR(__xludf.DUMMYFUNCTION("""COMPUTED_VALUE"""),0.5)</f>
        <v>0.5</v>
      </c>
      <c r="G6588" s="1"/>
      <c r="H6588" s="3">
        <f>IFERROR(__xludf.DUMMYFUNCTION("""COMPUTED_VALUE"""),0.5)</f>
        <v>0.5</v>
      </c>
      <c r="I6588" s="4">
        <f>IFERROR(__xludf.DUMMYFUNCTION("""COMPUTED_VALUE"""),0.0)</f>
        <v>0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>
        <f>IFERROR(__xludf.DUMMYFUNCTION("""COMPUTED_VALUE"""),0.5)</f>
        <v>0.5</v>
      </c>
      <c r="G6591" s="1"/>
      <c r="H6591" s="3">
        <f>IFERROR(__xludf.DUMMYFUNCTION("""COMPUTED_VALUE"""),0.5)</f>
        <v>0.5</v>
      </c>
      <c r="I6591" s="4">
        <f>IFERROR(__xludf.DUMMYFUNCTION("""COMPUTED_VALUE"""),0.0)</f>
        <v>0</v>
      </c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/>
      <c r="H6593" s="3">
        <f>IFERROR(__xludf.DUMMYFUNCTION("""COMPUTED_VALUE"""),0.0)</f>
        <v>0</v>
      </c>
      <c r="I6593" s="4"/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/>
      <c r="H6594" s="3">
        <f>IFERROR(__xludf.DUMMYFUNCTION("""COMPUTED_VALUE"""),0.0)</f>
        <v>0</v>
      </c>
      <c r="I6594" s="4"/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/>
      <c r="H6595" s="3">
        <f>IFERROR(__xludf.DUMMYFUNCTION("""COMPUTED_VALUE"""),0.0)</f>
        <v>0</v>
      </c>
      <c r="I6595" s="4"/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>
        <f>IFERROR(__xludf.DUMMYFUNCTION("""COMPUTED_VALUE"""),0.5)</f>
        <v>0.5</v>
      </c>
      <c r="G6596" s="1"/>
      <c r="H6596" s="3">
        <f>IFERROR(__xludf.DUMMYFUNCTION("""COMPUTED_VALUE"""),0.5)</f>
        <v>0.5</v>
      </c>
      <c r="I6596" s="4">
        <f>IFERROR(__xludf.DUMMYFUNCTION("""COMPUTED_VALUE"""),0.0)</f>
        <v>0</v>
      </c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IFERROR(__xludf.DUMMYFUNCTION("""COMPUTED_VALUE"""),"Core Product Support")</f>
        <v>Core Product Support</v>
      </c>
      <c r="D6599" s="1" t="str">
        <f>IFERROR(__xludf.DUMMYFUNCTION("""COMPUTED_VALUE"""),"1b08e244-a5e3-48ac-9d85-880d42b6e733")</f>
        <v>1b08e244-a5e3-48ac-9d85-880d42b6e733</v>
      </c>
      <c r="E6599" s="1">
        <f>IFERROR(__xludf.DUMMYFUNCTION("""COMPUTED_VALUE"""),3.61744094696E11)</f>
        <v>361744094696</v>
      </c>
      <c r="F6599" s="1">
        <f>IFERROR(__xludf.DUMMYFUNCTION("""COMPUTED_VALUE"""),0.5)</f>
        <v>0.5</v>
      </c>
      <c r="G6599" s="1"/>
      <c r="H6599" s="3">
        <f>IFERROR(__xludf.DUMMYFUNCTION("""COMPUTED_VALUE"""),0.5)</f>
        <v>0.5</v>
      </c>
      <c r="I6599" s="4">
        <f>IFERROR(__xludf.DUMMYFUNCTION("""COMPUTED_VALUE"""),0.0)</f>
        <v>0</v>
      </c>
      <c r="J6599" s="1" t="str">
        <f>IFERROR(__xludf.DUMMYFUNCTION("""COMPUTED_VALUE"""),"Jelyn Elmido")</f>
        <v>Jelyn Elmido</v>
      </c>
      <c r="K6599" s="1" t="str">
        <f>IFERROR(__xludf.DUMMYFUNCTION("""COMPUTED_VALUE"""),"Advanced Product Support")</f>
        <v>Advanced Product Support</v>
      </c>
      <c r="L6599" s="1" t="str">
        <f>IFERROR(__xludf.DUMMYFUNCTION("""COMPUTED_VALUE"""),"CPS Advanced Product Support (APS)")</f>
        <v>CPS Advanced Product Support (APS)</v>
      </c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IFERROR(__xludf.DUMMYFUNCTION("""COMPUTED_VALUE"""),"fc9b38e6-bcda-447e-bc09-efbb10174ad9")</f>
        <v>fc9b38e6-bcda-447e-bc09-efbb10174ad9</v>
      </c>
      <c r="E6600" s="1">
        <f>IFERROR(__xludf.DUMMYFUNCTION("""COMPUTED_VALUE"""),3.61733222835E11)</f>
        <v>361733222835</v>
      </c>
      <c r="F6600" s="1">
        <f>IFERROR(__xludf.DUMMYFUNCTION("""COMPUTED_VALUE"""),0.5)</f>
        <v>0.5</v>
      </c>
      <c r="G6600" s="1">
        <f>IFERROR(__xludf.DUMMYFUNCTION("""COMPUTED_VALUE"""),2.5)</f>
        <v>2.5</v>
      </c>
      <c r="H6600" s="3">
        <f>IFERROR(__xludf.DUMMYFUNCTION("""COMPUTED_VALUE"""),3.0)</f>
        <v>3</v>
      </c>
      <c r="I6600" s="4">
        <f>IFERROR(__xludf.DUMMYFUNCTION("""COMPUTED_VALUE"""),0.8333333333333334)</f>
        <v>0.8333333333</v>
      </c>
      <c r="J6600" s="1" t="str">
        <f>IFERROR(__xludf.DUMMYFUNCTION("""COMPUTED_VALUE"""),"Ellaine Estayo")</f>
        <v>Ellaine Estayo</v>
      </c>
      <c r="K6600" s="1" t="str">
        <f>IFERROR(__xludf.DUMMYFUNCTION("""COMPUTED_VALUE"""),"Core Product Support Escalation Team")</f>
        <v>Core Product Support Escalation Team</v>
      </c>
      <c r="L6600" s="1" t="str">
        <f>IFERROR(__xludf.DUMMYFUNCTION("""COMPUTED_VALUE"""),"CPS Core Product Support Escalations (CPSET)")</f>
        <v>CPS Core Product Support Escalations (CPSET)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IFERROR(__xludf.DUMMYFUNCTION("""COMPUTED_VALUE"""),"High Sensitivity Support")</f>
        <v>High Sensitivity Support</v>
      </c>
      <c r="D6601" s="1" t="str">
        <f>IFERROR(__xludf.DUMMYFUNCTION("""COMPUTED_VALUE"""),"42147b58-e8e5-4766-a41a-8d98cf8a5872")</f>
        <v>42147b58-e8e5-4766-a41a-8d98cf8a5872</v>
      </c>
      <c r="E6601" s="1">
        <f>IFERROR(__xludf.DUMMYFUNCTION("""COMPUTED_VALUE"""),5.359185373455E12)</f>
        <v>5359185373455</v>
      </c>
      <c r="F6601" s="1">
        <f>IFERROR(__xludf.DUMMYFUNCTION("""COMPUTED_VALUE"""),3.0)</f>
        <v>3</v>
      </c>
      <c r="G6601" s="1"/>
      <c r="H6601" s="3">
        <f>IFERROR(__xludf.DUMMYFUNCTION("""COMPUTED_VALUE"""),3.0)</f>
        <v>3</v>
      </c>
      <c r="I6601" s="4">
        <f>IFERROR(__xludf.DUMMYFUNCTION("""COMPUTED_VALUE"""),0.0)</f>
        <v>0</v>
      </c>
      <c r="J6601" s="1" t="str">
        <f>IFERROR(__xludf.DUMMYFUNCTION("""COMPUTED_VALUE"""),"Rossheen Pura")</f>
        <v>Rossheen Pura</v>
      </c>
      <c r="K6601" s="1" t="str">
        <f>IFERROR(__xludf.DUMMYFUNCTION("""COMPUTED_VALUE"""),"High Sensitivity Support PH")</f>
        <v>High Sensitivity Support PH</v>
      </c>
      <c r="L6601" s="1" t="str">
        <f>IFERROR(__xludf.DUMMYFUNCTION("""COMPUTED_VALUE"""),"HSS High Sensitivity Support PH - CHT")</f>
        <v>HSS High Sensitivity Support PH - CHT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IFERROR(__xludf.DUMMYFUNCTION("""COMPUTED_VALUE"""),"Core Product Support")</f>
        <v>Core Product Support</v>
      </c>
      <c r="D6602" s="1" t="str">
        <f>IFERROR(__xludf.DUMMYFUNCTION("""COMPUTED_VALUE"""),"b70eebc6-c7c9-48bc-a876-82736f994fb9")</f>
        <v>b70eebc6-c7c9-48bc-a876-82736f994fb9</v>
      </c>
      <c r="E6602" s="1">
        <f>IFERROR(__xludf.DUMMYFUNCTION("""COMPUTED_VALUE"""),1.1401980902415E13)</f>
        <v>11401980902415</v>
      </c>
      <c r="F6602" s="1">
        <f>IFERROR(__xludf.DUMMYFUNCTION("""COMPUTED_VALUE"""),0.5)</f>
        <v>0.5</v>
      </c>
      <c r="G6602" s="1"/>
      <c r="H6602" s="3">
        <f>IFERROR(__xludf.DUMMYFUNCTION("""COMPUTED_VALUE"""),0.5)</f>
        <v>0.5</v>
      </c>
      <c r="I6602" s="4">
        <f>IFERROR(__xludf.DUMMYFUNCTION("""COMPUTED_VALUE"""),0.0)</f>
        <v>0</v>
      </c>
      <c r="J6602" s="1" t="str">
        <f>IFERROR(__xludf.DUMMYFUNCTION("""COMPUTED_VALUE"""),"Ayza Marie Pascual")</f>
        <v>Ayza Marie Pascual</v>
      </c>
      <c r="K6602" s="1" t="str">
        <f>IFERROR(__xludf.DUMMYFUNCTION("""COMPUTED_VALUE"""),"Advanced Billing &amp; Subscriptions")</f>
        <v>Advanced Billing &amp; Subscriptions</v>
      </c>
      <c r="L6602" s="1" t="str">
        <f>IFERROR(__xludf.DUMMYFUNCTION("""COMPUTED_VALUE"""),"CPS Advanced Billing and Subscriptions (ABS)")</f>
        <v>CPS Advanced Billing and Subscriptions (ABS)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IFERROR(__xludf.DUMMYFUNCTION("""COMPUTED_VALUE"""),"9d825d2e-3519-4559-9782-f32e81d2d824")</f>
        <v>9d825d2e-3519-4559-9782-f32e81d2d824</v>
      </c>
      <c r="E6603" s="1">
        <f>IFERROR(__xludf.DUMMYFUNCTION("""COMPUTED_VALUE"""),3.61861297715E11)</f>
        <v>361861297715</v>
      </c>
      <c r="F6603" s="1">
        <f>IFERROR(__xludf.DUMMYFUNCTION("""COMPUTED_VALUE"""),0.5)</f>
        <v>0.5</v>
      </c>
      <c r="G6603" s="1"/>
      <c r="H6603" s="3">
        <f>IFERROR(__xludf.DUMMYFUNCTION("""COMPUTED_VALUE"""),0.5)</f>
        <v>0.5</v>
      </c>
      <c r="I6603" s="4">
        <f>IFERROR(__xludf.DUMMYFUNCTION("""COMPUTED_VALUE"""),0.0)</f>
        <v>0</v>
      </c>
      <c r="J6603" s="1" t="str">
        <f>IFERROR(__xludf.DUMMYFUNCTION("""COMPUTED_VALUE"""),"Jem Mondoñedo")</f>
        <v>Jem Mondoñedo</v>
      </c>
      <c r="K6603" s="1" t="str">
        <f>IFERROR(__xludf.DUMMYFUNCTION("""COMPUTED_VALUE"""),"Advanced Chat Support")</f>
        <v>Advanced Chat Support</v>
      </c>
      <c r="L6603" s="1" t="str">
        <f>IFERROR(__xludf.DUMMYFUNCTION("""COMPUTED_VALUE"""),"CPS Advanced Chat Support (ACS)")</f>
        <v>CPS Advanced Chat Support (ACS)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IFERROR(__xludf.DUMMYFUNCTION("""COMPUTED_VALUE"""),"f05426fa-d3ef-48ef-9506-1b0d003468b9")</f>
        <v>f05426fa-d3ef-48ef-9506-1b0d003468b9</v>
      </c>
      <c r="E6604" s="1">
        <f>IFERROR(__xludf.DUMMYFUNCTION("""COMPUTED_VALUE"""),8.409892191631E12)</f>
        <v>8409892191631</v>
      </c>
      <c r="F6604" s="1"/>
      <c r="G6604" s="1"/>
      <c r="H6604" s="3">
        <f>IFERROR(__xludf.DUMMYFUNCTION("""COMPUTED_VALUE"""),0.0)</f>
        <v>0</v>
      </c>
      <c r="I6604" s="4"/>
      <c r="J6604" s="1" t="str">
        <f>IFERROR(__xludf.DUMMYFUNCTION("""COMPUTED_VALUE"""),"Jahmie Mae Barrameda")</f>
        <v>Jahmie Mae Barrameda</v>
      </c>
      <c r="K6604" s="1" t="str">
        <f>IFERROR(__xludf.DUMMYFUNCTION("""COMPUTED_VALUE"""),"Advanced Billing &amp; Subscriptions")</f>
        <v>Advanced Billing &amp; Subscriptions</v>
      </c>
      <c r="L6604" s="1" t="str">
        <f>IFERROR(__xludf.DUMMYFUNCTION("""COMPUTED_VALUE"""),"CPS Advanced Billing and Subscriptions (ABS)")</f>
        <v>CPS Advanced Billing and Subscriptions (ABS)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IFERROR(__xludf.DUMMYFUNCTION("""COMPUTED_VALUE"""),"Multilingual Support")</f>
        <v>Multilingual Support</v>
      </c>
      <c r="D6605" s="1" t="str">
        <f>IFERROR(__xludf.DUMMYFUNCTION("""COMPUTED_VALUE"""),"ddff770a-8bbb-4a78-9bec-f5c563c6b901")</f>
        <v>ddff770a-8bbb-4a78-9bec-f5c563c6b901</v>
      </c>
      <c r="E6605" s="1">
        <f>IFERROR(__xludf.DUMMYFUNCTION("""COMPUTED_VALUE"""),4.759846838031E12)</f>
        <v>4759846838031</v>
      </c>
      <c r="F6605" s="1"/>
      <c r="G6605" s="1"/>
      <c r="H6605" s="3">
        <f>IFERROR(__xludf.DUMMYFUNCTION("""COMPUTED_VALUE"""),0.0)</f>
        <v>0</v>
      </c>
      <c r="I6605" s="4"/>
      <c r="J6605" s="1" t="str">
        <f>IFERROR(__xludf.DUMMYFUNCTION("""COMPUTED_VALUE"""),"Arlene Maurillo")</f>
        <v>Arlene Maurillo</v>
      </c>
      <c r="K6605" s="1" t="str">
        <f>IFERROR(__xludf.DUMMYFUNCTION("""COMPUTED_VALUE"""),"PHL, Multilingual Support")</f>
        <v>PHL, Multilingual Support</v>
      </c>
      <c r="L6605" s="1" t="str">
        <f>IFERROR(__xludf.DUMMYFUNCTION("""COMPUTED_VALUE"""),"ML Portuguese Support")</f>
        <v>ML Portuguese Support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IFERROR(__xludf.DUMMYFUNCTION("""COMPUTED_VALUE"""),"Core Product Support")</f>
        <v>Core Product Support</v>
      </c>
      <c r="D6606" s="1" t="str">
        <f>IFERROR(__xludf.DUMMYFUNCTION("""COMPUTED_VALUE"""),"50370a17-1382-4a9f-8e42-5d34af042f22")</f>
        <v>50370a17-1382-4a9f-8e42-5d34af042f22</v>
      </c>
      <c r="E6606" s="1">
        <f>IFERROR(__xludf.DUMMYFUNCTION("""COMPUTED_VALUE"""),1.1401981770511E13)</f>
        <v>11401981770511</v>
      </c>
      <c r="F6606" s="1">
        <f>IFERROR(__xludf.DUMMYFUNCTION("""COMPUTED_VALUE"""),0.5)</f>
        <v>0.5</v>
      </c>
      <c r="G6606" s="1"/>
      <c r="H6606" s="3">
        <f>IFERROR(__xludf.DUMMYFUNCTION("""COMPUTED_VALUE"""),0.5)</f>
        <v>0.5</v>
      </c>
      <c r="I6606" s="4">
        <f>IFERROR(__xludf.DUMMYFUNCTION("""COMPUTED_VALUE"""),0.0)</f>
        <v>0</v>
      </c>
      <c r="J6606" s="1" t="str">
        <f>IFERROR(__xludf.DUMMYFUNCTION("""COMPUTED_VALUE"""),"Mikhaela Decangchon")</f>
        <v>Mikhaela Decangchon</v>
      </c>
      <c r="K6606" s="1" t="str">
        <f>IFERROR(__xludf.DUMMYFUNCTION("""COMPUTED_VALUE"""),"Advanced Product Support")</f>
        <v>Advanced Product Support</v>
      </c>
      <c r="L6606" s="1" t="str">
        <f>IFERROR(__xludf.DUMMYFUNCTION("""COMPUTED_VALUE"""),"CPS Advanced Product Support (APS)")</f>
        <v>CPS Advanced Product Support (APS)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IFERROR(__xludf.DUMMYFUNCTION("""COMPUTED_VALUE"""),"6472d23f-e427-46f0-a9cb-1e9b17ddfd44")</f>
        <v>6472d23f-e427-46f0-a9cb-1e9b17ddfd44</v>
      </c>
      <c r="E6607" s="1">
        <f>IFERROR(__xludf.DUMMYFUNCTION("""COMPUTED_VALUE"""),1.0548627051023E13)</f>
        <v>10548627051023</v>
      </c>
      <c r="F6607" s="1">
        <f>IFERROR(__xludf.DUMMYFUNCTION("""COMPUTED_VALUE"""),0.5)</f>
        <v>0.5</v>
      </c>
      <c r="G6607" s="1"/>
      <c r="H6607" s="3">
        <f>IFERROR(__xludf.DUMMYFUNCTION("""COMPUTED_VALUE"""),0.5)</f>
        <v>0.5</v>
      </c>
      <c r="I6607" s="4">
        <f>IFERROR(__xludf.DUMMYFUNCTION("""COMPUTED_VALUE"""),0.0)</f>
        <v>0</v>
      </c>
      <c r="J6607" s="1" t="str">
        <f>IFERROR(__xludf.DUMMYFUNCTION("""COMPUTED_VALUE"""),"Belle Bentazal")</f>
        <v>Belle Bentazal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IFERROR(__xludf.DUMMYFUNCTION("""COMPUTED_VALUE"""),"03428ca1-a361-4015-9a9f-9609cb3ad0fe")</f>
        <v>03428ca1-a361-4015-9a9f-9609cb3ad0fe</v>
      </c>
      <c r="E6608" s="1">
        <f>IFERROR(__xludf.DUMMYFUNCTION("""COMPUTED_VALUE"""),5.047314651919E12)</f>
        <v>5047314651919</v>
      </c>
      <c r="F6608" s="1"/>
      <c r="G6608" s="1">
        <f>IFERROR(__xludf.DUMMYFUNCTION("""COMPUTED_VALUE"""),0.5)</f>
        <v>0.5</v>
      </c>
      <c r="H6608" s="3">
        <f>IFERROR(__xludf.DUMMYFUNCTION("""COMPUTED_VALUE"""),0.5)</f>
        <v>0.5</v>
      </c>
      <c r="I6608" s="4">
        <f>IFERROR(__xludf.DUMMYFUNCTION("""COMPUTED_VALUE"""),1.0)</f>
        <v>1</v>
      </c>
      <c r="J6608" s="1" t="str">
        <f>IFERROR(__xludf.DUMMYFUNCTION("""COMPUTED_VALUE"""),"Bem Launte")</f>
        <v>Bem Launte</v>
      </c>
      <c r="K6608" s="1" t="str">
        <f>IFERROR(__xludf.DUMMYFUNCTION("""COMPUTED_VALUE"""),"Core Product Support Escalation Team")</f>
        <v>Core Product Support Escalation Team</v>
      </c>
      <c r="L6608" s="1" t="str">
        <f>IFERROR(__xludf.DUMMYFUNCTION("""COMPUTED_VALUE"""),"CPS Core Product Support Escalations (CPSET)")</f>
        <v>CPS Core Product Support Escalations (CPSET)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IFERROR(__xludf.DUMMYFUNCTION("""COMPUTED_VALUE"""),"eb75942b-e616-42a5-bbc5-1d6cc92843bb")</f>
        <v>eb75942b-e616-42a5-bbc5-1d6cc92843bb</v>
      </c>
      <c r="E6609" s="1">
        <f>IFERROR(__xludf.DUMMYFUNCTION("""COMPUTED_VALUE"""),7.437355919375E12)</f>
        <v>7437355919375</v>
      </c>
      <c r="F6609" s="1">
        <f>IFERROR(__xludf.DUMMYFUNCTION("""COMPUTED_VALUE"""),0.5)</f>
        <v>0.5</v>
      </c>
      <c r="G6609" s="1"/>
      <c r="H6609" s="3">
        <f>IFERROR(__xludf.DUMMYFUNCTION("""COMPUTED_VALUE"""),0.5)</f>
        <v>0.5</v>
      </c>
      <c r="I6609" s="4">
        <f>IFERROR(__xludf.DUMMYFUNCTION("""COMPUTED_VALUE"""),0.0)</f>
        <v>0</v>
      </c>
      <c r="J6609" s="1" t="str">
        <f>IFERROR(__xludf.DUMMYFUNCTION("""COMPUTED_VALUE"""),"Ana Lazaro")</f>
        <v>Ana Lazaro</v>
      </c>
      <c r="K6609" s="1" t="str">
        <f>IFERROR(__xludf.DUMMYFUNCTION("""COMPUTED_VALUE"""),"Advanced Billing &amp; Subscriptions")</f>
        <v>Advanced Billing &amp; Subscriptions</v>
      </c>
      <c r="L6609" s="1" t="str">
        <f>IFERROR(__xludf.DUMMYFUNCTION("""COMPUTED_VALUE"""),"CPS Advanced Billing and Subscriptions (ABS)")</f>
        <v>CPS Advanced Billing and Subscriptions (ABS)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IFERROR(__xludf.DUMMYFUNCTION("""COMPUTED_VALUE"""),"Admin Support")</f>
        <v>Admin Support</v>
      </c>
      <c r="D6610" s="1" t="str">
        <f>IFERROR(__xludf.DUMMYFUNCTION("""COMPUTED_VALUE"""),"3f58d026-d7af-4464-8ba2-17fb4976b8ac")</f>
        <v>3f58d026-d7af-4464-8ba2-17fb4976b8ac</v>
      </c>
      <c r="E6610" s="1">
        <f>IFERROR(__xludf.DUMMYFUNCTION("""COMPUTED_VALUE"""),3.61724668516E11)</f>
        <v>361724668516</v>
      </c>
      <c r="F6610" s="1"/>
      <c r="G6610" s="1"/>
      <c r="H6610" s="3">
        <f>IFERROR(__xludf.DUMMYFUNCTION("""COMPUTED_VALUE"""),0.0)</f>
        <v>0</v>
      </c>
      <c r="I6610" s="4"/>
      <c r="J6610" s="1" t="str">
        <f>IFERROR(__xludf.DUMMYFUNCTION("""COMPUTED_VALUE"""),"Rose Gabilan")</f>
        <v>Rose Gabilan</v>
      </c>
      <c r="K6610" s="1" t="str">
        <f>IFERROR(__xludf.DUMMYFUNCTION("""COMPUTED_VALUE"""),"Admin Support PH SSO")</f>
        <v>Admin Support PH SSO</v>
      </c>
      <c r="L6610" s="1" t="str">
        <f>IFERROR(__xludf.DUMMYFUNCTION("""COMPUTED_VALUE"""),"Admin SSO - CHT")</f>
        <v>Admin SSO - CHT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IFERROR(__xludf.DUMMYFUNCTION("""COMPUTED_VALUE"""),"021b74ea-5511-4b56-9f2a-6ea9d6443caa")</f>
        <v>021b74ea-5511-4b56-9f2a-6ea9d6443caa</v>
      </c>
      <c r="E6611" s="1">
        <f>IFERROR(__xludf.DUMMYFUNCTION("""COMPUTED_VALUE"""),3.61725374416E11)</f>
        <v>361725374416</v>
      </c>
      <c r="F6611" s="1"/>
      <c r="G6611" s="1"/>
      <c r="H6611" s="3">
        <f>IFERROR(__xludf.DUMMYFUNCTION("""COMPUTED_VALUE"""),0.0)</f>
        <v>0</v>
      </c>
      <c r="I6611" s="4"/>
      <c r="J6611" s="1" t="str">
        <f>IFERROR(__xludf.DUMMYFUNCTION("""COMPUTED_VALUE"""),"Rose Gabilan")</f>
        <v>Rose Gabilan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IFERROR(__xludf.DUMMYFUNCTION("""COMPUTED_VALUE"""),"328935f7-c639-4b8f-8512-a9641b2cf808")</f>
        <v>328935f7-c639-4b8f-8512-a9641b2cf808</v>
      </c>
      <c r="E6612" s="1">
        <f>IFERROR(__xludf.DUMMYFUNCTION("""COMPUTED_VALUE"""),3.61731648215E11)</f>
        <v>361731648215</v>
      </c>
      <c r="F6612" s="1"/>
      <c r="G6612" s="1"/>
      <c r="H6612" s="3">
        <f>IFERROR(__xludf.DUMMYFUNCTION("""COMPUTED_VALUE"""),0.0)</f>
        <v>0</v>
      </c>
      <c r="I6612" s="4"/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IFERROR(__xludf.DUMMYFUNCTION("""COMPUTED_VALUE"""),"Core Product Support")</f>
        <v>Core Product Support</v>
      </c>
      <c r="D6613" s="1" t="str">
        <f>IFERROR(__xludf.DUMMYFUNCTION("""COMPUTED_VALUE"""),"157b66db-b9f4-4a3d-a00a-5cf3eefe9b58")</f>
        <v>157b66db-b9f4-4a3d-a00a-5cf3eefe9b58</v>
      </c>
      <c r="E6613" s="1">
        <f>IFERROR(__xludf.DUMMYFUNCTION("""COMPUTED_VALUE"""),3.61731791835E11)</f>
        <v>361731791835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IFERROR(__xludf.DUMMYFUNCTION("""COMPUTED_VALUE"""),"Renette Bok")</f>
        <v>Renette Bok</v>
      </c>
      <c r="K6613" s="1" t="str">
        <f>IFERROR(__xludf.DUMMYFUNCTION("""COMPUTED_VALUE"""),"Advanced Billing &amp; Subscriptions")</f>
        <v>Advanced Billing &amp; Subscriptions</v>
      </c>
      <c r="L6613" s="1" t="str">
        <f>IFERROR(__xludf.DUMMYFUNCTION("""COMPUTED_VALUE"""),"CPS Advanced Billing and Subscriptions (ABS)")</f>
        <v>CPS Advanced Billing and Subscriptions (ABS)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IFERROR(__xludf.DUMMYFUNCTION("""COMPUTED_VALUE"""),"9f2b3750-482b-4498-a201-4e32c8fad021")</f>
        <v>9f2b3750-482b-4498-a201-4e32c8fad021</v>
      </c>
      <c r="E6614" s="1">
        <f>IFERROR(__xludf.DUMMYFUNCTION("""COMPUTED_VALUE"""),3.61861298275E11)</f>
        <v>361861298275</v>
      </c>
      <c r="F6614" s="1">
        <f>IFERROR(__xludf.DUMMYFUNCTION("""COMPUTED_VALUE"""),0.5)</f>
        <v>0.5</v>
      </c>
      <c r="G6614" s="1">
        <f>IFERROR(__xludf.DUMMYFUNCTION("""COMPUTED_VALUE"""),2.5)</f>
        <v>2.5</v>
      </c>
      <c r="H6614" s="3">
        <f>IFERROR(__xludf.DUMMYFUNCTION("""COMPUTED_VALUE"""),3.0)</f>
        <v>3</v>
      </c>
      <c r="I6614" s="4">
        <f>IFERROR(__xludf.DUMMYFUNCTION("""COMPUTED_VALUE"""),0.8333333333333334)</f>
        <v>0.8333333333</v>
      </c>
      <c r="J6614" s="1" t="str">
        <f>IFERROR(__xludf.DUMMYFUNCTION("""COMPUTED_VALUE"""),"Bem Launte")</f>
        <v>Bem Launte</v>
      </c>
      <c r="K6614" s="1" t="str">
        <f>IFERROR(__xludf.DUMMYFUNCTION("""COMPUTED_VALUE"""),"Core Product Support Escalation Team")</f>
        <v>Core Product Support Escalation Team</v>
      </c>
      <c r="L6614" s="1" t="str">
        <f>IFERROR(__xludf.DUMMYFUNCTION("""COMPUTED_VALUE"""),"CPS Core Product Support Escalations (CPSET)")</f>
        <v>CPS Core Product Support Escalations (CPSET)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IFERROR(__xludf.DUMMYFUNCTION("""COMPUTED_VALUE"""),"High Sensitivity Support")</f>
        <v>High Sensitivity Support</v>
      </c>
      <c r="D6615" s="1" t="str">
        <f>IFERROR(__xludf.DUMMYFUNCTION("""COMPUTED_VALUE"""),"572f7cc4-e4a6-4132-92cf-6f6ba75ee4d7")</f>
        <v>572f7cc4-e4a6-4132-92cf-6f6ba75ee4d7</v>
      </c>
      <c r="E6615" s="1">
        <f>IFERROR(__xludf.DUMMYFUNCTION("""COMPUTED_VALUE"""),5.202419220111E12)</f>
        <v>5202419220111</v>
      </c>
      <c r="F6615" s="1"/>
      <c r="G6615" s="1"/>
      <c r="H6615" s="3">
        <f>IFERROR(__xludf.DUMMYFUNCTION("""COMPUTED_VALUE"""),0.0)</f>
        <v>0</v>
      </c>
      <c r="I6615" s="4"/>
      <c r="J6615" s="1" t="str">
        <f>IFERROR(__xludf.DUMMYFUNCTION("""COMPUTED_VALUE"""),"Issi Afable")</f>
        <v>Issi Afable</v>
      </c>
      <c r="K6615" s="1" t="str">
        <f>IFERROR(__xludf.DUMMYFUNCTION("""COMPUTED_VALUE"""),"High Sensitivity Support PH")</f>
        <v>High Sensitivity Support PH</v>
      </c>
      <c r="L6615" s="1" t="str">
        <f>IFERROR(__xludf.DUMMYFUNCTION("""COMPUTED_VALUE"""),"HSS High Sensitivity Support PH - SEE")</f>
        <v>HSS High Sensitivity Support PH - SEE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IFERROR(__xludf.DUMMYFUNCTION("""COMPUTED_VALUE"""),"Segment-specific Support")</f>
        <v>Segment-specific Support</v>
      </c>
      <c r="D6616" s="1" t="str">
        <f>IFERROR(__xludf.DUMMYFUNCTION("""COMPUTED_VALUE"""),"78d3efd2-2d00-4986-b5cc-7ca6a1d3542d")</f>
        <v>78d3efd2-2d00-4986-b5cc-7ca6a1d3542d</v>
      </c>
      <c r="E6616" s="1">
        <f>IFERROR(__xludf.DUMMYFUNCTION("""COMPUTED_VALUE"""),5.566867981071E12)</f>
        <v>5566867981071</v>
      </c>
      <c r="F6616" s="1"/>
      <c r="G6616" s="1"/>
      <c r="H6616" s="3">
        <f>IFERROR(__xludf.DUMMYFUNCTION("""COMPUTED_VALUE"""),0.0)</f>
        <v>0</v>
      </c>
      <c r="I6616" s="4"/>
      <c r="J6616" s="1" t="str">
        <f>IFERROR(__xludf.DUMMYFUNCTION("""COMPUTED_VALUE"""),"Tash Kelly")</f>
        <v>Tash Kelly</v>
      </c>
      <c r="K6616" s="1" t="str">
        <f>IFERROR(__xludf.DUMMYFUNCTION("""COMPUTED_VALUE"""),"Affinity Support")</f>
        <v>Affinity Support</v>
      </c>
      <c r="L6616" s="1" t="str">
        <f>IFERROR(__xludf.DUMMYFUNCTION("""COMPUTED_VALUE"""),"SSS Affinity")</f>
        <v>SSS Affinity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IFERROR(__xludf.DUMMYFUNCTION("""COMPUTED_VALUE"""),"Print Support")</f>
        <v>Print Support</v>
      </c>
      <c r="D6617" s="1" t="str">
        <f>IFERROR(__xludf.DUMMYFUNCTION("""COMPUTED_VALUE"""),"03738c45-2c9f-44bf-bb4b-58a2fe9fdf5d")</f>
        <v>03738c45-2c9f-44bf-bb4b-58a2fe9fdf5d</v>
      </c>
      <c r="E6617" s="1"/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IFERROR(__xludf.DUMMYFUNCTION("""COMPUTED_VALUE"""),"Aliza Dote")</f>
        <v>Aliza Dote</v>
      </c>
      <c r="K6617" s="1" t="str">
        <f>IFERROR(__xludf.DUMMYFUNCTION("""COMPUTED_VALUE"""),"Print Design Support")</f>
        <v>Print Design Support</v>
      </c>
      <c r="L6617" s="1" t="str">
        <f>IFERROR(__xludf.DUMMYFUNCTION("""COMPUTED_VALUE"""),"Print Print Design")</f>
        <v>Print Print Design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IFERROR(__xludf.DUMMYFUNCTION("""COMPUTED_VALUE"""),"Core Product Support")</f>
        <v>Core Product Support</v>
      </c>
      <c r="D6618" s="1" t="str">
        <f>IFERROR(__xludf.DUMMYFUNCTION("""COMPUTED_VALUE"""),"9c934de8-6199-4bb2-bcc9-bd8b70ec7a9c")</f>
        <v>9c934de8-6199-4bb2-bcc9-bd8b70ec7a9c</v>
      </c>
      <c r="E6618" s="1">
        <f>IFERROR(__xludf.DUMMYFUNCTION("""COMPUTED_VALUE"""),9.795939875087E12)</f>
        <v>9795939875087</v>
      </c>
      <c r="F6618" s="1">
        <f>IFERROR(__xludf.DUMMYFUNCTION("""COMPUTED_VALUE"""),0.5)</f>
        <v>0.5</v>
      </c>
      <c r="G6618" s="1"/>
      <c r="H6618" s="3">
        <f>IFERROR(__xludf.DUMMYFUNCTION("""COMPUTED_VALUE"""),0.5)</f>
        <v>0.5</v>
      </c>
      <c r="I6618" s="4">
        <f>IFERROR(__xludf.DUMMYFUNCTION("""COMPUTED_VALUE"""),0.0)</f>
        <v>0</v>
      </c>
      <c r="J6618" s="1" t="str">
        <f>IFERROR(__xludf.DUMMYFUNCTION("""COMPUTED_VALUE"""),"Cate Velasco")</f>
        <v>Cate Velasco</v>
      </c>
      <c r="K6618" s="1" t="str">
        <f>IFERROR(__xludf.DUMMYFUNCTION("""COMPUTED_VALUE"""),"Advanced Product Support")</f>
        <v>Advanced Product Support</v>
      </c>
      <c r="L6618" s="1" t="str">
        <f>IFERROR(__xludf.DUMMYFUNCTION("""COMPUTED_VALUE"""),"CPS Advanced Product Support (APS)")</f>
        <v>CPS Advanced Product Support (APS)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IFERROR(__xludf.DUMMYFUNCTION("""COMPUTED_VALUE"""),"0f8d8927-aad1-40c2-82ac-95b7b823eec0")</f>
        <v>0f8d8927-aad1-40c2-82ac-95b7b823eec0</v>
      </c>
      <c r="E6619" s="1">
        <f>IFERROR(__xludf.DUMMYFUNCTION("""COMPUTED_VALUE"""),5.202441056015E12)</f>
        <v>5202441056015</v>
      </c>
      <c r="F6619" s="1"/>
      <c r="G6619" s="1"/>
      <c r="H6619" s="3">
        <f>IFERROR(__xludf.DUMMYFUNCTION("""COMPUTED_VALUE"""),0.0)</f>
        <v>0</v>
      </c>
      <c r="I6619" s="4"/>
      <c r="J6619" s="1" t="str">
        <f>IFERROR(__xludf.DUMMYFUNCTION("""COMPUTED_VALUE"""),"Renette Bok")</f>
        <v>Renette Bok</v>
      </c>
      <c r="K6619" s="1" t="str">
        <f>IFERROR(__xludf.DUMMYFUNCTION("""COMPUTED_VALUE"""),"Advanced Billing &amp; Subscriptions")</f>
        <v>Advanced Billing &amp; Subscriptions</v>
      </c>
      <c r="L6619" s="1" t="str">
        <f>IFERROR(__xludf.DUMMYFUNCTION("""COMPUTED_VALUE"""),"CPS Advanced Billing and Subscriptions (ABS)")</f>
        <v>CPS Advanced Billing and Subscriptions (ABS)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IFERROR(__xludf.DUMMYFUNCTION("""COMPUTED_VALUE"""),"e33e46e4-d59d-4c5b-9834-288e99d79b63")</f>
        <v>e33e46e4-d59d-4c5b-9834-288e99d79b63</v>
      </c>
      <c r="E6620" s="1">
        <f>IFERROR(__xludf.DUMMYFUNCTION("""COMPUTED_VALUE"""),1.0333049582991E13)</f>
        <v>10333049582991</v>
      </c>
      <c r="F6620" s="1">
        <f>IFERROR(__xludf.DUMMYFUNCTION("""COMPUTED_VALUE"""),0.5)</f>
        <v>0.5</v>
      </c>
      <c r="G6620" s="1"/>
      <c r="H6620" s="3">
        <f>IFERROR(__xludf.DUMMYFUNCTION("""COMPUTED_VALUE"""),0.5)</f>
        <v>0.5</v>
      </c>
      <c r="I6620" s="4">
        <f>IFERROR(__xludf.DUMMYFUNCTION("""COMPUTED_VALUE"""),0.0)</f>
        <v>0</v>
      </c>
      <c r="J6620" s="1" t="str">
        <f>IFERROR(__xludf.DUMMYFUNCTION("""COMPUTED_VALUE"""),"Cate Velasco")</f>
        <v>Cate Velasco</v>
      </c>
      <c r="K6620" s="1" t="str">
        <f>IFERROR(__xludf.DUMMYFUNCTION("""COMPUTED_VALUE"""),"Advanced Product Support")</f>
        <v>Advanced Product Support</v>
      </c>
      <c r="L6620" s="1" t="str">
        <f>IFERROR(__xludf.DUMMYFUNCTION("""COMPUTED_VALUE"""),"CPS Advanced Product Support (APS)")</f>
        <v>CPS Advanced Product Support (APS)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IFERROR(__xludf.DUMMYFUNCTION("""COMPUTED_VALUE"""),"748f7375-5497-4286-b6df-38229b609d09")</f>
        <v>748f7375-5497-4286-b6df-38229b609d09</v>
      </c>
      <c r="E6621" s="1"/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IFERROR(__xludf.DUMMYFUNCTION("""COMPUTED_VALUE"""),"Mikhaela Decangchon")</f>
        <v>Mikhaela Decangchon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IFERROR(__xludf.DUMMYFUNCTION("""COMPUTED_VALUE"""),"Admin Support")</f>
        <v>Admin Support</v>
      </c>
      <c r="D6622" s="1" t="str">
        <f>IFERROR(__xludf.DUMMYFUNCTION("""COMPUTED_VALUE"""),"8d05170b-44c2-4973-963a-14bb293f18ab")</f>
        <v>8d05170b-44c2-4973-963a-14bb293f18ab</v>
      </c>
      <c r="E6622" s="1">
        <f>IFERROR(__xludf.DUMMYFUNCTION("""COMPUTED_VALUE"""),3.61731348415E11)</f>
        <v>361731348415</v>
      </c>
      <c r="F6622" s="1"/>
      <c r="G6622" s="1">
        <f>IFERROR(__xludf.DUMMYFUNCTION("""COMPUTED_VALUE"""),7.0)</f>
        <v>7</v>
      </c>
      <c r="H6622" s="3">
        <f>IFERROR(__xludf.DUMMYFUNCTION("""COMPUTED_VALUE"""),7.0)</f>
        <v>7</v>
      </c>
      <c r="I6622" s="4">
        <f>IFERROR(__xludf.DUMMYFUNCTION("""COMPUTED_VALUE"""),1.0)</f>
        <v>1</v>
      </c>
      <c r="J6622" s="1" t="str">
        <f>IFERROR(__xludf.DUMMYFUNCTION("""COMPUTED_VALUE"""),"Kelden Laguting")</f>
        <v>Kelden Laguting</v>
      </c>
      <c r="K6622" s="1" t="str">
        <f>IFERROR(__xludf.DUMMYFUNCTION("""COMPUTED_VALUE"""),"Admin Support PH")</f>
        <v>Admin Support PH</v>
      </c>
      <c r="L6622" s="1" t="str">
        <f>IFERROR(__xludf.DUMMYFUNCTION("""COMPUTED_VALUE"""),"Admin PH")</f>
        <v>Admin PH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IFERROR(__xludf.DUMMYFUNCTION("""COMPUTED_VALUE"""),"c51116f5-04d9-48df-a12a-dbf63eaf9c18")</f>
        <v>c51116f5-04d9-48df-a12a-dbf63eaf9c18</v>
      </c>
      <c r="E6623" s="1">
        <f>IFERROR(__xludf.DUMMYFUNCTION("""COMPUTED_VALUE"""),3.61731647035E11)</f>
        <v>361731647035</v>
      </c>
      <c r="F6623" s="1"/>
      <c r="G6623" s="1"/>
      <c r="H6623" s="3">
        <f>IFERROR(__xludf.DUMMYFUNCTION("""COMPUTED_VALUE"""),0.0)</f>
        <v>0</v>
      </c>
      <c r="I6623" s="4"/>
      <c r="J6623" s="1" t="str">
        <f>IFERROR(__xludf.DUMMYFUNCTION("""COMPUTED_VALUE"""),"Rose Gabilan")</f>
        <v>Rose Gabilan</v>
      </c>
      <c r="K6623" s="1" t="str">
        <f>IFERROR(__xludf.DUMMYFUNCTION("""COMPUTED_VALUE"""),"Admin Support PH SSO")</f>
        <v>Admin Support PH SSO</v>
      </c>
      <c r="L6623" s="1" t="str">
        <f>IFERROR(__xludf.DUMMYFUNCTION("""COMPUTED_VALUE"""),"Admin SSO - CHT")</f>
        <v>Admin SSO - CHT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IFERROR(__xludf.DUMMYFUNCTION("""COMPUTED_VALUE"""),"Core Product Support")</f>
        <v>Core Product Support</v>
      </c>
      <c r="D6624" s="1" t="str">
        <f>IFERROR(__xludf.DUMMYFUNCTION("""COMPUTED_VALUE"""),"ee26274a-f5bb-4f8f-aa29-94921d6e67a9")</f>
        <v>ee26274a-f5bb-4f8f-aa29-94921d6e67a9</v>
      </c>
      <c r="E6624" s="1">
        <f>IFERROR(__xludf.DUMMYFUNCTION("""COMPUTED_VALUE"""),9.107717956879E12)</f>
        <v>9107717956879</v>
      </c>
      <c r="F6624" s="1">
        <f>IFERROR(__xludf.DUMMYFUNCTION("""COMPUTED_VALUE"""),0.5)</f>
        <v>0.5</v>
      </c>
      <c r="G6624" s="1"/>
      <c r="H6624" s="3">
        <f>IFERROR(__xludf.DUMMYFUNCTION("""COMPUTED_VALUE"""),0.5)</f>
        <v>0.5</v>
      </c>
      <c r="I6624" s="4">
        <f>IFERROR(__xludf.DUMMYFUNCTION("""COMPUTED_VALUE"""),0.0)</f>
        <v>0</v>
      </c>
      <c r="J6624" s="1" t="str">
        <f>IFERROR(__xludf.DUMMYFUNCTION("""COMPUTED_VALUE"""),"Marie Mordeno")</f>
        <v>Marie Mordeno</v>
      </c>
      <c r="K6624" s="1" t="str">
        <f>IFERROR(__xludf.DUMMYFUNCTION("""COMPUTED_VALUE"""),"Advanced Billing &amp; Subscriptions")</f>
        <v>Advanced Billing &amp; Subscriptions</v>
      </c>
      <c r="L6624" s="1" t="str">
        <f>IFERROR(__xludf.DUMMYFUNCTION("""COMPUTED_VALUE"""),"CPS Advanced Billing and Subscriptions (ABS)")</f>
        <v>CPS Advanced Billing and Subscriptions (ABS)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IFERROR(__xludf.DUMMYFUNCTION("""COMPUTED_VALUE"""),"9ec42277-802e-4dea-b288-c3f190cff1eb")</f>
        <v>9ec42277-802e-4dea-b288-c3f190cff1eb</v>
      </c>
      <c r="E6625" s="1">
        <f>IFERROR(__xludf.DUMMYFUNCTION("""COMPUTED_VALUE"""),3.61726427476E11)</f>
        <v>361726427476</v>
      </c>
      <c r="F6625" s="1">
        <f>IFERROR(__xludf.DUMMYFUNCTION("""COMPUTED_VALUE"""),0.5)</f>
        <v>0.5</v>
      </c>
      <c r="G6625" s="1">
        <f>IFERROR(__xludf.DUMMYFUNCTION("""COMPUTED_VALUE"""),2.5)</f>
        <v>2.5</v>
      </c>
      <c r="H6625" s="3">
        <f>IFERROR(__xludf.DUMMYFUNCTION("""COMPUTED_VALUE"""),3.0)</f>
        <v>3</v>
      </c>
      <c r="I6625" s="4">
        <f>IFERROR(__xludf.DUMMYFUNCTION("""COMPUTED_VALUE"""),0.8333333333333334)</f>
        <v>0.8333333333</v>
      </c>
      <c r="J6625" s="1" t="str">
        <f>IFERROR(__xludf.DUMMYFUNCTION("""COMPUTED_VALUE"""),"Ellaine Estayo")</f>
        <v>Ellaine Estayo</v>
      </c>
      <c r="K6625" s="1" t="str">
        <f>IFERROR(__xludf.DUMMYFUNCTION("""COMPUTED_VALUE"""),"Core Product Support Escalation Team")</f>
        <v>Core Product Support Escalation Team</v>
      </c>
      <c r="L6625" s="1" t="str">
        <f>IFERROR(__xludf.DUMMYFUNCTION("""COMPUTED_VALUE"""),"CPS Core Product Support Escalations (CPSET)")</f>
        <v>CPS Core Product Support Escalations (CPSET)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IFERROR(__xludf.DUMMYFUNCTION("""COMPUTED_VALUE"""),"Print Support")</f>
        <v>Print Support</v>
      </c>
      <c r="D6626" s="1" t="str">
        <f>IFERROR(__xludf.DUMMYFUNCTION("""COMPUTED_VALUE"""),"9e3b5d29-0e29-4565-a70a-6e7ee3c7be84")</f>
        <v>9e3b5d29-0e29-4565-a70a-6e7ee3c7be84</v>
      </c>
      <c r="E6626" s="1">
        <f>IFERROR(__xludf.DUMMYFUNCTION("""COMPUTED_VALUE"""),1.0548602091791E13)</f>
        <v>10548602091791</v>
      </c>
      <c r="F6626" s="1"/>
      <c r="G6626" s="1"/>
      <c r="H6626" s="3">
        <f>IFERROR(__xludf.DUMMYFUNCTION("""COMPUTED_VALUE"""),0.0)</f>
        <v>0</v>
      </c>
      <c r="I6626" s="4"/>
      <c r="J6626" s="1" t="str">
        <f>IFERROR(__xludf.DUMMYFUNCTION("""COMPUTED_VALUE"""),"Jen Momo")</f>
        <v>Jen Momo</v>
      </c>
      <c r="K6626" s="1" t="str">
        <f>IFERROR(__xludf.DUMMYFUNCTION("""COMPUTED_VALUE"""),"Print Support PH")</f>
        <v>Print Support PH</v>
      </c>
      <c r="L6626" s="1" t="str">
        <f>IFERROR(__xludf.DUMMYFUNCTION("""COMPUTED_VALUE"""),"Print Print - CHT")</f>
        <v>Print Print - CHT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IFERROR(__xludf.DUMMYFUNCTION("""COMPUTED_VALUE"""),"Segment-specific Support")</f>
        <v>Segment-specific Support</v>
      </c>
      <c r="D6627" s="1" t="str">
        <f>IFERROR(__xludf.DUMMYFUNCTION("""COMPUTED_VALUE"""),"eda8dc46-d638-4955-b85e-554ac98c41d8")</f>
        <v>eda8dc46-d638-4955-b85e-554ac98c41d8</v>
      </c>
      <c r="E6627" s="1">
        <f>IFERROR(__xludf.DUMMYFUNCTION("""COMPUTED_VALUE"""),3.61731943235E11)</f>
        <v>361731943235</v>
      </c>
      <c r="F6627" s="1"/>
      <c r="G6627" s="1"/>
      <c r="H6627" s="3">
        <f>IFERROR(__xludf.DUMMYFUNCTION("""COMPUTED_VALUE"""),0.0)</f>
        <v>0</v>
      </c>
      <c r="I6627" s="4"/>
      <c r="J6627" s="1" t="str">
        <f>IFERROR(__xludf.DUMMYFUNCTION("""COMPUTED_VALUE"""),"Aileen Dayanghirang")</f>
        <v>Aileen Dayanghirang</v>
      </c>
      <c r="K6627" s="1" t="str">
        <f>IFERROR(__xludf.DUMMYFUNCTION("""COMPUTED_VALUE"""),"Creators Support")</f>
        <v>Creators Support</v>
      </c>
      <c r="L6627" s="1" t="str">
        <f>IFERROR(__xludf.DUMMYFUNCTION("""COMPUTED_VALUE"""),"SSS Creators")</f>
        <v>SSS Creators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IFERROR(__xludf.DUMMYFUNCTION("""COMPUTED_VALUE"""),"Admin Support")</f>
        <v>Admin Support</v>
      </c>
      <c r="D6628" s="1" t="str">
        <f>IFERROR(__xludf.DUMMYFUNCTION("""COMPUTED_VALUE"""),"1135d838-4518-48e7-a5b8-f1738f44245c")</f>
        <v>1135d838-4518-48e7-a5b8-f1738f44245c</v>
      </c>
      <c r="E6628" s="1">
        <f>IFERROR(__xludf.DUMMYFUNCTION("""COMPUTED_VALUE"""),9.795666354191E12)</f>
        <v>9795666354191</v>
      </c>
      <c r="F6628" s="1"/>
      <c r="G6628" s="1">
        <f>IFERROR(__xludf.DUMMYFUNCTION("""COMPUTED_VALUE"""),8.0)</f>
        <v>8</v>
      </c>
      <c r="H6628" s="3">
        <f>IFERROR(__xludf.DUMMYFUNCTION("""COMPUTED_VALUE"""),8.0)</f>
        <v>8</v>
      </c>
      <c r="I6628" s="4">
        <f>IFERROR(__xludf.DUMMYFUNCTION("""COMPUTED_VALUE"""),1.0)</f>
        <v>1</v>
      </c>
      <c r="J6628" s="1" t="str">
        <f>IFERROR(__xludf.DUMMYFUNCTION("""COMPUTED_VALUE"""),"Elise Cesario Mendes")</f>
        <v>Elise Cesario Mendes</v>
      </c>
      <c r="K6628" s="1" t="str">
        <f>IFERROR(__xludf.DUMMYFUNCTION("""COMPUTED_VALUE"""),"Admin Support APJ")</f>
        <v>Admin Support APJ</v>
      </c>
      <c r="L6628" s="1" t="str">
        <f>IFERROR(__xludf.DUMMYFUNCTION("""COMPUTED_VALUE"""),"Admin APJ")</f>
        <v>Admin APJ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IFERROR(__xludf.DUMMYFUNCTION("""COMPUTED_VALUE"""),"Segment-specific Support")</f>
        <v>Segment-specific Support</v>
      </c>
      <c r="D6629" s="1" t="str">
        <f>IFERROR(__xludf.DUMMYFUNCTION("""COMPUTED_VALUE"""),"415a5e08-54f0-4280-b179-b938b4a67267")</f>
        <v>415a5e08-54f0-4280-b179-b938b4a67267</v>
      </c>
      <c r="E6629" s="1">
        <f>IFERROR(__xludf.DUMMYFUNCTION("""COMPUTED_VALUE"""),8.904493645967E12)</f>
        <v>8904493645967</v>
      </c>
      <c r="F6629" s="1"/>
      <c r="G6629" s="1"/>
      <c r="H6629" s="3">
        <f>IFERROR(__xludf.DUMMYFUNCTION("""COMPUTED_VALUE"""),0.0)</f>
        <v>0</v>
      </c>
      <c r="I6629" s="4"/>
      <c r="J6629" s="1" t="str">
        <f>IFERROR(__xludf.DUMMYFUNCTION("""COMPUTED_VALUE"""),"Tash Kelly")</f>
        <v>Tash Kelly</v>
      </c>
      <c r="K6629" s="1" t="str">
        <f>IFERROR(__xludf.DUMMYFUNCTION("""COMPUTED_VALUE"""),"Affinity Support")</f>
        <v>Affinity Support</v>
      </c>
      <c r="L6629" s="1" t="str">
        <f>IFERROR(__xludf.DUMMYFUNCTION("""COMPUTED_VALUE"""),"SSS Affinity")</f>
        <v>SSS Affinity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IFERROR(__xludf.DUMMYFUNCTION("""COMPUTED_VALUE"""),0.5)</f>
        <v>0.5</v>
      </c>
      <c r="G6631" s="1"/>
      <c r="H6631" s="3">
        <f>IFERROR(__xludf.DUMMYFUNCTION("""COMPUTED_VALUE"""),0.5)</f>
        <v>0.5</v>
      </c>
      <c r="I6631" s="4">
        <f>IFERROR(__xludf.DUMMYFUNCTION("""COMPUTED_VALUE"""),0.0)</f>
        <v>0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IFERROR(__xludf.DUMMYFUNCTION("""COMPUTED_VALUE"""),4.0)</f>
        <v>4</v>
      </c>
      <c r="H6632" s="3">
        <f>IFERROR(__xludf.DUMMYFUNCTION("""COMPUTED_VALUE"""),4.0)</f>
        <v>4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/>
      <c r="H6633" s="3">
        <f>IFERROR(__xludf.DUMMYFUNCTION("""COMPUTED_VALUE"""),0.0)</f>
        <v>0</v>
      </c>
      <c r="I6633" s="4"/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/>
      <c r="H6635" s="3">
        <f>IFERROR(__xludf.DUMMYFUNCTION("""COMPUTED_VALUE"""),0.0)</f>
        <v>0</v>
      </c>
      <c r="I6635" s="4"/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>
        <f>IFERROR(__xludf.DUMMYFUNCTION("""COMPUTED_VALUE"""),0.5)</f>
        <v>0.5</v>
      </c>
      <c r="G6636" s="1"/>
      <c r="H6636" s="3">
        <f>IFERROR(__xludf.DUMMYFUNCTION("""COMPUTED_VALUE"""),0.5)</f>
        <v>0.5</v>
      </c>
      <c r="I6636" s="4">
        <f>IFERROR(__xludf.DUMMYFUNCTION("""COMPUTED_VALUE"""),0.0)</f>
        <v>0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>
        <f>IFERROR(__xludf.DUMMYFUNCTION("""COMPUTED_VALUE"""),2.0)</f>
        <v>2</v>
      </c>
      <c r="G6637" s="1"/>
      <c r="H6637" s="3">
        <f>IFERROR(__xludf.DUMMYFUNCTION("""COMPUTED_VALUE"""),2.0)</f>
        <v>2</v>
      </c>
      <c r="I6637" s="4">
        <f>IFERROR(__xludf.DUMMYFUNCTION("""COMPUTED_VALUE"""),0.0)</f>
        <v>0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/>
      <c r="H6638" s="3">
        <f>IFERROR(__xludf.DUMMYFUNCTION("""COMPUTED_VALUE"""),0.0)</f>
        <v>0</v>
      </c>
      <c r="I6638" s="4"/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/>
      <c r="H6639" s="3">
        <f>IFERROR(__xludf.DUMMYFUNCTION("""COMPUTED_VALUE"""),0.5)</f>
        <v>0.5</v>
      </c>
      <c r="I6639" s="4">
        <f>IFERROR(__xludf.DUMMYFUNCTION("""COMPUTED_VALUE"""),0.0)</f>
        <v>0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IFERROR(__xludf.DUMMYFUNCTION("""COMPUTED_VALUE"""),4.0)</f>
        <v>4</v>
      </c>
      <c r="G6643" s="1"/>
      <c r="H6643" s="3">
        <f>IFERROR(__xludf.DUMMYFUNCTION("""COMPUTED_VALUE"""),4.0)</f>
        <v>4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/>
      <c r="H6645" s="3">
        <f>IFERROR(__xludf.DUMMYFUNCTION("""COMPUTED_VALUE"""),0.0)</f>
        <v>0</v>
      </c>
      <c r="I6645" s="4"/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/>
      <c r="H6646" s="3">
        <f>IFERROR(__xludf.DUMMYFUNCTION("""COMPUTED_VALUE"""),0.0)</f>
        <v>0</v>
      </c>
      <c r="I6646" s="4"/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>
        <f>IFERROR(__xludf.DUMMYFUNCTION("""COMPUTED_VALUE"""),2.0)</f>
        <v>2</v>
      </c>
      <c r="G6647" s="1"/>
      <c r="H6647" s="3">
        <f>IFERROR(__xludf.DUMMYFUNCTION("""COMPUTED_VALUE"""),2.0)</f>
        <v>2</v>
      </c>
      <c r="I6647" s="4">
        <f>IFERROR(__xludf.DUMMYFUNCTION("""COMPUTED_VALUE"""),0.0)</f>
        <v>0</v>
      </c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>
        <f>IFERROR(__xludf.DUMMYFUNCTION("""COMPUTED_VALUE"""),0.5)</f>
        <v>0.5</v>
      </c>
      <c r="G6648" s="1"/>
      <c r="H6648" s="3">
        <f>IFERROR(__xludf.DUMMYFUNCTION("""COMPUTED_VALUE"""),0.5)</f>
        <v>0.5</v>
      </c>
      <c r="I6648" s="4">
        <f>IFERROR(__xludf.DUMMYFUNCTION("""COMPUTED_VALUE"""),0.0)</f>
        <v>0</v>
      </c>
      <c r="J6648" s="1" t="str">
        <f>IFERROR(__xludf.DUMMYFUNCTION("""COMPUTED_VALUE"""),"Mikhaela Decangchon")</f>
        <v>Mikhaela Decangchon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/>
      <c r="H6652" s="3">
        <f>IFERROR(__xludf.DUMMYFUNCTION("""COMPUTED_VALUE"""),1.0)</f>
        <v>1</v>
      </c>
      <c r="I6652" s="4">
        <f>IFERROR(__xludf.DUMMYFUNCTION("""COMPUTED_VALUE"""),0.0)</f>
        <v>0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IFERROR(__xludf.DUMMYFUNCTION("""COMPUTED_VALUE"""),2.5)</f>
        <v>2.5</v>
      </c>
      <c r="H6653" s="3">
        <f>IFERROR(__xludf.DUMMYFUNCTION("""COMPUTED_VALUE"""),3.0)</f>
        <v>3</v>
      </c>
      <c r="I6653" s="4">
        <f>IFERROR(__xludf.DUMMYFUNCTION("""COMPUTED_VALUE"""),0.8333333333333334)</f>
        <v>0.8333333333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IFERROR(__xludf.DUMMYFUNCTION("""COMPUTED_VALUE"""),10.0)</f>
        <v>10</v>
      </c>
      <c r="H6654" s="3">
        <f>IFERROR(__xludf.DUMMYFUNCTION("""COMPUTED_VALUE"""),10.0)</f>
        <v>10</v>
      </c>
      <c r="I6654" s="4">
        <f>IFERROR(__xludf.DUMMYFUNCTION("""COMPUTED_VALUE"""),1.0)</f>
        <v>1</v>
      </c>
      <c r="J6654" s="1" t="str">
        <f>IFERROR(__xludf.DUMMYFUNCTION("""COMPUTED_VALUE"""),"Camille Alvarez")</f>
        <v>Camille Alvarez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IFERROR(__xludf.DUMMYFUNCTION("""COMPUTED_VALUE"""),2.0)</f>
        <v>2</v>
      </c>
      <c r="G6655" s="1"/>
      <c r="H6655" s="3">
        <f>IFERROR(__xludf.DUMMYFUNCTION("""COMPUTED_VALUE"""),2.0)</f>
        <v>2</v>
      </c>
      <c r="I6655" s="4">
        <f>IFERROR(__xludf.DUMMYFUNCTION("""COMPUTED_VALUE"""),0.0)</f>
        <v>0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IFERROR(__xludf.DUMMYFUNCTION("""COMPUTED_VALUE"""),"#VALUE!")</f>
        <v>#VALUE!</v>
      </c>
      <c r="B6656" s="2"/>
      <c r="C6656" s="1" t="str">
        <f>IFERROR(__xludf.DUMMYFUNCTION("""COMPUTED_VALUE"""),"#N/A")</f>
        <v>#N/A</v>
      </c>
      <c r="D6656" s="1"/>
      <c r="E6656" s="1"/>
      <c r="F6656" s="1"/>
      <c r="G6656" s="1"/>
      <c r="H6656" s="3">
        <f>IFERROR(__xludf.DUMMYFUNCTION("""COMPUTED_VALUE"""),0.0)</f>
        <v>0</v>
      </c>
      <c r="I6656" s="4"/>
      <c r="J6656" s="1" t="str">
        <f>IFERROR(__xludf.DUMMYFUNCTION("""COMPUTED_VALUE"""),"#N/A")</f>
        <v>#N/A</v>
      </c>
      <c r="K6656" s="1" t="str">
        <f>IFERROR(__xludf.DUMMYFUNCTION("""COMPUTED_VALUE"""),"#N/A")</f>
        <v>#N/A</v>
      </c>
      <c r="L6656" s="1" t="str">
        <f>IFERROR(__xludf.DUMMYFUNCTION("""COMPUTED_VALUE"""),"#N/A")</f>
        <v>#N/A</v>
      </c>
    </row>
    <row r="6657">
      <c r="A6657" s="1" t="str">
        <f>IFERROR(__xludf.DUMMYFUNCTION("""COMPUTED_VALUE"""),"#VALUE!")</f>
        <v>#VALUE!</v>
      </c>
      <c r="B6657" s="2"/>
      <c r="C6657" s="1" t="str">
        <f>IFERROR(__xludf.DUMMYFUNCTION("""COMPUTED_VALUE"""),"#N/A")</f>
        <v>#N/A</v>
      </c>
      <c r="D6657" s="1"/>
      <c r="E6657" s="1"/>
      <c r="F6657" s="1"/>
      <c r="G6657" s="1"/>
      <c r="H6657" s="3">
        <f>IFERROR(__xludf.DUMMYFUNCTION("""COMPUTED_VALUE"""),0.0)</f>
        <v>0</v>
      </c>
      <c r="I6657" s="4"/>
      <c r="J6657" s="1" t="str">
        <f>IFERROR(__xludf.DUMMYFUNCTION("""COMPUTED_VALUE"""),"#N/A")</f>
        <v>#N/A</v>
      </c>
      <c r="K6657" s="1" t="str">
        <f>IFERROR(__xludf.DUMMYFUNCTION("""COMPUTED_VALUE"""),"#N/A")</f>
        <v>#N/A</v>
      </c>
      <c r="L6657" s="1" t="str">
        <f>IFERROR(__xludf.DUMMYFUNCTION("""COMPUTED_VALUE"""),"#N/A")</f>
        <v>#N/A</v>
      </c>
    </row>
    <row r="6658">
      <c r="A6658" s="1" t="str">
        <f>IFERROR(__xludf.DUMMYFUNCTION("""COMPUTED_VALUE"""),"#VALUE!")</f>
        <v>#VALUE!</v>
      </c>
      <c r="B6658" s="2"/>
      <c r="C6658" s="1" t="str">
        <f>IFERROR(__xludf.DUMMYFUNCTION("""COMPUTED_VALUE"""),"#N/A")</f>
        <v>#N/A</v>
      </c>
      <c r="D6658" s="1"/>
      <c r="E6658" s="1"/>
      <c r="F6658" s="1"/>
      <c r="G6658" s="1"/>
      <c r="H6658" s="3">
        <f>IFERROR(__xludf.DUMMYFUNCTION("""COMPUTED_VALUE"""),0.0)</f>
        <v>0</v>
      </c>
      <c r="I6658" s="4"/>
      <c r="J6658" s="1" t="str">
        <f>IFERROR(__xludf.DUMMYFUNCTION("""COMPUTED_VALUE"""),"#N/A")</f>
        <v>#N/A</v>
      </c>
      <c r="K6658" s="1" t="str">
        <f>IFERROR(__xludf.DUMMYFUNCTION("""COMPUTED_VALUE"""),"#N/A")</f>
        <v>#N/A</v>
      </c>
      <c r="L6658" s="1" t="str">
        <f>IFERROR(__xludf.DUMMYFUNCTION("""COMPUTED_VALUE"""),"#N/A")</f>
        <v>#N/A</v>
      </c>
    </row>
    <row r="6659">
      <c r="A6659" s="1" t="str">
        <f>IFERROR(__xludf.DUMMYFUNCTION("""COMPUTED_VALUE"""),"#VALUE!")</f>
        <v>#VALUE!</v>
      </c>
      <c r="B6659" s="2"/>
      <c r="C6659" s="1" t="str">
        <f>IFERROR(__xludf.DUMMYFUNCTION("""COMPUTED_VALUE"""),"#N/A")</f>
        <v>#N/A</v>
      </c>
      <c r="D6659" s="1"/>
      <c r="E6659" s="1"/>
      <c r="F6659" s="1"/>
      <c r="G6659" s="1"/>
      <c r="H6659" s="3">
        <f>IFERROR(__xludf.DUMMYFUNCTION("""COMPUTED_VALUE"""),0.0)</f>
        <v>0</v>
      </c>
      <c r="I6659" s="4"/>
      <c r="J6659" s="1" t="str">
        <f>IFERROR(__xludf.DUMMYFUNCTION("""COMPUTED_VALUE"""),"#N/A")</f>
        <v>#N/A</v>
      </c>
      <c r="K6659" s="1" t="str">
        <f>IFERROR(__xludf.DUMMYFUNCTION("""COMPUTED_VALUE"""),"#N/A")</f>
        <v>#N/A</v>
      </c>
      <c r="L6659" s="1" t="str">
        <f>IFERROR(__xludf.DUMMYFUNCTION("""COMPUTED_VALUE"""),"#N/A")</f>
        <v>#N/A</v>
      </c>
    </row>
    <row r="6660">
      <c r="A6660" s="1" t="str">
        <f>IFERROR(__xludf.DUMMYFUNCTION("""COMPUTED_VALUE"""),"#VALUE!")</f>
        <v>#VALUE!</v>
      </c>
      <c r="B6660" s="2"/>
      <c r="C6660" s="1" t="str">
        <f>IFERROR(__xludf.DUMMYFUNCTION("""COMPUTED_VALUE"""),"#N/A")</f>
        <v>#N/A</v>
      </c>
      <c r="D6660" s="1"/>
      <c r="E6660" s="1"/>
      <c r="F6660" s="1"/>
      <c r="G6660" s="1"/>
      <c r="H6660" s="3">
        <f>IFERROR(__xludf.DUMMYFUNCTION("""COMPUTED_VALUE"""),0.0)</f>
        <v>0</v>
      </c>
      <c r="I6660" s="4"/>
      <c r="J6660" s="1" t="str">
        <f>IFERROR(__xludf.DUMMYFUNCTION("""COMPUTED_VALUE"""),"#N/A")</f>
        <v>#N/A</v>
      </c>
      <c r="K6660" s="1" t="str">
        <f>IFERROR(__xludf.DUMMYFUNCTION("""COMPUTED_VALUE"""),"#N/A")</f>
        <v>#N/A</v>
      </c>
      <c r="L6660" s="1" t="str">
        <f>IFERROR(__xludf.DUMMYFUNCTION("""COMPUTED_VALUE"""),"#N/A")</f>
        <v>#N/A</v>
      </c>
    </row>
    <row r="6661">
      <c r="A6661" s="1" t="str">
        <f>IFERROR(__xludf.DUMMYFUNCTION("""COMPUTED_VALUE"""),"#VALUE!")</f>
        <v>#VALUE!</v>
      </c>
      <c r="B6661" s="2"/>
      <c r="C6661" s="1" t="str">
        <f>IFERROR(__xludf.DUMMYFUNCTION("""COMPUTED_VALUE"""),"#N/A")</f>
        <v>#N/A</v>
      </c>
      <c r="D6661" s="1"/>
      <c r="E6661" s="1"/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IFERROR(__xludf.DUMMYFUNCTION("""COMPUTED_VALUE"""),"#N/A")</f>
        <v>#N/A</v>
      </c>
      <c r="K6661" s="1" t="str">
        <f>IFERROR(__xludf.DUMMYFUNCTION("""COMPUTED_VALUE"""),"#N/A")</f>
        <v>#N/A</v>
      </c>
      <c r="L6661" s="1" t="str">
        <f>IFERROR(__xludf.DUMMYFUNCTION("""COMPUTED_VALUE"""),"#N/A")</f>
        <v>#N/A</v>
      </c>
    </row>
    <row r="6662">
      <c r="A6662" s="1" t="str">
        <f>IFERROR(__xludf.DUMMYFUNCTION("""COMPUTED_VALUE"""),"#VALUE!")</f>
        <v>#VALUE!</v>
      </c>
      <c r="B6662" s="2"/>
      <c r="C6662" s="1" t="str">
        <f>IFERROR(__xludf.DUMMYFUNCTION("""COMPUTED_VALUE"""),"#N/A")</f>
        <v>#N/A</v>
      </c>
      <c r="D6662" s="1"/>
      <c r="E6662" s="1"/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IFERROR(__xludf.DUMMYFUNCTION("""COMPUTED_VALUE"""),"#N/A")</f>
        <v>#N/A</v>
      </c>
      <c r="K6662" s="1" t="str">
        <f>IFERROR(__xludf.DUMMYFUNCTION("""COMPUTED_VALUE"""),"#N/A")</f>
        <v>#N/A</v>
      </c>
      <c r="L6662" s="1" t="str">
        <f>IFERROR(__xludf.DUMMYFUNCTION("""COMPUTED_VALUE"""),"#N/A")</f>
        <v>#N/A</v>
      </c>
    </row>
    <row r="6663">
      <c r="A6663" s="1" t="str">
        <f>IFERROR(__xludf.DUMMYFUNCTION("""COMPUTED_VALUE"""),"#VALUE!")</f>
        <v>#VALUE!</v>
      </c>
      <c r="B6663" s="2"/>
      <c r="C6663" s="1" t="str">
        <f>IFERROR(__xludf.DUMMYFUNCTION("""COMPUTED_VALUE"""),"#N/A")</f>
        <v>#N/A</v>
      </c>
      <c r="D6663" s="1"/>
      <c r="E6663" s="1"/>
      <c r="F6663" s="1"/>
      <c r="G6663" s="1"/>
      <c r="H6663" s="3">
        <f>IFERROR(__xludf.DUMMYFUNCTION("""COMPUTED_VALUE"""),0.0)</f>
        <v>0</v>
      </c>
      <c r="I6663" s="4"/>
      <c r="J6663" s="1" t="str">
        <f>IFERROR(__xludf.DUMMYFUNCTION("""COMPUTED_VALUE"""),"#N/A")</f>
        <v>#N/A</v>
      </c>
      <c r="K6663" s="1" t="str">
        <f>IFERROR(__xludf.DUMMYFUNCTION("""COMPUTED_VALUE"""),"#N/A")</f>
        <v>#N/A</v>
      </c>
      <c r="L6663" s="1" t="str">
        <f>IFERROR(__xludf.DUMMYFUNCTION("""COMPUTED_VALUE"""),"#N/A")</f>
        <v>#N/A</v>
      </c>
    </row>
    <row r="6664">
      <c r="A6664" s="1" t="str">
        <f>IFERROR(__xludf.DUMMYFUNCTION("""COMPUTED_VALUE"""),"#VALUE!")</f>
        <v>#VALUE!</v>
      </c>
      <c r="B6664" s="2"/>
      <c r="C6664" s="1" t="str">
        <f>IFERROR(__xludf.DUMMYFUNCTION("""COMPUTED_VALUE"""),"#N/A")</f>
        <v>#N/A</v>
      </c>
      <c r="D6664" s="1"/>
      <c r="E6664" s="1"/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IFERROR(__xludf.DUMMYFUNCTION("""COMPUTED_VALUE"""),"#N/A")</f>
        <v>#N/A</v>
      </c>
      <c r="K6664" s="1" t="str">
        <f>IFERROR(__xludf.DUMMYFUNCTION("""COMPUTED_VALUE"""),"#N/A")</f>
        <v>#N/A</v>
      </c>
      <c r="L6664" s="1" t="str">
        <f>IFERROR(__xludf.DUMMYFUNCTION("""COMPUTED_VALUE"""),"#N/A")</f>
        <v>#N/A</v>
      </c>
    </row>
    <row r="6665">
      <c r="A6665" s="1" t="str">
        <f>IFERROR(__xludf.DUMMYFUNCTION("""COMPUTED_VALUE"""),"#VALUE!")</f>
        <v>#VALUE!</v>
      </c>
      <c r="B6665" s="2"/>
      <c r="C6665" s="1" t="str">
        <f>IFERROR(__xludf.DUMMYFUNCTION("""COMPUTED_VALUE"""),"#N/A")</f>
        <v>#N/A</v>
      </c>
      <c r="D6665" s="1"/>
      <c r="E6665" s="1"/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IFERROR(__xludf.DUMMYFUNCTION("""COMPUTED_VALUE"""),"#N/A")</f>
        <v>#N/A</v>
      </c>
      <c r="K6665" s="1" t="str">
        <f>IFERROR(__xludf.DUMMYFUNCTION("""COMPUTED_VALUE"""),"#N/A")</f>
        <v>#N/A</v>
      </c>
      <c r="L6665" s="1" t="str">
        <f>IFERROR(__xludf.DUMMYFUNCTION("""COMPUTED_VALUE"""),"#N/A")</f>
        <v>#N/A</v>
      </c>
    </row>
    <row r="6666">
      <c r="A6666" s="1" t="str">
        <f>IFERROR(__xludf.DUMMYFUNCTION("""COMPUTED_VALUE"""),"#VALUE!")</f>
        <v>#VALUE!</v>
      </c>
      <c r="B6666" s="2"/>
      <c r="C6666" s="1" t="str">
        <f>IFERROR(__xludf.DUMMYFUNCTION("""COMPUTED_VALUE"""),"#N/A")</f>
        <v>#N/A</v>
      </c>
      <c r="D6666" s="1"/>
      <c r="E6666" s="1"/>
      <c r="F6666" s="1"/>
      <c r="G6666" s="1"/>
      <c r="H6666" s="3">
        <f>IFERROR(__xludf.DUMMYFUNCTION("""COMPUTED_VALUE"""),0.0)</f>
        <v>0</v>
      </c>
      <c r="I6666" s="4"/>
      <c r="J6666" s="1" t="str">
        <f>IFERROR(__xludf.DUMMYFUNCTION("""COMPUTED_VALUE"""),"#N/A")</f>
        <v>#N/A</v>
      </c>
      <c r="K6666" s="1" t="str">
        <f>IFERROR(__xludf.DUMMYFUNCTION("""COMPUTED_VALUE"""),"#N/A")</f>
        <v>#N/A</v>
      </c>
      <c r="L6666" s="1" t="str">
        <f>IFERROR(__xludf.DUMMYFUNCTION("""COMPUTED_VALUE"""),"#N/A")</f>
        <v>#N/A</v>
      </c>
    </row>
    <row r="6667">
      <c r="A6667" s="1" t="str">
        <f>IFERROR(__xludf.DUMMYFUNCTION("""COMPUTED_VALUE"""),"#VALUE!")</f>
        <v>#VALUE!</v>
      </c>
      <c r="B6667" s="2"/>
      <c r="C6667" s="1" t="str">
        <f>IFERROR(__xludf.DUMMYFUNCTION("""COMPUTED_VALUE"""),"#N/A")</f>
        <v>#N/A</v>
      </c>
      <c r="D6667" s="1"/>
      <c r="E6667" s="1"/>
      <c r="F6667" s="1"/>
      <c r="G6667" s="1"/>
      <c r="H6667" s="3">
        <f>IFERROR(__xludf.DUMMYFUNCTION("""COMPUTED_VALUE"""),0.0)</f>
        <v>0</v>
      </c>
      <c r="I6667" s="4"/>
      <c r="J6667" s="1" t="str">
        <f>IFERROR(__xludf.DUMMYFUNCTION("""COMPUTED_VALUE"""),"#N/A")</f>
        <v>#N/A</v>
      </c>
      <c r="K6667" s="1" t="str">
        <f>IFERROR(__xludf.DUMMYFUNCTION("""COMPUTED_VALUE"""),"#N/A")</f>
        <v>#N/A</v>
      </c>
      <c r="L6667" s="1" t="str">
        <f>IFERROR(__xludf.DUMMYFUNCTION("""COMPUTED_VALUE"""),"#N/A")</f>
        <v>#N/A</v>
      </c>
    </row>
    <row r="6668">
      <c r="A6668" s="1" t="str">
        <f>IFERROR(__xludf.DUMMYFUNCTION("""COMPUTED_VALUE"""),"#VALUE!")</f>
        <v>#VALUE!</v>
      </c>
      <c r="B6668" s="2"/>
      <c r="C6668" s="1" t="str">
        <f>IFERROR(__xludf.DUMMYFUNCTION("""COMPUTED_VALUE"""),"#N/A")</f>
        <v>#N/A</v>
      </c>
      <c r="D6668" s="1"/>
      <c r="E6668" s="1"/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IFERROR(__xludf.DUMMYFUNCTION("""COMPUTED_VALUE"""),"#N/A")</f>
        <v>#N/A</v>
      </c>
      <c r="K6668" s="1" t="str">
        <f>IFERROR(__xludf.DUMMYFUNCTION("""COMPUTED_VALUE"""),"#N/A")</f>
        <v>#N/A</v>
      </c>
      <c r="L6668" s="1" t="str">
        <f>IFERROR(__xludf.DUMMYFUNCTION("""COMPUTED_VALUE"""),"#N/A")</f>
        <v>#N/A</v>
      </c>
    </row>
    <row r="6669">
      <c r="A6669" s="1" t="str">
        <f>IFERROR(__xludf.DUMMYFUNCTION("""COMPUTED_VALUE"""),"#VALUE!")</f>
        <v>#VALUE!</v>
      </c>
      <c r="B6669" s="2"/>
      <c r="C6669" s="1" t="str">
        <f>IFERROR(__xludf.DUMMYFUNCTION("""COMPUTED_VALUE"""),"#N/A")</f>
        <v>#N/A</v>
      </c>
      <c r="D6669" s="1"/>
      <c r="E6669" s="1"/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IFERROR(__xludf.DUMMYFUNCTION("""COMPUTED_VALUE"""),"#N/A")</f>
        <v>#N/A</v>
      </c>
      <c r="K6669" s="1" t="str">
        <f>IFERROR(__xludf.DUMMYFUNCTION("""COMPUTED_VALUE"""),"#N/A")</f>
        <v>#N/A</v>
      </c>
      <c r="L6669" s="1" t="str">
        <f>IFERROR(__xludf.DUMMYFUNCTION("""COMPUTED_VALUE"""),"#N/A")</f>
        <v>#N/A</v>
      </c>
    </row>
    <row r="6670">
      <c r="A6670" s="1" t="str">
        <f>IFERROR(__xludf.DUMMYFUNCTION("""COMPUTED_VALUE"""),"#VALUE!")</f>
        <v>#VALUE!</v>
      </c>
      <c r="B6670" s="2"/>
      <c r="C6670" s="1" t="str">
        <f>IFERROR(__xludf.DUMMYFUNCTION("""COMPUTED_VALUE"""),"#N/A")</f>
        <v>#N/A</v>
      </c>
      <c r="D6670" s="1"/>
      <c r="E6670" s="1"/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IFERROR(__xludf.DUMMYFUNCTION("""COMPUTED_VALUE"""),"#N/A")</f>
        <v>#N/A</v>
      </c>
      <c r="K6670" s="1" t="str">
        <f>IFERROR(__xludf.DUMMYFUNCTION("""COMPUTED_VALUE"""),"#N/A")</f>
        <v>#N/A</v>
      </c>
      <c r="L6670" s="1" t="str">
        <f>IFERROR(__xludf.DUMMYFUNCTION("""COMPUTED_VALUE"""),"#N/A")</f>
        <v>#N/A</v>
      </c>
    </row>
    <row r="6671">
      <c r="A6671" s="1" t="str">
        <f>IFERROR(__xludf.DUMMYFUNCTION("""COMPUTED_VALUE"""),"#VALUE!")</f>
        <v>#VALUE!</v>
      </c>
      <c r="B6671" s="2"/>
      <c r="C6671" s="1" t="str">
        <f>IFERROR(__xludf.DUMMYFUNCTION("""COMPUTED_VALUE"""),"#N/A")</f>
        <v>#N/A</v>
      </c>
      <c r="D6671" s="1"/>
      <c r="E6671" s="1"/>
      <c r="F6671" s="1"/>
      <c r="G6671" s="1"/>
      <c r="H6671" s="3">
        <f>IFERROR(__xludf.DUMMYFUNCTION("""COMPUTED_VALUE"""),0.0)</f>
        <v>0</v>
      </c>
      <c r="I6671" s="4"/>
      <c r="J6671" s="1" t="str">
        <f>IFERROR(__xludf.DUMMYFUNCTION("""COMPUTED_VALUE"""),"#N/A")</f>
        <v>#N/A</v>
      </c>
      <c r="K6671" s="1" t="str">
        <f>IFERROR(__xludf.DUMMYFUNCTION("""COMPUTED_VALUE"""),"#N/A")</f>
        <v>#N/A</v>
      </c>
      <c r="L6671" s="1" t="str">
        <f>IFERROR(__xludf.DUMMYFUNCTION("""COMPUTED_VALUE"""),"#N/A")</f>
        <v>#N/A</v>
      </c>
    </row>
    <row r="6672">
      <c r="A6672" s="1" t="str">
        <f>IFERROR(__xludf.DUMMYFUNCTION("""COMPUTED_VALUE"""),"#VALUE!")</f>
        <v>#VALUE!</v>
      </c>
      <c r="B6672" s="2"/>
      <c r="C6672" s="1" t="str">
        <f>IFERROR(__xludf.DUMMYFUNCTION("""COMPUTED_VALUE"""),"#N/A")</f>
        <v>#N/A</v>
      </c>
      <c r="D6672" s="1"/>
      <c r="E6672" s="1"/>
      <c r="F6672" s="1"/>
      <c r="G6672" s="1"/>
      <c r="H6672" s="3">
        <f>IFERROR(__xludf.DUMMYFUNCTION("""COMPUTED_VALUE"""),0.0)</f>
        <v>0</v>
      </c>
      <c r="I6672" s="4"/>
      <c r="J6672" s="1" t="str">
        <f>IFERROR(__xludf.DUMMYFUNCTION("""COMPUTED_VALUE"""),"#N/A")</f>
        <v>#N/A</v>
      </c>
      <c r="K6672" s="1" t="str">
        <f>IFERROR(__xludf.DUMMYFUNCTION("""COMPUTED_VALUE"""),"#N/A")</f>
        <v>#N/A</v>
      </c>
      <c r="L6672" s="1" t="str">
        <f>IFERROR(__xludf.DUMMYFUNCTION("""COMPUTED_VALUE"""),"#N/A")</f>
        <v>#N/A</v>
      </c>
    </row>
    <row r="6673">
      <c r="A6673" s="1" t="str">
        <f>IFERROR(__xludf.DUMMYFUNCTION("""COMPUTED_VALUE"""),"#VALUE!")</f>
        <v>#VALUE!</v>
      </c>
      <c r="B6673" s="2"/>
      <c r="C6673" s="1" t="str">
        <f>IFERROR(__xludf.DUMMYFUNCTION("""COMPUTED_VALUE"""),"#N/A")</f>
        <v>#N/A</v>
      </c>
      <c r="D6673" s="1"/>
      <c r="E6673" s="1"/>
      <c r="F6673" s="1"/>
      <c r="G6673" s="1"/>
      <c r="H6673" s="3">
        <f>IFERROR(__xludf.DUMMYFUNCTION("""COMPUTED_VALUE"""),0.0)</f>
        <v>0</v>
      </c>
      <c r="I6673" s="4"/>
      <c r="J6673" s="1" t="str">
        <f>IFERROR(__xludf.DUMMYFUNCTION("""COMPUTED_VALUE"""),"#N/A")</f>
        <v>#N/A</v>
      </c>
      <c r="K6673" s="1" t="str">
        <f>IFERROR(__xludf.DUMMYFUNCTION("""COMPUTED_VALUE"""),"#N/A")</f>
        <v>#N/A</v>
      </c>
      <c r="L6673" s="1" t="str">
        <f>IFERROR(__xludf.DUMMYFUNCTION("""COMPUTED_VALUE"""),"#N/A")</f>
        <v>#N/A</v>
      </c>
    </row>
    <row r="6674">
      <c r="A6674" s="1" t="str">
        <f>IFERROR(__xludf.DUMMYFUNCTION("""COMPUTED_VALUE"""),"#VALUE!")</f>
        <v>#VALUE!</v>
      </c>
      <c r="B6674" s="2"/>
      <c r="C6674" s="1" t="str">
        <f>IFERROR(__xludf.DUMMYFUNCTION("""COMPUTED_VALUE"""),"#N/A")</f>
        <v>#N/A</v>
      </c>
      <c r="D6674" s="1"/>
      <c r="E6674" s="1"/>
      <c r="F6674" s="1"/>
      <c r="G6674" s="1"/>
      <c r="H6674" s="3">
        <f>IFERROR(__xludf.DUMMYFUNCTION("""COMPUTED_VALUE"""),0.0)</f>
        <v>0</v>
      </c>
      <c r="I6674" s="4"/>
      <c r="J6674" s="1" t="str">
        <f>IFERROR(__xludf.DUMMYFUNCTION("""COMPUTED_VALUE"""),"#N/A")</f>
        <v>#N/A</v>
      </c>
      <c r="K6674" s="1" t="str">
        <f>IFERROR(__xludf.DUMMYFUNCTION("""COMPUTED_VALUE"""),"#N/A")</f>
        <v>#N/A</v>
      </c>
      <c r="L6674" s="1" t="str">
        <f>IFERROR(__xludf.DUMMYFUNCTION("""COMPUTED_VALUE"""),"#N/A")</f>
        <v>#N/A</v>
      </c>
    </row>
    <row r="6675">
      <c r="A6675" s="1" t="str">
        <f>IFERROR(__xludf.DUMMYFUNCTION("""COMPUTED_VALUE"""),"#VALUE!")</f>
        <v>#VALUE!</v>
      </c>
      <c r="B6675" s="2"/>
      <c r="C6675" s="1" t="str">
        <f>IFERROR(__xludf.DUMMYFUNCTION("""COMPUTED_VALUE"""),"#N/A")</f>
        <v>#N/A</v>
      </c>
      <c r="D6675" s="1"/>
      <c r="E6675" s="1"/>
      <c r="F6675" s="1"/>
      <c r="G6675" s="1"/>
      <c r="H6675" s="3">
        <f>IFERROR(__xludf.DUMMYFUNCTION("""COMPUTED_VALUE"""),0.0)</f>
        <v>0</v>
      </c>
      <c r="I6675" s="4"/>
      <c r="J6675" s="1" t="str">
        <f>IFERROR(__xludf.DUMMYFUNCTION("""COMPUTED_VALUE"""),"#N/A")</f>
        <v>#N/A</v>
      </c>
      <c r="K6675" s="1" t="str">
        <f>IFERROR(__xludf.DUMMYFUNCTION("""COMPUTED_VALUE"""),"#N/A")</f>
        <v>#N/A</v>
      </c>
      <c r="L6675" s="1" t="str">
        <f>IFERROR(__xludf.DUMMYFUNCTION("""COMPUTED_VALUE"""),"#N/A")</f>
        <v>#N/A</v>
      </c>
    </row>
    <row r="6676">
      <c r="A6676" s="1" t="str">
        <f>IFERROR(__xludf.DUMMYFUNCTION("""COMPUTED_VALUE"""),"#VALUE!")</f>
        <v>#VALUE!</v>
      </c>
      <c r="B6676" s="2"/>
      <c r="C6676" s="1" t="str">
        <f>IFERROR(__xludf.DUMMYFUNCTION("""COMPUTED_VALUE"""),"#N/A")</f>
        <v>#N/A</v>
      </c>
      <c r="D6676" s="1"/>
      <c r="E6676" s="1"/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IFERROR(__xludf.DUMMYFUNCTION("""COMPUTED_VALUE"""),"#N/A")</f>
        <v>#N/A</v>
      </c>
      <c r="K6676" s="1" t="str">
        <f>IFERROR(__xludf.DUMMYFUNCTION("""COMPUTED_VALUE"""),"#N/A")</f>
        <v>#N/A</v>
      </c>
      <c r="L6676" s="1" t="str">
        <f>IFERROR(__xludf.DUMMYFUNCTION("""COMPUTED_VALUE"""),"#N/A")</f>
        <v>#N/A</v>
      </c>
    </row>
    <row r="6677">
      <c r="A6677" s="1" t="str">
        <f>IFERROR(__xludf.DUMMYFUNCTION("""COMPUTED_VALUE"""),"#VALUE!")</f>
        <v>#VALUE!</v>
      </c>
      <c r="B6677" s="2"/>
      <c r="C6677" s="1" t="str">
        <f>IFERROR(__xludf.DUMMYFUNCTION("""COMPUTED_VALUE"""),"#N/A")</f>
        <v>#N/A</v>
      </c>
      <c r="D6677" s="1"/>
      <c r="E6677" s="1"/>
      <c r="F6677" s="1"/>
      <c r="G6677" s="1"/>
      <c r="H6677" s="3">
        <f>IFERROR(__xludf.DUMMYFUNCTION("""COMPUTED_VALUE"""),0.0)</f>
        <v>0</v>
      </c>
      <c r="I6677" s="4"/>
      <c r="J6677" s="1" t="str">
        <f>IFERROR(__xludf.DUMMYFUNCTION("""COMPUTED_VALUE"""),"#N/A")</f>
        <v>#N/A</v>
      </c>
      <c r="K6677" s="1" t="str">
        <f>IFERROR(__xludf.DUMMYFUNCTION("""COMPUTED_VALUE"""),"#N/A")</f>
        <v>#N/A</v>
      </c>
      <c r="L6677" s="1" t="str">
        <f>IFERROR(__xludf.DUMMYFUNCTION("""COMPUTED_VALUE"""),"#N/A")</f>
        <v>#N/A</v>
      </c>
    </row>
    <row r="6678">
      <c r="A6678" s="1" t="str">
        <f>IFERROR(__xludf.DUMMYFUNCTION("""COMPUTED_VALUE"""),"#VALUE!")</f>
        <v>#VALUE!</v>
      </c>
      <c r="B6678" s="2"/>
      <c r="C6678" s="1" t="str">
        <f>IFERROR(__xludf.DUMMYFUNCTION("""COMPUTED_VALUE"""),"#N/A")</f>
        <v>#N/A</v>
      </c>
      <c r="D6678" s="1"/>
      <c r="E6678" s="1"/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IFERROR(__xludf.DUMMYFUNCTION("""COMPUTED_VALUE"""),"#N/A")</f>
        <v>#N/A</v>
      </c>
      <c r="K6678" s="1" t="str">
        <f>IFERROR(__xludf.DUMMYFUNCTION("""COMPUTED_VALUE"""),"#N/A")</f>
        <v>#N/A</v>
      </c>
      <c r="L6678" s="1" t="str">
        <f>IFERROR(__xludf.DUMMYFUNCTION("""COMPUTED_VALUE"""),"#N/A")</f>
        <v>#N/A</v>
      </c>
    </row>
    <row r="6679">
      <c r="A6679" s="1" t="str">
        <f>IFERROR(__xludf.DUMMYFUNCTION("""COMPUTED_VALUE"""),"#VALUE!")</f>
        <v>#VALUE!</v>
      </c>
      <c r="B6679" s="2"/>
      <c r="C6679" s="1" t="str">
        <f>IFERROR(__xludf.DUMMYFUNCTION("""COMPUTED_VALUE"""),"#N/A")</f>
        <v>#N/A</v>
      </c>
      <c r="D6679" s="1"/>
      <c r="E6679" s="1"/>
      <c r="F6679" s="1"/>
      <c r="G6679" s="1"/>
      <c r="H6679" s="3">
        <f>IFERROR(__xludf.DUMMYFUNCTION("""COMPUTED_VALUE"""),0.0)</f>
        <v>0</v>
      </c>
      <c r="I6679" s="4"/>
      <c r="J6679" s="1" t="str">
        <f>IFERROR(__xludf.DUMMYFUNCTION("""COMPUTED_VALUE"""),"#N/A")</f>
        <v>#N/A</v>
      </c>
      <c r="K6679" s="1" t="str">
        <f>IFERROR(__xludf.DUMMYFUNCTION("""COMPUTED_VALUE"""),"#N/A")</f>
        <v>#N/A</v>
      </c>
      <c r="L6679" s="1" t="str">
        <f>IFERROR(__xludf.DUMMYFUNCTION("""COMPUTED_VALUE"""),"#N/A")</f>
        <v>#N/A</v>
      </c>
    </row>
    <row r="6680">
      <c r="A6680" s="1" t="str">
        <f>IFERROR(__xludf.DUMMYFUNCTION("""COMPUTED_VALUE"""),"#VALUE!")</f>
        <v>#VALUE!</v>
      </c>
      <c r="B6680" s="2"/>
      <c r="C6680" s="1" t="str">
        <f>IFERROR(__xludf.DUMMYFUNCTION("""COMPUTED_VALUE"""),"#N/A")</f>
        <v>#N/A</v>
      </c>
      <c r="D6680" s="1"/>
      <c r="E6680" s="1"/>
      <c r="F6680" s="1"/>
      <c r="G6680" s="1"/>
      <c r="H6680" s="3">
        <f>IFERROR(__xludf.DUMMYFUNCTION("""COMPUTED_VALUE"""),0.0)</f>
        <v>0</v>
      </c>
      <c r="I6680" s="4"/>
      <c r="J6680" s="1" t="str">
        <f>IFERROR(__xludf.DUMMYFUNCTION("""COMPUTED_VALUE"""),"#N/A")</f>
        <v>#N/A</v>
      </c>
      <c r="K6680" s="1" t="str">
        <f>IFERROR(__xludf.DUMMYFUNCTION("""COMPUTED_VALUE"""),"#N/A")</f>
        <v>#N/A</v>
      </c>
      <c r="L6680" s="1" t="str">
        <f>IFERROR(__xludf.DUMMYFUNCTION("""COMPUTED_VALUE"""),"#N/A")</f>
        <v>#N/A</v>
      </c>
    </row>
    <row r="6681">
      <c r="A6681" s="1" t="str">
        <f>IFERROR(__xludf.DUMMYFUNCTION("""COMPUTED_VALUE"""),"#VALUE!")</f>
        <v>#VALUE!</v>
      </c>
      <c r="B6681" s="2"/>
      <c r="C6681" s="1" t="str">
        <f>IFERROR(__xludf.DUMMYFUNCTION("""COMPUTED_VALUE"""),"#N/A")</f>
        <v>#N/A</v>
      </c>
      <c r="D6681" s="1"/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IFERROR(__xludf.DUMMYFUNCTION("""COMPUTED_VALUE"""),"#N/A")</f>
        <v>#N/A</v>
      </c>
      <c r="K6681" s="1" t="str">
        <f>IFERROR(__xludf.DUMMYFUNCTION("""COMPUTED_VALUE"""),"#N/A")</f>
        <v>#N/A</v>
      </c>
      <c r="L6681" s="1" t="str">
        <f>IFERROR(__xludf.DUMMYFUNCTION("""COMPUTED_VALUE"""),"#N/A")</f>
        <v>#N/A</v>
      </c>
    </row>
    <row r="6682">
      <c r="A6682" s="1" t="str">
        <f>IFERROR(__xludf.DUMMYFUNCTION("""COMPUTED_VALUE"""),"#VALUE!")</f>
        <v>#VALUE!</v>
      </c>
      <c r="B6682" s="2"/>
      <c r="C6682" s="1" t="str">
        <f>IFERROR(__xludf.DUMMYFUNCTION("""COMPUTED_VALUE"""),"#N/A")</f>
        <v>#N/A</v>
      </c>
      <c r="D6682" s="1"/>
      <c r="E6682" s="1"/>
      <c r="F6682" s="1"/>
      <c r="G6682" s="1"/>
      <c r="H6682" s="3">
        <f>IFERROR(__xludf.DUMMYFUNCTION("""COMPUTED_VALUE"""),0.0)</f>
        <v>0</v>
      </c>
      <c r="I6682" s="4"/>
      <c r="J6682" s="1" t="str">
        <f>IFERROR(__xludf.DUMMYFUNCTION("""COMPUTED_VALUE"""),"#N/A")</f>
        <v>#N/A</v>
      </c>
      <c r="K6682" s="1" t="str">
        <f>IFERROR(__xludf.DUMMYFUNCTION("""COMPUTED_VALUE"""),"#N/A")</f>
        <v>#N/A</v>
      </c>
      <c r="L6682" s="1" t="str">
        <f>IFERROR(__xludf.DUMMYFUNCTION("""COMPUTED_VALUE"""),"#N/A")</f>
        <v>#N/A</v>
      </c>
    </row>
    <row r="6683">
      <c r="A6683" s="1" t="str">
        <f>IFERROR(__xludf.DUMMYFUNCTION("""COMPUTED_VALUE"""),"#VALUE!")</f>
        <v>#VALUE!</v>
      </c>
      <c r="B6683" s="2"/>
      <c r="C6683" s="1" t="str">
        <f>IFERROR(__xludf.DUMMYFUNCTION("""COMPUTED_VALUE"""),"#N/A")</f>
        <v>#N/A</v>
      </c>
      <c r="D6683" s="1"/>
      <c r="E6683" s="1"/>
      <c r="F6683" s="1"/>
      <c r="G6683" s="1"/>
      <c r="H6683" s="3">
        <f>IFERROR(__xludf.DUMMYFUNCTION("""COMPUTED_VALUE"""),0.0)</f>
        <v>0</v>
      </c>
      <c r="I6683" s="4"/>
      <c r="J6683" s="1" t="str">
        <f>IFERROR(__xludf.DUMMYFUNCTION("""COMPUTED_VALUE"""),"#N/A")</f>
        <v>#N/A</v>
      </c>
      <c r="K6683" s="1" t="str">
        <f>IFERROR(__xludf.DUMMYFUNCTION("""COMPUTED_VALUE"""),"#N/A")</f>
        <v>#N/A</v>
      </c>
      <c r="L6683" s="1" t="str">
        <f>IFERROR(__xludf.DUMMYFUNCTION("""COMPUTED_VALUE"""),"#N/A")</f>
        <v>#N/A</v>
      </c>
    </row>
    <row r="6684">
      <c r="A6684" s="1" t="str">
        <f>IFERROR(__xludf.DUMMYFUNCTION("""COMPUTED_VALUE"""),"#VALUE!")</f>
        <v>#VALUE!</v>
      </c>
      <c r="B6684" s="2"/>
      <c r="C6684" s="1" t="str">
        <f>IFERROR(__xludf.DUMMYFUNCTION("""COMPUTED_VALUE"""),"#N/A")</f>
        <v>#N/A</v>
      </c>
      <c r="D6684" s="1"/>
      <c r="E6684" s="1"/>
      <c r="F6684" s="1"/>
      <c r="G6684" s="1"/>
      <c r="H6684" s="3">
        <f>IFERROR(__xludf.DUMMYFUNCTION("""COMPUTED_VALUE"""),0.0)</f>
        <v>0</v>
      </c>
      <c r="I6684" s="4"/>
      <c r="J6684" s="1" t="str">
        <f>IFERROR(__xludf.DUMMYFUNCTION("""COMPUTED_VALUE"""),"#N/A")</f>
        <v>#N/A</v>
      </c>
      <c r="K6684" s="1" t="str">
        <f>IFERROR(__xludf.DUMMYFUNCTION("""COMPUTED_VALUE"""),"#N/A")</f>
        <v>#N/A</v>
      </c>
      <c r="L6684" s="1" t="str">
        <f>IFERROR(__xludf.DUMMYFUNCTION("""COMPUTED_VALUE"""),"#N/A")</f>
        <v>#N/A</v>
      </c>
    </row>
    <row r="6685">
      <c r="A6685" s="1" t="str">
        <f>IFERROR(__xludf.DUMMYFUNCTION("""COMPUTED_VALUE"""),"#VALUE!")</f>
        <v>#VALUE!</v>
      </c>
      <c r="B6685" s="2"/>
      <c r="C6685" s="1" t="str">
        <f>IFERROR(__xludf.DUMMYFUNCTION("""COMPUTED_VALUE"""),"#N/A")</f>
        <v>#N/A</v>
      </c>
      <c r="D6685" s="1"/>
      <c r="E6685" s="1"/>
      <c r="F6685" s="1"/>
      <c r="G6685" s="1"/>
      <c r="H6685" s="3">
        <f>IFERROR(__xludf.DUMMYFUNCTION("""COMPUTED_VALUE"""),0.0)</f>
        <v>0</v>
      </c>
      <c r="I6685" s="4"/>
      <c r="J6685" s="1" t="str">
        <f>IFERROR(__xludf.DUMMYFUNCTION("""COMPUTED_VALUE"""),"#N/A")</f>
        <v>#N/A</v>
      </c>
      <c r="K6685" s="1" t="str">
        <f>IFERROR(__xludf.DUMMYFUNCTION("""COMPUTED_VALUE"""),"#N/A")</f>
        <v>#N/A</v>
      </c>
      <c r="L6685" s="1" t="str">
        <f>IFERROR(__xludf.DUMMYFUNCTION("""COMPUTED_VALUE"""),"#N/A")</f>
        <v>#N/A</v>
      </c>
    </row>
    <row r="6686">
      <c r="A6686" s="1" t="str">
        <f>IFERROR(__xludf.DUMMYFUNCTION("""COMPUTED_VALUE"""),"#VALUE!")</f>
        <v>#VALUE!</v>
      </c>
      <c r="B6686" s="2"/>
      <c r="C6686" s="1" t="str">
        <f>IFERROR(__xludf.DUMMYFUNCTION("""COMPUTED_VALUE"""),"#N/A")</f>
        <v>#N/A</v>
      </c>
      <c r="D6686" s="1"/>
      <c r="E6686" s="1"/>
      <c r="F6686" s="1"/>
      <c r="G6686" s="1"/>
      <c r="H6686" s="3">
        <f>IFERROR(__xludf.DUMMYFUNCTION("""COMPUTED_VALUE"""),0.0)</f>
        <v>0</v>
      </c>
      <c r="I6686" s="4"/>
      <c r="J6686" s="1" t="str">
        <f>IFERROR(__xludf.DUMMYFUNCTION("""COMPUTED_VALUE"""),"#N/A")</f>
        <v>#N/A</v>
      </c>
      <c r="K6686" s="1" t="str">
        <f>IFERROR(__xludf.DUMMYFUNCTION("""COMPUTED_VALUE"""),"#N/A")</f>
        <v>#N/A</v>
      </c>
      <c r="L6686" s="1" t="str">
        <f>IFERROR(__xludf.DUMMYFUNCTION("""COMPUTED_VALUE"""),"#N/A")</f>
        <v>#N/A</v>
      </c>
    </row>
    <row r="6687">
      <c r="A6687" s="1" t="str">
        <f>IFERROR(__xludf.DUMMYFUNCTION("""COMPUTED_VALUE"""),"#VALUE!")</f>
        <v>#VALUE!</v>
      </c>
      <c r="B6687" s="2"/>
      <c r="C6687" s="1" t="str">
        <f>IFERROR(__xludf.DUMMYFUNCTION("""COMPUTED_VALUE"""),"#N/A")</f>
        <v>#N/A</v>
      </c>
      <c r="D6687" s="1"/>
      <c r="E6687" s="1"/>
      <c r="F6687" s="1"/>
      <c r="G6687" s="1"/>
      <c r="H6687" s="3">
        <f>IFERROR(__xludf.DUMMYFUNCTION("""COMPUTED_VALUE"""),0.0)</f>
        <v>0</v>
      </c>
      <c r="I6687" s="4"/>
      <c r="J6687" s="1" t="str">
        <f>IFERROR(__xludf.DUMMYFUNCTION("""COMPUTED_VALUE"""),"#N/A")</f>
        <v>#N/A</v>
      </c>
      <c r="K6687" s="1" t="str">
        <f>IFERROR(__xludf.DUMMYFUNCTION("""COMPUTED_VALUE"""),"#N/A")</f>
        <v>#N/A</v>
      </c>
      <c r="L6687" s="1" t="str">
        <f>IFERROR(__xludf.DUMMYFUNCTION("""COMPUTED_VALUE"""),"#N/A")</f>
        <v>#N/A</v>
      </c>
    </row>
    <row r="6688">
      <c r="A6688" s="1" t="str">
        <f>IFERROR(__xludf.DUMMYFUNCTION("""COMPUTED_VALUE"""),"#VALUE!")</f>
        <v>#VALUE!</v>
      </c>
      <c r="B6688" s="2"/>
      <c r="C6688" s="1" t="str">
        <f>IFERROR(__xludf.DUMMYFUNCTION("""COMPUTED_VALUE"""),"#N/A")</f>
        <v>#N/A</v>
      </c>
      <c r="D6688" s="1"/>
      <c r="E6688" s="1"/>
      <c r="F6688" s="1"/>
      <c r="G6688" s="1"/>
      <c r="H6688" s="3">
        <f>IFERROR(__xludf.DUMMYFUNCTION("""COMPUTED_VALUE"""),0.0)</f>
        <v>0</v>
      </c>
      <c r="I6688" s="4"/>
      <c r="J6688" s="1" t="str">
        <f>IFERROR(__xludf.DUMMYFUNCTION("""COMPUTED_VALUE"""),"#N/A")</f>
        <v>#N/A</v>
      </c>
      <c r="K6688" s="1" t="str">
        <f>IFERROR(__xludf.DUMMYFUNCTION("""COMPUTED_VALUE"""),"#N/A")</f>
        <v>#N/A</v>
      </c>
      <c r="L6688" s="1" t="str">
        <f>IFERROR(__xludf.DUMMYFUNCTION("""COMPUTED_VALUE"""),"#N/A")</f>
        <v>#N/A</v>
      </c>
    </row>
    <row r="6689">
      <c r="A6689" s="1" t="str">
        <f>IFERROR(__xludf.DUMMYFUNCTION("""COMPUTED_VALUE"""),"#VALUE!")</f>
        <v>#VALUE!</v>
      </c>
      <c r="B6689" s="2"/>
      <c r="C6689" s="1" t="str">
        <f>IFERROR(__xludf.DUMMYFUNCTION("""COMPUTED_VALUE"""),"#N/A")</f>
        <v>#N/A</v>
      </c>
      <c r="D6689" s="1"/>
      <c r="E6689" s="1"/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IFERROR(__xludf.DUMMYFUNCTION("""COMPUTED_VALUE"""),"#N/A")</f>
        <v>#N/A</v>
      </c>
      <c r="K6689" s="1" t="str">
        <f>IFERROR(__xludf.DUMMYFUNCTION("""COMPUTED_VALUE"""),"#N/A")</f>
        <v>#N/A</v>
      </c>
      <c r="L6689" s="1" t="str">
        <f>IFERROR(__xludf.DUMMYFUNCTION("""COMPUTED_VALUE"""),"#N/A")</f>
        <v>#N/A</v>
      </c>
    </row>
    <row r="6690">
      <c r="A6690" s="1" t="str">
        <f>IFERROR(__xludf.DUMMYFUNCTION("""COMPUTED_VALUE"""),"#VALUE!")</f>
        <v>#VALUE!</v>
      </c>
      <c r="B6690" s="2"/>
      <c r="C6690" s="1" t="str">
        <f>IFERROR(__xludf.DUMMYFUNCTION("""COMPUTED_VALUE"""),"#N/A")</f>
        <v>#N/A</v>
      </c>
      <c r="D6690" s="1"/>
      <c r="E6690" s="1"/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IFERROR(__xludf.DUMMYFUNCTION("""COMPUTED_VALUE"""),"#N/A")</f>
        <v>#N/A</v>
      </c>
      <c r="K6690" s="1" t="str">
        <f>IFERROR(__xludf.DUMMYFUNCTION("""COMPUTED_VALUE"""),"#N/A")</f>
        <v>#N/A</v>
      </c>
      <c r="L6690" s="1" t="str">
        <f>IFERROR(__xludf.DUMMYFUNCTION("""COMPUTED_VALUE"""),"#N/A")</f>
        <v>#N/A</v>
      </c>
    </row>
    <row r="6691">
      <c r="A6691" s="1" t="str">
        <f>IFERROR(__xludf.DUMMYFUNCTION("""COMPUTED_VALUE"""),"#VALUE!")</f>
        <v>#VALUE!</v>
      </c>
      <c r="B6691" s="2"/>
      <c r="C6691" s="1" t="str">
        <f>IFERROR(__xludf.DUMMYFUNCTION("""COMPUTED_VALUE"""),"#N/A")</f>
        <v>#N/A</v>
      </c>
      <c r="D6691" s="1"/>
      <c r="E6691" s="1"/>
      <c r="F6691" s="1"/>
      <c r="G6691" s="1"/>
      <c r="H6691" s="3">
        <f>IFERROR(__xludf.DUMMYFUNCTION("""COMPUTED_VALUE"""),0.0)</f>
        <v>0</v>
      </c>
      <c r="I6691" s="4"/>
      <c r="J6691" s="1" t="str">
        <f>IFERROR(__xludf.DUMMYFUNCTION("""COMPUTED_VALUE"""),"#N/A")</f>
        <v>#N/A</v>
      </c>
      <c r="K6691" s="1" t="str">
        <f>IFERROR(__xludf.DUMMYFUNCTION("""COMPUTED_VALUE"""),"#N/A")</f>
        <v>#N/A</v>
      </c>
      <c r="L6691" s="1" t="str">
        <f>IFERROR(__xludf.DUMMYFUNCTION("""COMPUTED_VALUE"""),"#N/A")</f>
        <v>#N/A</v>
      </c>
    </row>
    <row r="6692">
      <c r="A6692" s="1" t="str">
        <f>IFERROR(__xludf.DUMMYFUNCTION("""COMPUTED_VALUE"""),"#VALUE!")</f>
        <v>#VALUE!</v>
      </c>
      <c r="B6692" s="2"/>
      <c r="C6692" s="1" t="str">
        <f>IFERROR(__xludf.DUMMYFUNCTION("""COMPUTED_VALUE"""),"#N/A")</f>
        <v>#N/A</v>
      </c>
      <c r="D6692" s="1"/>
      <c r="E6692" s="1"/>
      <c r="F6692" s="1"/>
      <c r="G6692" s="1"/>
      <c r="H6692" s="3">
        <f>IFERROR(__xludf.DUMMYFUNCTION("""COMPUTED_VALUE"""),0.0)</f>
        <v>0</v>
      </c>
      <c r="I6692" s="4"/>
      <c r="J6692" s="1" t="str">
        <f>IFERROR(__xludf.DUMMYFUNCTION("""COMPUTED_VALUE"""),"#N/A")</f>
        <v>#N/A</v>
      </c>
      <c r="K6692" s="1" t="str">
        <f>IFERROR(__xludf.DUMMYFUNCTION("""COMPUTED_VALUE"""),"#N/A")</f>
        <v>#N/A</v>
      </c>
      <c r="L6692" s="1" t="str">
        <f>IFERROR(__xludf.DUMMYFUNCTION("""COMPUTED_VALUE"""),"#N/A")</f>
        <v>#N/A</v>
      </c>
    </row>
    <row r="6693">
      <c r="A6693" s="1" t="str">
        <f>IFERROR(__xludf.DUMMYFUNCTION("""COMPUTED_VALUE"""),"#VALUE!")</f>
        <v>#VALUE!</v>
      </c>
      <c r="B6693" s="2"/>
      <c r="C6693" s="1" t="str">
        <f>IFERROR(__xludf.DUMMYFUNCTION("""COMPUTED_VALUE"""),"#N/A")</f>
        <v>#N/A</v>
      </c>
      <c r="D6693" s="1"/>
      <c r="E6693" s="1"/>
      <c r="F6693" s="1"/>
      <c r="G6693" s="1"/>
      <c r="H6693" s="3">
        <f>IFERROR(__xludf.DUMMYFUNCTION("""COMPUTED_VALUE"""),0.0)</f>
        <v>0</v>
      </c>
      <c r="I6693" s="4"/>
      <c r="J6693" s="1" t="str">
        <f>IFERROR(__xludf.DUMMYFUNCTION("""COMPUTED_VALUE"""),"#N/A")</f>
        <v>#N/A</v>
      </c>
      <c r="K6693" s="1" t="str">
        <f>IFERROR(__xludf.DUMMYFUNCTION("""COMPUTED_VALUE"""),"#N/A")</f>
        <v>#N/A</v>
      </c>
      <c r="L6693" s="1" t="str">
        <f>IFERROR(__xludf.DUMMYFUNCTION("""COMPUTED_VALUE"""),"#N/A")</f>
        <v>#N/A</v>
      </c>
    </row>
    <row r="6694">
      <c r="A6694" s="1" t="str">
        <f>IFERROR(__xludf.DUMMYFUNCTION("""COMPUTED_VALUE"""),"#VALUE!")</f>
        <v>#VALUE!</v>
      </c>
      <c r="B6694" s="2"/>
      <c r="C6694" s="1" t="str">
        <f>IFERROR(__xludf.DUMMYFUNCTION("""COMPUTED_VALUE"""),"#N/A")</f>
        <v>#N/A</v>
      </c>
      <c r="D6694" s="1"/>
      <c r="E6694" s="1"/>
      <c r="F6694" s="1"/>
      <c r="G6694" s="1"/>
      <c r="H6694" s="3">
        <f>IFERROR(__xludf.DUMMYFUNCTION("""COMPUTED_VALUE"""),0.0)</f>
        <v>0</v>
      </c>
      <c r="I6694" s="4"/>
      <c r="J6694" s="1" t="str">
        <f>IFERROR(__xludf.DUMMYFUNCTION("""COMPUTED_VALUE"""),"#N/A")</f>
        <v>#N/A</v>
      </c>
      <c r="K6694" s="1" t="str">
        <f>IFERROR(__xludf.DUMMYFUNCTION("""COMPUTED_VALUE"""),"#N/A")</f>
        <v>#N/A</v>
      </c>
      <c r="L6694" s="1" t="str">
        <f>IFERROR(__xludf.DUMMYFUNCTION("""COMPUTED_VALUE"""),"#N/A")</f>
        <v>#N/A</v>
      </c>
    </row>
    <row r="6695">
      <c r="A6695" s="1" t="str">
        <f>IFERROR(__xludf.DUMMYFUNCTION("""COMPUTED_VALUE"""),"#VALUE!")</f>
        <v>#VALUE!</v>
      </c>
      <c r="B6695" s="2"/>
      <c r="C6695" s="1" t="str">
        <f>IFERROR(__xludf.DUMMYFUNCTION("""COMPUTED_VALUE"""),"#N/A")</f>
        <v>#N/A</v>
      </c>
      <c r="D6695" s="1"/>
      <c r="E6695" s="1"/>
      <c r="F6695" s="1"/>
      <c r="G6695" s="1"/>
      <c r="H6695" s="3">
        <f>IFERROR(__xludf.DUMMYFUNCTION("""COMPUTED_VALUE"""),0.0)</f>
        <v>0</v>
      </c>
      <c r="I6695" s="4"/>
      <c r="J6695" s="1" t="str">
        <f>IFERROR(__xludf.DUMMYFUNCTION("""COMPUTED_VALUE"""),"#N/A")</f>
        <v>#N/A</v>
      </c>
      <c r="K6695" s="1" t="str">
        <f>IFERROR(__xludf.DUMMYFUNCTION("""COMPUTED_VALUE"""),"#N/A")</f>
        <v>#N/A</v>
      </c>
      <c r="L6695" s="1" t="str">
        <f>IFERROR(__xludf.DUMMYFUNCTION("""COMPUTED_VALUE"""),"#N/A")</f>
        <v>#N/A</v>
      </c>
    </row>
    <row r="6696">
      <c r="A6696" s="1" t="str">
        <f>IFERROR(__xludf.DUMMYFUNCTION("""COMPUTED_VALUE"""),"#VALUE!")</f>
        <v>#VALUE!</v>
      </c>
      <c r="B6696" s="2"/>
      <c r="C6696" s="1" t="str">
        <f>IFERROR(__xludf.DUMMYFUNCTION("""COMPUTED_VALUE"""),"#N/A")</f>
        <v>#N/A</v>
      </c>
      <c r="D6696" s="1"/>
      <c r="E6696" s="1"/>
      <c r="F6696" s="1"/>
      <c r="G6696" s="1"/>
      <c r="H6696" s="3">
        <f>IFERROR(__xludf.DUMMYFUNCTION("""COMPUTED_VALUE"""),0.0)</f>
        <v>0</v>
      </c>
      <c r="I6696" s="4"/>
      <c r="J6696" s="1" t="str">
        <f>IFERROR(__xludf.DUMMYFUNCTION("""COMPUTED_VALUE"""),"#N/A")</f>
        <v>#N/A</v>
      </c>
      <c r="K6696" s="1" t="str">
        <f>IFERROR(__xludf.DUMMYFUNCTION("""COMPUTED_VALUE"""),"#N/A")</f>
        <v>#N/A</v>
      </c>
      <c r="L6696" s="1" t="str">
        <f>IFERROR(__xludf.DUMMYFUNCTION("""COMPUTED_VALUE"""),"#N/A")</f>
        <v>#N/A</v>
      </c>
    </row>
    <row r="6697">
      <c r="A6697" s="1" t="str">
        <f>IFERROR(__xludf.DUMMYFUNCTION("""COMPUTED_VALUE"""),"#VALUE!")</f>
        <v>#VALUE!</v>
      </c>
      <c r="B6697" s="2"/>
      <c r="C6697" s="1" t="str">
        <f>IFERROR(__xludf.DUMMYFUNCTION("""COMPUTED_VALUE"""),"#N/A")</f>
        <v>#N/A</v>
      </c>
      <c r="D6697" s="1"/>
      <c r="E6697" s="1"/>
      <c r="F6697" s="1"/>
      <c r="G6697" s="1"/>
      <c r="H6697" s="3">
        <f>IFERROR(__xludf.DUMMYFUNCTION("""COMPUTED_VALUE"""),0.0)</f>
        <v>0</v>
      </c>
      <c r="I6697" s="4"/>
      <c r="J6697" s="1" t="str">
        <f>IFERROR(__xludf.DUMMYFUNCTION("""COMPUTED_VALUE"""),"#N/A")</f>
        <v>#N/A</v>
      </c>
      <c r="K6697" s="1" t="str">
        <f>IFERROR(__xludf.DUMMYFUNCTION("""COMPUTED_VALUE"""),"#N/A")</f>
        <v>#N/A</v>
      </c>
      <c r="L6697" s="1" t="str">
        <f>IFERROR(__xludf.DUMMYFUNCTION("""COMPUTED_VALUE"""),"#N/A")</f>
        <v>#N/A</v>
      </c>
    </row>
    <row r="6698">
      <c r="A6698" s="1" t="str">
        <f>IFERROR(__xludf.DUMMYFUNCTION("""COMPUTED_VALUE"""),"#VALUE!")</f>
        <v>#VALUE!</v>
      </c>
      <c r="B6698" s="2"/>
      <c r="C6698" s="1" t="str">
        <f>IFERROR(__xludf.DUMMYFUNCTION("""COMPUTED_VALUE"""),"#N/A")</f>
        <v>#N/A</v>
      </c>
      <c r="D6698" s="1"/>
      <c r="E6698" s="1"/>
      <c r="F6698" s="1"/>
      <c r="G6698" s="1"/>
      <c r="H6698" s="3">
        <f>IFERROR(__xludf.DUMMYFUNCTION("""COMPUTED_VALUE"""),0.0)</f>
        <v>0</v>
      </c>
      <c r="I6698" s="4"/>
      <c r="J6698" s="1" t="str">
        <f>IFERROR(__xludf.DUMMYFUNCTION("""COMPUTED_VALUE"""),"#N/A")</f>
        <v>#N/A</v>
      </c>
      <c r="K6698" s="1" t="str">
        <f>IFERROR(__xludf.DUMMYFUNCTION("""COMPUTED_VALUE"""),"#N/A")</f>
        <v>#N/A</v>
      </c>
      <c r="L6698" s="1" t="str">
        <f>IFERROR(__xludf.DUMMYFUNCTION("""COMPUTED_VALUE"""),"#N/A")</f>
        <v>#N/A</v>
      </c>
    </row>
    <row r="6699">
      <c r="A6699" s="1" t="str">
        <f>IFERROR(__xludf.DUMMYFUNCTION("""COMPUTED_VALUE"""),"#VALUE!")</f>
        <v>#VALUE!</v>
      </c>
      <c r="B6699" s="2"/>
      <c r="C6699" s="1" t="str">
        <f>IFERROR(__xludf.DUMMYFUNCTION("""COMPUTED_VALUE"""),"#N/A")</f>
        <v>#N/A</v>
      </c>
      <c r="D6699" s="1"/>
      <c r="E6699" s="1"/>
      <c r="F6699" s="1"/>
      <c r="G6699" s="1"/>
      <c r="H6699" s="3">
        <f>IFERROR(__xludf.DUMMYFUNCTION("""COMPUTED_VALUE"""),0.0)</f>
        <v>0</v>
      </c>
      <c r="I6699" s="4"/>
      <c r="J6699" s="1" t="str">
        <f>IFERROR(__xludf.DUMMYFUNCTION("""COMPUTED_VALUE"""),"#N/A")</f>
        <v>#N/A</v>
      </c>
      <c r="K6699" s="1" t="str">
        <f>IFERROR(__xludf.DUMMYFUNCTION("""COMPUTED_VALUE"""),"#N/A")</f>
        <v>#N/A</v>
      </c>
      <c r="L6699" s="1" t="str">
        <f>IFERROR(__xludf.DUMMYFUNCTION("""COMPUTED_VALUE"""),"#N/A")</f>
        <v>#N/A</v>
      </c>
    </row>
    <row r="6700">
      <c r="A6700" s="1" t="str">
        <f>IFERROR(__xludf.DUMMYFUNCTION("""COMPUTED_VALUE"""),"#VALUE!")</f>
        <v>#VALUE!</v>
      </c>
      <c r="B6700" s="2"/>
      <c r="C6700" s="1" t="str">
        <f>IFERROR(__xludf.DUMMYFUNCTION("""COMPUTED_VALUE"""),"#N/A")</f>
        <v>#N/A</v>
      </c>
      <c r="D6700" s="1"/>
      <c r="E6700" s="1"/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IFERROR(__xludf.DUMMYFUNCTION("""COMPUTED_VALUE"""),"#N/A")</f>
        <v>#N/A</v>
      </c>
      <c r="K6700" s="1" t="str">
        <f>IFERROR(__xludf.DUMMYFUNCTION("""COMPUTED_VALUE"""),"#N/A")</f>
        <v>#N/A</v>
      </c>
      <c r="L6700" s="1" t="str">
        <f>IFERROR(__xludf.DUMMYFUNCTION("""COMPUTED_VALUE"""),"#N/A")</f>
        <v>#N/A</v>
      </c>
    </row>
    <row r="6701">
      <c r="A6701" s="1" t="str">
        <f>IFERROR(__xludf.DUMMYFUNCTION("""COMPUTED_VALUE"""),"#VALUE!")</f>
        <v>#VALUE!</v>
      </c>
      <c r="B6701" s="2"/>
      <c r="C6701" s="1" t="str">
        <f>IFERROR(__xludf.DUMMYFUNCTION("""COMPUTED_VALUE"""),"#N/A")</f>
        <v>#N/A</v>
      </c>
      <c r="D6701" s="1"/>
      <c r="E6701" s="1"/>
      <c r="F6701" s="1"/>
      <c r="G6701" s="1"/>
      <c r="H6701" s="3">
        <f>IFERROR(__xludf.DUMMYFUNCTION("""COMPUTED_VALUE"""),0.0)</f>
        <v>0</v>
      </c>
      <c r="I6701" s="4"/>
      <c r="J6701" s="1" t="str">
        <f>IFERROR(__xludf.DUMMYFUNCTION("""COMPUTED_VALUE"""),"#N/A")</f>
        <v>#N/A</v>
      </c>
      <c r="K6701" s="1" t="str">
        <f>IFERROR(__xludf.DUMMYFUNCTION("""COMPUTED_VALUE"""),"#N/A")</f>
        <v>#N/A</v>
      </c>
      <c r="L6701" s="1" t="str">
        <f>IFERROR(__xludf.DUMMYFUNCTION("""COMPUTED_VALUE"""),"#N/A")</f>
        <v>#N/A</v>
      </c>
    </row>
    <row r="6702">
      <c r="A6702" s="1" t="str">
        <f>IFERROR(__xludf.DUMMYFUNCTION("""COMPUTED_VALUE"""),"#VALUE!")</f>
        <v>#VALUE!</v>
      </c>
      <c r="B6702" s="2"/>
      <c r="C6702" s="1" t="str">
        <f>IFERROR(__xludf.DUMMYFUNCTION("""COMPUTED_VALUE"""),"#N/A")</f>
        <v>#N/A</v>
      </c>
      <c r="D6702" s="1"/>
      <c r="E6702" s="1"/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IFERROR(__xludf.DUMMYFUNCTION("""COMPUTED_VALUE"""),"#N/A")</f>
        <v>#N/A</v>
      </c>
      <c r="K6702" s="1" t="str">
        <f>IFERROR(__xludf.DUMMYFUNCTION("""COMPUTED_VALUE"""),"#N/A")</f>
        <v>#N/A</v>
      </c>
      <c r="L6702" s="1" t="str">
        <f>IFERROR(__xludf.DUMMYFUNCTION("""COMPUTED_VALUE"""),"#N/A")</f>
        <v>#N/A</v>
      </c>
    </row>
    <row r="6703">
      <c r="A6703" s="1" t="str">
        <f>IFERROR(__xludf.DUMMYFUNCTION("""COMPUTED_VALUE"""),"#VALUE!")</f>
        <v>#VALUE!</v>
      </c>
      <c r="B6703" s="2"/>
      <c r="C6703" s="1" t="str">
        <f>IFERROR(__xludf.DUMMYFUNCTION("""COMPUTED_VALUE"""),"#N/A")</f>
        <v>#N/A</v>
      </c>
      <c r="D6703" s="1"/>
      <c r="E6703" s="1"/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IFERROR(__xludf.DUMMYFUNCTION("""COMPUTED_VALUE"""),"#N/A")</f>
        <v>#N/A</v>
      </c>
      <c r="K6703" s="1" t="str">
        <f>IFERROR(__xludf.DUMMYFUNCTION("""COMPUTED_VALUE"""),"#N/A")</f>
        <v>#N/A</v>
      </c>
      <c r="L6703" s="1" t="str">
        <f>IFERROR(__xludf.DUMMYFUNCTION("""COMPUTED_VALUE"""),"#N/A")</f>
        <v>#N/A</v>
      </c>
    </row>
    <row r="6704">
      <c r="A6704" s="1" t="str">
        <f>IFERROR(__xludf.DUMMYFUNCTION("""COMPUTED_VALUE"""),"#VALUE!")</f>
        <v>#VALUE!</v>
      </c>
      <c r="B6704" s="2"/>
      <c r="C6704" s="1" t="str">
        <f>IFERROR(__xludf.DUMMYFUNCTION("""COMPUTED_VALUE"""),"#N/A")</f>
        <v>#N/A</v>
      </c>
      <c r="D6704" s="1"/>
      <c r="E6704" s="1"/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IFERROR(__xludf.DUMMYFUNCTION("""COMPUTED_VALUE"""),"#N/A")</f>
        <v>#N/A</v>
      </c>
      <c r="K6704" s="1" t="str">
        <f>IFERROR(__xludf.DUMMYFUNCTION("""COMPUTED_VALUE"""),"#N/A")</f>
        <v>#N/A</v>
      </c>
      <c r="L6704" s="1" t="str">
        <f>IFERROR(__xludf.DUMMYFUNCTION("""COMPUTED_VALUE"""),"#N/A")</f>
        <v>#N/A</v>
      </c>
    </row>
    <row r="6705">
      <c r="A6705" s="1" t="str">
        <f>IFERROR(__xludf.DUMMYFUNCTION("""COMPUTED_VALUE"""),"#VALUE!")</f>
        <v>#VALUE!</v>
      </c>
      <c r="B6705" s="2"/>
      <c r="C6705" s="1" t="str">
        <f>IFERROR(__xludf.DUMMYFUNCTION("""COMPUTED_VALUE"""),"#N/A")</f>
        <v>#N/A</v>
      </c>
      <c r="D6705" s="1"/>
      <c r="E6705" s="1"/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IFERROR(__xludf.DUMMYFUNCTION("""COMPUTED_VALUE"""),"#N/A")</f>
        <v>#N/A</v>
      </c>
      <c r="K6705" s="1" t="str">
        <f>IFERROR(__xludf.DUMMYFUNCTION("""COMPUTED_VALUE"""),"#N/A")</f>
        <v>#N/A</v>
      </c>
      <c r="L6705" s="1" t="str">
        <f>IFERROR(__xludf.DUMMYFUNCTION("""COMPUTED_VALUE"""),"#N/A")</f>
        <v>#N/A</v>
      </c>
    </row>
    <row r="6706">
      <c r="A6706" s="1" t="str">
        <f>IFERROR(__xludf.DUMMYFUNCTION("""COMPUTED_VALUE"""),"#VALUE!")</f>
        <v>#VALUE!</v>
      </c>
      <c r="B6706" s="2"/>
      <c r="C6706" s="1" t="str">
        <f>IFERROR(__xludf.DUMMYFUNCTION("""COMPUTED_VALUE"""),"#N/A")</f>
        <v>#N/A</v>
      </c>
      <c r="D6706" s="1"/>
      <c r="E6706" s="1"/>
      <c r="F6706" s="1"/>
      <c r="G6706" s="1"/>
      <c r="H6706" s="3">
        <f>IFERROR(__xludf.DUMMYFUNCTION("""COMPUTED_VALUE"""),0.0)</f>
        <v>0</v>
      </c>
      <c r="I6706" s="4"/>
      <c r="J6706" s="1" t="str">
        <f>IFERROR(__xludf.DUMMYFUNCTION("""COMPUTED_VALUE"""),"#N/A")</f>
        <v>#N/A</v>
      </c>
      <c r="K6706" s="1" t="str">
        <f>IFERROR(__xludf.DUMMYFUNCTION("""COMPUTED_VALUE"""),"#N/A")</f>
        <v>#N/A</v>
      </c>
      <c r="L6706" s="1" t="str">
        <f>IFERROR(__xludf.DUMMYFUNCTION("""COMPUTED_VALUE"""),"#N/A")</f>
        <v>#N/A</v>
      </c>
    </row>
    <row r="6707">
      <c r="A6707" s="1" t="str">
        <f>IFERROR(__xludf.DUMMYFUNCTION("""COMPUTED_VALUE"""),"#VALUE!")</f>
        <v>#VALUE!</v>
      </c>
      <c r="B6707" s="2"/>
      <c r="C6707" s="1" t="str">
        <f>IFERROR(__xludf.DUMMYFUNCTION("""COMPUTED_VALUE"""),"#N/A")</f>
        <v>#N/A</v>
      </c>
      <c r="D6707" s="1"/>
      <c r="E6707" s="1"/>
      <c r="F6707" s="1"/>
      <c r="G6707" s="1"/>
      <c r="H6707" s="3">
        <f>IFERROR(__xludf.DUMMYFUNCTION("""COMPUTED_VALUE"""),0.0)</f>
        <v>0</v>
      </c>
      <c r="I6707" s="4"/>
      <c r="J6707" s="1" t="str">
        <f>IFERROR(__xludf.DUMMYFUNCTION("""COMPUTED_VALUE"""),"#N/A")</f>
        <v>#N/A</v>
      </c>
      <c r="K6707" s="1" t="str">
        <f>IFERROR(__xludf.DUMMYFUNCTION("""COMPUTED_VALUE"""),"#N/A")</f>
        <v>#N/A</v>
      </c>
      <c r="L6707" s="1" t="str">
        <f>IFERROR(__xludf.DUMMYFUNCTION("""COMPUTED_VALUE"""),"#N/A")</f>
        <v>#N/A</v>
      </c>
    </row>
    <row r="6708">
      <c r="A6708" s="1" t="str">
        <f>IFERROR(__xludf.DUMMYFUNCTION("""COMPUTED_VALUE"""),"#VALUE!")</f>
        <v>#VALUE!</v>
      </c>
      <c r="B6708" s="2"/>
      <c r="C6708" s="1" t="str">
        <f>IFERROR(__xludf.DUMMYFUNCTION("""COMPUTED_VALUE"""),"#N/A")</f>
        <v>#N/A</v>
      </c>
      <c r="D6708" s="1"/>
      <c r="E6708" s="1"/>
      <c r="F6708" s="1"/>
      <c r="G6708" s="1"/>
      <c r="H6708" s="3">
        <f>IFERROR(__xludf.DUMMYFUNCTION("""COMPUTED_VALUE"""),0.0)</f>
        <v>0</v>
      </c>
      <c r="I6708" s="4"/>
      <c r="J6708" s="1" t="str">
        <f>IFERROR(__xludf.DUMMYFUNCTION("""COMPUTED_VALUE"""),"#N/A")</f>
        <v>#N/A</v>
      </c>
      <c r="K6708" s="1" t="str">
        <f>IFERROR(__xludf.DUMMYFUNCTION("""COMPUTED_VALUE"""),"#N/A")</f>
        <v>#N/A</v>
      </c>
      <c r="L6708" s="1" t="str">
        <f>IFERROR(__xludf.DUMMYFUNCTION("""COMPUTED_VALUE"""),"#N/A")</f>
        <v>#N/A</v>
      </c>
    </row>
    <row r="6709">
      <c r="A6709" s="1" t="str">
        <f>IFERROR(__xludf.DUMMYFUNCTION("""COMPUTED_VALUE"""),"#VALUE!")</f>
        <v>#VALUE!</v>
      </c>
      <c r="B6709" s="2"/>
      <c r="C6709" s="1" t="str">
        <f>IFERROR(__xludf.DUMMYFUNCTION("""COMPUTED_VALUE"""),"#N/A")</f>
        <v>#N/A</v>
      </c>
      <c r="D6709" s="1"/>
      <c r="E6709" s="1"/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IFERROR(__xludf.DUMMYFUNCTION("""COMPUTED_VALUE"""),"#N/A")</f>
        <v>#N/A</v>
      </c>
      <c r="K6709" s="1" t="str">
        <f>IFERROR(__xludf.DUMMYFUNCTION("""COMPUTED_VALUE"""),"#N/A")</f>
        <v>#N/A</v>
      </c>
      <c r="L6709" s="1" t="str">
        <f>IFERROR(__xludf.DUMMYFUNCTION("""COMPUTED_VALUE"""),"#N/A")</f>
        <v>#N/A</v>
      </c>
    </row>
    <row r="6710">
      <c r="A6710" s="1" t="str">
        <f>IFERROR(__xludf.DUMMYFUNCTION("""COMPUTED_VALUE"""),"#VALUE!")</f>
        <v>#VALUE!</v>
      </c>
      <c r="B6710" s="2"/>
      <c r="C6710" s="1" t="str">
        <f>IFERROR(__xludf.DUMMYFUNCTION("""COMPUTED_VALUE"""),"#N/A")</f>
        <v>#N/A</v>
      </c>
      <c r="D6710" s="1"/>
      <c r="E6710" s="1"/>
      <c r="F6710" s="1"/>
      <c r="G6710" s="1"/>
      <c r="H6710" s="3">
        <f>IFERROR(__xludf.DUMMYFUNCTION("""COMPUTED_VALUE"""),0.0)</f>
        <v>0</v>
      </c>
      <c r="I6710" s="4"/>
      <c r="J6710" s="1" t="str">
        <f>IFERROR(__xludf.DUMMYFUNCTION("""COMPUTED_VALUE"""),"#N/A")</f>
        <v>#N/A</v>
      </c>
      <c r="K6710" s="1" t="str">
        <f>IFERROR(__xludf.DUMMYFUNCTION("""COMPUTED_VALUE"""),"#N/A")</f>
        <v>#N/A</v>
      </c>
      <c r="L6710" s="1" t="str">
        <f>IFERROR(__xludf.DUMMYFUNCTION("""COMPUTED_VALUE"""),"#N/A")</f>
        <v>#N/A</v>
      </c>
    </row>
    <row r="6711">
      <c r="A6711" s="1" t="str">
        <f>IFERROR(__xludf.DUMMYFUNCTION("""COMPUTED_VALUE"""),"#VALUE!")</f>
        <v>#VALUE!</v>
      </c>
      <c r="B6711" s="2"/>
      <c r="C6711" s="1" t="str">
        <f>IFERROR(__xludf.DUMMYFUNCTION("""COMPUTED_VALUE"""),"#N/A")</f>
        <v>#N/A</v>
      </c>
      <c r="D6711" s="1"/>
      <c r="E6711" s="1"/>
      <c r="F6711" s="1"/>
      <c r="G6711" s="1"/>
      <c r="H6711" s="3">
        <f>IFERROR(__xludf.DUMMYFUNCTION("""COMPUTED_VALUE"""),0.0)</f>
        <v>0</v>
      </c>
      <c r="I6711" s="4"/>
      <c r="J6711" s="1" t="str">
        <f>IFERROR(__xludf.DUMMYFUNCTION("""COMPUTED_VALUE"""),"#N/A")</f>
        <v>#N/A</v>
      </c>
      <c r="K6711" s="1" t="str">
        <f>IFERROR(__xludf.DUMMYFUNCTION("""COMPUTED_VALUE"""),"#N/A")</f>
        <v>#N/A</v>
      </c>
      <c r="L6711" s="1" t="str">
        <f>IFERROR(__xludf.DUMMYFUNCTION("""COMPUTED_VALUE"""),"#N/A")</f>
        <v>#N/A</v>
      </c>
    </row>
    <row r="6712">
      <c r="A6712" s="1" t="str">
        <f>IFERROR(__xludf.DUMMYFUNCTION("""COMPUTED_VALUE"""),"#VALUE!")</f>
        <v>#VALUE!</v>
      </c>
      <c r="B6712" s="2"/>
      <c r="C6712" s="1" t="str">
        <f>IFERROR(__xludf.DUMMYFUNCTION("""COMPUTED_VALUE"""),"#N/A")</f>
        <v>#N/A</v>
      </c>
      <c r="D6712" s="1"/>
      <c r="E6712" s="1"/>
      <c r="F6712" s="1"/>
      <c r="G6712" s="1"/>
      <c r="H6712" s="3">
        <f>IFERROR(__xludf.DUMMYFUNCTION("""COMPUTED_VALUE"""),0.0)</f>
        <v>0</v>
      </c>
      <c r="I6712" s="4"/>
      <c r="J6712" s="1" t="str">
        <f>IFERROR(__xludf.DUMMYFUNCTION("""COMPUTED_VALUE"""),"#N/A")</f>
        <v>#N/A</v>
      </c>
      <c r="K6712" s="1" t="str">
        <f>IFERROR(__xludf.DUMMYFUNCTION("""COMPUTED_VALUE"""),"#N/A")</f>
        <v>#N/A</v>
      </c>
      <c r="L6712" s="1" t="str">
        <f>IFERROR(__xludf.DUMMYFUNCTION("""COMPUTED_VALUE"""),"#N/A")</f>
        <v>#N/A</v>
      </c>
    </row>
    <row r="6713">
      <c r="A6713" s="1" t="str">
        <f>IFERROR(__xludf.DUMMYFUNCTION("""COMPUTED_VALUE"""),"#VALUE!")</f>
        <v>#VALUE!</v>
      </c>
      <c r="B6713" s="2"/>
      <c r="C6713" s="1" t="str">
        <f>IFERROR(__xludf.DUMMYFUNCTION("""COMPUTED_VALUE"""),"#N/A")</f>
        <v>#N/A</v>
      </c>
      <c r="D6713" s="1"/>
      <c r="E6713" s="1"/>
      <c r="F6713" s="1"/>
      <c r="G6713" s="1"/>
      <c r="H6713" s="3">
        <f>IFERROR(__xludf.DUMMYFUNCTION("""COMPUTED_VALUE"""),0.0)</f>
        <v>0</v>
      </c>
      <c r="I6713" s="4"/>
      <c r="J6713" s="1" t="str">
        <f>IFERROR(__xludf.DUMMYFUNCTION("""COMPUTED_VALUE"""),"#N/A")</f>
        <v>#N/A</v>
      </c>
      <c r="K6713" s="1" t="str">
        <f>IFERROR(__xludf.DUMMYFUNCTION("""COMPUTED_VALUE"""),"#N/A")</f>
        <v>#N/A</v>
      </c>
      <c r="L6713" s="1" t="str">
        <f>IFERROR(__xludf.DUMMYFUNCTION("""COMPUTED_VALUE"""),"#N/A")</f>
        <v>#N/A</v>
      </c>
    </row>
    <row r="6714">
      <c r="A6714" s="1" t="str">
        <f>IFERROR(__xludf.DUMMYFUNCTION("""COMPUTED_VALUE"""),"#VALUE!")</f>
        <v>#VALUE!</v>
      </c>
      <c r="B6714" s="2"/>
      <c r="C6714" s="1" t="str">
        <f>IFERROR(__xludf.DUMMYFUNCTION("""COMPUTED_VALUE"""),"#N/A")</f>
        <v>#N/A</v>
      </c>
      <c r="D6714" s="1"/>
      <c r="E6714" s="1"/>
      <c r="F6714" s="1"/>
      <c r="G6714" s="1"/>
      <c r="H6714" s="3">
        <f>IFERROR(__xludf.DUMMYFUNCTION("""COMPUTED_VALUE"""),0.0)</f>
        <v>0</v>
      </c>
      <c r="I6714" s="4"/>
      <c r="J6714" s="1" t="str">
        <f>IFERROR(__xludf.DUMMYFUNCTION("""COMPUTED_VALUE"""),"#N/A")</f>
        <v>#N/A</v>
      </c>
      <c r="K6714" s="1" t="str">
        <f>IFERROR(__xludf.DUMMYFUNCTION("""COMPUTED_VALUE"""),"#N/A")</f>
        <v>#N/A</v>
      </c>
      <c r="L6714" s="1" t="str">
        <f>IFERROR(__xludf.DUMMYFUNCTION("""COMPUTED_VALUE"""),"#N/A")</f>
        <v>#N/A</v>
      </c>
    </row>
    <row r="6715">
      <c r="A6715" s="1" t="str">
        <f>IFERROR(__xludf.DUMMYFUNCTION("""COMPUTED_VALUE"""),"#VALUE!")</f>
        <v>#VALUE!</v>
      </c>
      <c r="B6715" s="2"/>
      <c r="C6715" s="1" t="str">
        <f>IFERROR(__xludf.DUMMYFUNCTION("""COMPUTED_VALUE"""),"#N/A")</f>
        <v>#N/A</v>
      </c>
      <c r="D6715" s="1"/>
      <c r="E6715" s="1"/>
      <c r="F6715" s="1"/>
      <c r="G6715" s="1"/>
      <c r="H6715" s="3">
        <f>IFERROR(__xludf.DUMMYFUNCTION("""COMPUTED_VALUE"""),0.0)</f>
        <v>0</v>
      </c>
      <c r="I6715" s="4"/>
      <c r="J6715" s="1" t="str">
        <f>IFERROR(__xludf.DUMMYFUNCTION("""COMPUTED_VALUE"""),"#N/A")</f>
        <v>#N/A</v>
      </c>
      <c r="K6715" s="1" t="str">
        <f>IFERROR(__xludf.DUMMYFUNCTION("""COMPUTED_VALUE"""),"#N/A")</f>
        <v>#N/A</v>
      </c>
      <c r="L6715" s="1" t="str">
        <f>IFERROR(__xludf.DUMMYFUNCTION("""COMPUTED_VALUE"""),"#N/A")</f>
        <v>#N/A</v>
      </c>
    </row>
    <row r="6716">
      <c r="A6716" s="1" t="str">
        <f>IFERROR(__xludf.DUMMYFUNCTION("""COMPUTED_VALUE"""),"#VALUE!")</f>
        <v>#VALUE!</v>
      </c>
      <c r="B6716" s="2"/>
      <c r="C6716" s="1" t="str">
        <f>IFERROR(__xludf.DUMMYFUNCTION("""COMPUTED_VALUE"""),"#N/A")</f>
        <v>#N/A</v>
      </c>
      <c r="D6716" s="1"/>
      <c r="E6716" s="1"/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IFERROR(__xludf.DUMMYFUNCTION("""COMPUTED_VALUE"""),"#N/A")</f>
        <v>#N/A</v>
      </c>
      <c r="K6716" s="1" t="str">
        <f>IFERROR(__xludf.DUMMYFUNCTION("""COMPUTED_VALUE"""),"#N/A")</f>
        <v>#N/A</v>
      </c>
      <c r="L6716" s="1" t="str">
        <f>IFERROR(__xludf.DUMMYFUNCTION("""COMPUTED_VALUE"""),"#N/A")</f>
        <v>#N/A</v>
      </c>
    </row>
    <row r="6717">
      <c r="A6717" s="1" t="str">
        <f>IFERROR(__xludf.DUMMYFUNCTION("""COMPUTED_VALUE"""),"#VALUE!")</f>
        <v>#VALUE!</v>
      </c>
      <c r="B6717" s="2"/>
      <c r="C6717" s="1" t="str">
        <f>IFERROR(__xludf.DUMMYFUNCTION("""COMPUTED_VALUE"""),"#N/A")</f>
        <v>#N/A</v>
      </c>
      <c r="D6717" s="1"/>
      <c r="E6717" s="1"/>
      <c r="F6717" s="1"/>
      <c r="G6717" s="1"/>
      <c r="H6717" s="3">
        <f>IFERROR(__xludf.DUMMYFUNCTION("""COMPUTED_VALUE"""),0.0)</f>
        <v>0</v>
      </c>
      <c r="I6717" s="4"/>
      <c r="J6717" s="1" t="str">
        <f>IFERROR(__xludf.DUMMYFUNCTION("""COMPUTED_VALUE"""),"#N/A")</f>
        <v>#N/A</v>
      </c>
      <c r="K6717" s="1" t="str">
        <f>IFERROR(__xludf.DUMMYFUNCTION("""COMPUTED_VALUE"""),"#N/A")</f>
        <v>#N/A</v>
      </c>
      <c r="L6717" s="1" t="str">
        <f>IFERROR(__xludf.DUMMYFUNCTION("""COMPUTED_VALUE"""),"#N/A")</f>
        <v>#N/A</v>
      </c>
    </row>
    <row r="6718">
      <c r="A6718" s="1" t="str">
        <f>IFERROR(__xludf.DUMMYFUNCTION("""COMPUTED_VALUE"""),"#VALUE!")</f>
        <v>#VALUE!</v>
      </c>
      <c r="B6718" s="2"/>
      <c r="C6718" s="1" t="str">
        <f>IFERROR(__xludf.DUMMYFUNCTION("""COMPUTED_VALUE"""),"#N/A")</f>
        <v>#N/A</v>
      </c>
      <c r="D6718" s="1"/>
      <c r="E6718" s="1"/>
      <c r="F6718" s="1"/>
      <c r="G6718" s="1"/>
      <c r="H6718" s="3">
        <f>IFERROR(__xludf.DUMMYFUNCTION("""COMPUTED_VALUE"""),0.0)</f>
        <v>0</v>
      </c>
      <c r="I6718" s="4"/>
      <c r="J6718" s="1" t="str">
        <f>IFERROR(__xludf.DUMMYFUNCTION("""COMPUTED_VALUE"""),"#N/A")</f>
        <v>#N/A</v>
      </c>
      <c r="K6718" s="1" t="str">
        <f>IFERROR(__xludf.DUMMYFUNCTION("""COMPUTED_VALUE"""),"#N/A")</f>
        <v>#N/A</v>
      </c>
      <c r="L6718" s="1" t="str">
        <f>IFERROR(__xludf.DUMMYFUNCTION("""COMPUTED_VALUE"""),"#N/A")</f>
        <v>#N/A</v>
      </c>
    </row>
    <row r="6719">
      <c r="A6719" s="1" t="str">
        <f>IFERROR(__xludf.DUMMYFUNCTION("""COMPUTED_VALUE"""),"#VALUE!")</f>
        <v>#VALUE!</v>
      </c>
      <c r="B6719" s="2"/>
      <c r="C6719" s="1" t="str">
        <f>IFERROR(__xludf.DUMMYFUNCTION("""COMPUTED_VALUE"""),"#N/A")</f>
        <v>#N/A</v>
      </c>
      <c r="D6719" s="1"/>
      <c r="E6719" s="1"/>
      <c r="F6719" s="1"/>
      <c r="G6719" s="1"/>
      <c r="H6719" s="3">
        <f>IFERROR(__xludf.DUMMYFUNCTION("""COMPUTED_VALUE"""),0.0)</f>
        <v>0</v>
      </c>
      <c r="I6719" s="4"/>
      <c r="J6719" s="1" t="str">
        <f>IFERROR(__xludf.DUMMYFUNCTION("""COMPUTED_VALUE"""),"#N/A")</f>
        <v>#N/A</v>
      </c>
      <c r="K6719" s="1" t="str">
        <f>IFERROR(__xludf.DUMMYFUNCTION("""COMPUTED_VALUE"""),"#N/A")</f>
        <v>#N/A</v>
      </c>
      <c r="L6719" s="1" t="str">
        <f>IFERROR(__xludf.DUMMYFUNCTION("""COMPUTED_VALUE"""),"#N/A")</f>
        <v>#N/A</v>
      </c>
    </row>
    <row r="6720">
      <c r="A6720" s="1" t="str">
        <f>IFERROR(__xludf.DUMMYFUNCTION("""COMPUTED_VALUE"""),"#VALUE!")</f>
        <v>#VALUE!</v>
      </c>
      <c r="B6720" s="2"/>
      <c r="C6720" s="1" t="str">
        <f>IFERROR(__xludf.DUMMYFUNCTION("""COMPUTED_VALUE"""),"#N/A")</f>
        <v>#N/A</v>
      </c>
      <c r="D6720" s="1"/>
      <c r="E6720" s="1"/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IFERROR(__xludf.DUMMYFUNCTION("""COMPUTED_VALUE"""),"#N/A")</f>
        <v>#N/A</v>
      </c>
      <c r="K6720" s="1" t="str">
        <f>IFERROR(__xludf.DUMMYFUNCTION("""COMPUTED_VALUE"""),"#N/A")</f>
        <v>#N/A</v>
      </c>
      <c r="L6720" s="1" t="str">
        <f>IFERROR(__xludf.DUMMYFUNCTION("""COMPUTED_VALUE"""),"#N/A")</f>
        <v>#N/A</v>
      </c>
    </row>
    <row r="6721">
      <c r="A6721" s="1" t="str">
        <f>IFERROR(__xludf.DUMMYFUNCTION("""COMPUTED_VALUE"""),"#VALUE!")</f>
        <v>#VALUE!</v>
      </c>
      <c r="B6721" s="2"/>
      <c r="C6721" s="1" t="str">
        <f>IFERROR(__xludf.DUMMYFUNCTION("""COMPUTED_VALUE"""),"#N/A")</f>
        <v>#N/A</v>
      </c>
      <c r="D6721" s="1"/>
      <c r="E6721" s="1"/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IFERROR(__xludf.DUMMYFUNCTION("""COMPUTED_VALUE"""),"#N/A")</f>
        <v>#N/A</v>
      </c>
      <c r="K6721" s="1" t="str">
        <f>IFERROR(__xludf.DUMMYFUNCTION("""COMPUTED_VALUE"""),"#N/A")</f>
        <v>#N/A</v>
      </c>
      <c r="L6721" s="1" t="str">
        <f>IFERROR(__xludf.DUMMYFUNCTION("""COMPUTED_VALUE"""),"#N/A")</f>
        <v>#N/A</v>
      </c>
    </row>
    <row r="6722">
      <c r="A6722" s="1" t="str">
        <f>IFERROR(__xludf.DUMMYFUNCTION("""COMPUTED_VALUE"""),"#VALUE!")</f>
        <v>#VALUE!</v>
      </c>
      <c r="B6722" s="2"/>
      <c r="C6722" s="1" t="str">
        <f>IFERROR(__xludf.DUMMYFUNCTION("""COMPUTED_VALUE"""),"#N/A")</f>
        <v>#N/A</v>
      </c>
      <c r="D6722" s="1"/>
      <c r="E6722" s="1"/>
      <c r="F6722" s="1"/>
      <c r="G6722" s="1"/>
      <c r="H6722" s="3">
        <f>IFERROR(__xludf.DUMMYFUNCTION("""COMPUTED_VALUE"""),0.0)</f>
        <v>0</v>
      </c>
      <c r="I6722" s="4"/>
      <c r="J6722" s="1" t="str">
        <f>IFERROR(__xludf.DUMMYFUNCTION("""COMPUTED_VALUE"""),"#N/A")</f>
        <v>#N/A</v>
      </c>
      <c r="K6722" s="1" t="str">
        <f>IFERROR(__xludf.DUMMYFUNCTION("""COMPUTED_VALUE"""),"#N/A")</f>
        <v>#N/A</v>
      </c>
      <c r="L6722" s="1" t="str">
        <f>IFERROR(__xludf.DUMMYFUNCTION("""COMPUTED_VALUE"""),"#N/A")</f>
        <v>#N/A</v>
      </c>
    </row>
    <row r="6723">
      <c r="A6723" s="1" t="str">
        <f>IFERROR(__xludf.DUMMYFUNCTION("""COMPUTED_VALUE"""),"#VALUE!")</f>
        <v>#VALUE!</v>
      </c>
      <c r="B6723" s="2"/>
      <c r="C6723" s="1" t="str">
        <f>IFERROR(__xludf.DUMMYFUNCTION("""COMPUTED_VALUE"""),"#N/A")</f>
        <v>#N/A</v>
      </c>
      <c r="D6723" s="1"/>
      <c r="E6723" s="1"/>
      <c r="F6723" s="1"/>
      <c r="G6723" s="1"/>
      <c r="H6723" s="3">
        <f>IFERROR(__xludf.DUMMYFUNCTION("""COMPUTED_VALUE"""),0.0)</f>
        <v>0</v>
      </c>
      <c r="I6723" s="4"/>
      <c r="J6723" s="1" t="str">
        <f>IFERROR(__xludf.DUMMYFUNCTION("""COMPUTED_VALUE"""),"#N/A")</f>
        <v>#N/A</v>
      </c>
      <c r="K6723" s="1" t="str">
        <f>IFERROR(__xludf.DUMMYFUNCTION("""COMPUTED_VALUE"""),"#N/A")</f>
        <v>#N/A</v>
      </c>
      <c r="L6723" s="1" t="str">
        <f>IFERROR(__xludf.DUMMYFUNCTION("""COMPUTED_VALUE"""),"#N/A")</f>
        <v>#N/A</v>
      </c>
    </row>
    <row r="6724">
      <c r="A6724" s="1" t="str">
        <f>IFERROR(__xludf.DUMMYFUNCTION("""COMPUTED_VALUE"""),"#VALUE!")</f>
        <v>#VALUE!</v>
      </c>
      <c r="B6724" s="2"/>
      <c r="C6724" s="1" t="str">
        <f>IFERROR(__xludf.DUMMYFUNCTION("""COMPUTED_VALUE"""),"#N/A")</f>
        <v>#N/A</v>
      </c>
      <c r="D6724" s="1"/>
      <c r="E6724" s="1"/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IFERROR(__xludf.DUMMYFUNCTION("""COMPUTED_VALUE"""),"#N/A")</f>
        <v>#N/A</v>
      </c>
      <c r="K6724" s="1" t="str">
        <f>IFERROR(__xludf.DUMMYFUNCTION("""COMPUTED_VALUE"""),"#N/A")</f>
        <v>#N/A</v>
      </c>
      <c r="L6724" s="1" t="str">
        <f>IFERROR(__xludf.DUMMYFUNCTION("""COMPUTED_VALUE"""),"#N/A")</f>
        <v>#N/A</v>
      </c>
    </row>
    <row r="6725">
      <c r="A6725" s="1" t="str">
        <f>IFERROR(__xludf.DUMMYFUNCTION("""COMPUTED_VALUE"""),"#VALUE!")</f>
        <v>#VALUE!</v>
      </c>
      <c r="B6725" s="2"/>
      <c r="C6725" s="1" t="str">
        <f>IFERROR(__xludf.DUMMYFUNCTION("""COMPUTED_VALUE"""),"#N/A")</f>
        <v>#N/A</v>
      </c>
      <c r="D6725" s="1"/>
      <c r="E6725" s="1"/>
      <c r="F6725" s="1"/>
      <c r="G6725" s="1"/>
      <c r="H6725" s="3">
        <f>IFERROR(__xludf.DUMMYFUNCTION("""COMPUTED_VALUE"""),0.0)</f>
        <v>0</v>
      </c>
      <c r="I6725" s="4"/>
      <c r="J6725" s="1" t="str">
        <f>IFERROR(__xludf.DUMMYFUNCTION("""COMPUTED_VALUE"""),"#N/A")</f>
        <v>#N/A</v>
      </c>
      <c r="K6725" s="1" t="str">
        <f>IFERROR(__xludf.DUMMYFUNCTION("""COMPUTED_VALUE"""),"#N/A")</f>
        <v>#N/A</v>
      </c>
      <c r="L6725" s="1" t="str">
        <f>IFERROR(__xludf.DUMMYFUNCTION("""COMPUTED_VALUE"""),"#N/A")</f>
        <v>#N/A</v>
      </c>
    </row>
    <row r="6726">
      <c r="A6726" s="1" t="str">
        <f>IFERROR(__xludf.DUMMYFUNCTION("""COMPUTED_VALUE"""),"#VALUE!")</f>
        <v>#VALUE!</v>
      </c>
      <c r="B6726" s="2"/>
      <c r="C6726" s="1" t="str">
        <f>IFERROR(__xludf.DUMMYFUNCTION("""COMPUTED_VALUE"""),"#N/A")</f>
        <v>#N/A</v>
      </c>
      <c r="D6726" s="1"/>
      <c r="E6726" s="1"/>
      <c r="F6726" s="1"/>
      <c r="G6726" s="1"/>
      <c r="H6726" s="3">
        <f>IFERROR(__xludf.DUMMYFUNCTION("""COMPUTED_VALUE"""),0.0)</f>
        <v>0</v>
      </c>
      <c r="I6726" s="4"/>
      <c r="J6726" s="1" t="str">
        <f>IFERROR(__xludf.DUMMYFUNCTION("""COMPUTED_VALUE"""),"#N/A")</f>
        <v>#N/A</v>
      </c>
      <c r="K6726" s="1" t="str">
        <f>IFERROR(__xludf.DUMMYFUNCTION("""COMPUTED_VALUE"""),"#N/A")</f>
        <v>#N/A</v>
      </c>
      <c r="L6726" s="1" t="str">
        <f>IFERROR(__xludf.DUMMYFUNCTION("""COMPUTED_VALUE"""),"#N/A")</f>
        <v>#N/A</v>
      </c>
    </row>
    <row r="6727">
      <c r="A6727" s="1" t="str">
        <f>IFERROR(__xludf.DUMMYFUNCTION("""COMPUTED_VALUE"""),"#VALUE!")</f>
        <v>#VALUE!</v>
      </c>
      <c r="B6727" s="2"/>
      <c r="C6727" s="1" t="str">
        <f>IFERROR(__xludf.DUMMYFUNCTION("""COMPUTED_VALUE"""),"#N/A")</f>
        <v>#N/A</v>
      </c>
      <c r="D6727" s="1"/>
      <c r="E6727" s="1"/>
      <c r="F6727" s="1"/>
      <c r="G6727" s="1"/>
      <c r="H6727" s="3">
        <f>IFERROR(__xludf.DUMMYFUNCTION("""COMPUTED_VALUE"""),0.0)</f>
        <v>0</v>
      </c>
      <c r="I6727" s="4"/>
      <c r="J6727" s="1" t="str">
        <f>IFERROR(__xludf.DUMMYFUNCTION("""COMPUTED_VALUE"""),"#N/A")</f>
        <v>#N/A</v>
      </c>
      <c r="K6727" s="1" t="str">
        <f>IFERROR(__xludf.DUMMYFUNCTION("""COMPUTED_VALUE"""),"#N/A")</f>
        <v>#N/A</v>
      </c>
      <c r="L6727" s="1" t="str">
        <f>IFERROR(__xludf.DUMMYFUNCTION("""COMPUTED_VALUE"""),"#N/A")</f>
        <v>#N/A</v>
      </c>
    </row>
    <row r="6728">
      <c r="A6728" s="1" t="str">
        <f>IFERROR(__xludf.DUMMYFUNCTION("""COMPUTED_VALUE"""),"#VALUE!")</f>
        <v>#VALUE!</v>
      </c>
      <c r="B6728" s="2"/>
      <c r="C6728" s="1" t="str">
        <f>IFERROR(__xludf.DUMMYFUNCTION("""COMPUTED_VALUE"""),"#N/A")</f>
        <v>#N/A</v>
      </c>
      <c r="D6728" s="1"/>
      <c r="E6728" s="1"/>
      <c r="F6728" s="1"/>
      <c r="G6728" s="1"/>
      <c r="H6728" s="3">
        <f>IFERROR(__xludf.DUMMYFUNCTION("""COMPUTED_VALUE"""),0.0)</f>
        <v>0</v>
      </c>
      <c r="I6728" s="4"/>
      <c r="J6728" s="1" t="str">
        <f>IFERROR(__xludf.DUMMYFUNCTION("""COMPUTED_VALUE"""),"#N/A")</f>
        <v>#N/A</v>
      </c>
      <c r="K6728" s="1" t="str">
        <f>IFERROR(__xludf.DUMMYFUNCTION("""COMPUTED_VALUE"""),"#N/A")</f>
        <v>#N/A</v>
      </c>
      <c r="L6728" s="1" t="str">
        <f>IFERROR(__xludf.DUMMYFUNCTION("""COMPUTED_VALUE"""),"#N/A")</f>
        <v>#N/A</v>
      </c>
    </row>
    <row r="6729">
      <c r="A6729" s="1" t="str">
        <f>IFERROR(__xludf.DUMMYFUNCTION("""COMPUTED_VALUE"""),"#VALUE!")</f>
        <v>#VALUE!</v>
      </c>
      <c r="B6729" s="2"/>
      <c r="C6729" s="1" t="str">
        <f>IFERROR(__xludf.DUMMYFUNCTION("""COMPUTED_VALUE"""),"#N/A")</f>
        <v>#N/A</v>
      </c>
      <c r="D6729" s="1"/>
      <c r="E6729" s="1"/>
      <c r="F6729" s="1"/>
      <c r="G6729" s="1"/>
      <c r="H6729" s="3">
        <f>IFERROR(__xludf.DUMMYFUNCTION("""COMPUTED_VALUE"""),0.0)</f>
        <v>0</v>
      </c>
      <c r="I6729" s="4"/>
      <c r="J6729" s="1" t="str">
        <f>IFERROR(__xludf.DUMMYFUNCTION("""COMPUTED_VALUE"""),"#N/A")</f>
        <v>#N/A</v>
      </c>
      <c r="K6729" s="1" t="str">
        <f>IFERROR(__xludf.DUMMYFUNCTION("""COMPUTED_VALUE"""),"#N/A")</f>
        <v>#N/A</v>
      </c>
      <c r="L6729" s="1" t="str">
        <f>IFERROR(__xludf.DUMMYFUNCTION("""COMPUTED_VALUE"""),"#N/A")</f>
        <v>#N/A</v>
      </c>
    </row>
    <row r="6730">
      <c r="A6730" s="1" t="str">
        <f>IFERROR(__xludf.DUMMYFUNCTION("""COMPUTED_VALUE"""),"#VALUE!")</f>
        <v>#VALUE!</v>
      </c>
      <c r="B6730" s="2"/>
      <c r="C6730" s="1" t="str">
        <f>IFERROR(__xludf.DUMMYFUNCTION("""COMPUTED_VALUE"""),"#N/A")</f>
        <v>#N/A</v>
      </c>
      <c r="D6730" s="1"/>
      <c r="E6730" s="1"/>
      <c r="F6730" s="1"/>
      <c r="G6730" s="1"/>
      <c r="H6730" s="3">
        <f>IFERROR(__xludf.DUMMYFUNCTION("""COMPUTED_VALUE"""),0.0)</f>
        <v>0</v>
      </c>
      <c r="I6730" s="4"/>
      <c r="J6730" s="1" t="str">
        <f>IFERROR(__xludf.DUMMYFUNCTION("""COMPUTED_VALUE"""),"#N/A")</f>
        <v>#N/A</v>
      </c>
      <c r="K6730" s="1" t="str">
        <f>IFERROR(__xludf.DUMMYFUNCTION("""COMPUTED_VALUE"""),"#N/A")</f>
        <v>#N/A</v>
      </c>
      <c r="L6730" s="1" t="str">
        <f>IFERROR(__xludf.DUMMYFUNCTION("""COMPUTED_VALUE"""),"#N/A")</f>
        <v>#N/A</v>
      </c>
    </row>
    <row r="6731">
      <c r="A6731" s="1" t="str">
        <f>IFERROR(__xludf.DUMMYFUNCTION("""COMPUTED_VALUE"""),"#VALUE!")</f>
        <v>#VALUE!</v>
      </c>
      <c r="B6731" s="2"/>
      <c r="C6731" s="1" t="str">
        <f>IFERROR(__xludf.DUMMYFUNCTION("""COMPUTED_VALUE"""),"#N/A")</f>
        <v>#N/A</v>
      </c>
      <c r="D6731" s="1"/>
      <c r="E6731" s="1"/>
      <c r="F6731" s="1"/>
      <c r="G6731" s="1"/>
      <c r="H6731" s="3">
        <f>IFERROR(__xludf.DUMMYFUNCTION("""COMPUTED_VALUE"""),0.0)</f>
        <v>0</v>
      </c>
      <c r="I6731" s="4"/>
      <c r="J6731" s="1" t="str">
        <f>IFERROR(__xludf.DUMMYFUNCTION("""COMPUTED_VALUE"""),"#N/A")</f>
        <v>#N/A</v>
      </c>
      <c r="K6731" s="1" t="str">
        <f>IFERROR(__xludf.DUMMYFUNCTION("""COMPUTED_VALUE"""),"#N/A")</f>
        <v>#N/A</v>
      </c>
      <c r="L6731" s="1" t="str">
        <f>IFERROR(__xludf.DUMMYFUNCTION("""COMPUTED_VALUE"""),"#N/A")</f>
        <v>#N/A</v>
      </c>
    </row>
    <row r="6732">
      <c r="A6732" s="1" t="str">
        <f>IFERROR(__xludf.DUMMYFUNCTION("""COMPUTED_VALUE"""),"#VALUE!")</f>
        <v>#VALUE!</v>
      </c>
      <c r="B6732" s="2"/>
      <c r="C6732" s="1" t="str">
        <f>IFERROR(__xludf.DUMMYFUNCTION("""COMPUTED_VALUE"""),"#N/A")</f>
        <v>#N/A</v>
      </c>
      <c r="D6732" s="1"/>
      <c r="E6732" s="1"/>
      <c r="F6732" s="1"/>
      <c r="G6732" s="1"/>
      <c r="H6732" s="3">
        <f>IFERROR(__xludf.DUMMYFUNCTION("""COMPUTED_VALUE"""),0.0)</f>
        <v>0</v>
      </c>
      <c r="I6732" s="4"/>
      <c r="J6732" s="1" t="str">
        <f>IFERROR(__xludf.DUMMYFUNCTION("""COMPUTED_VALUE"""),"#N/A")</f>
        <v>#N/A</v>
      </c>
      <c r="K6732" s="1" t="str">
        <f>IFERROR(__xludf.DUMMYFUNCTION("""COMPUTED_VALUE"""),"#N/A")</f>
        <v>#N/A</v>
      </c>
      <c r="L6732" s="1" t="str">
        <f>IFERROR(__xludf.DUMMYFUNCTION("""COMPUTED_VALUE"""),"#N/A")</f>
        <v>#N/A</v>
      </c>
    </row>
    <row r="6733">
      <c r="A6733" s="1" t="str">
        <f>IFERROR(__xludf.DUMMYFUNCTION("""COMPUTED_VALUE"""),"#VALUE!")</f>
        <v>#VALUE!</v>
      </c>
      <c r="B6733" s="2"/>
      <c r="C6733" s="1" t="str">
        <f>IFERROR(__xludf.DUMMYFUNCTION("""COMPUTED_VALUE"""),"#N/A")</f>
        <v>#N/A</v>
      </c>
      <c r="D6733" s="1"/>
      <c r="E6733" s="1"/>
      <c r="F6733" s="1"/>
      <c r="G6733" s="1"/>
      <c r="H6733" s="3">
        <f>IFERROR(__xludf.DUMMYFUNCTION("""COMPUTED_VALUE"""),0.0)</f>
        <v>0</v>
      </c>
      <c r="I6733" s="4"/>
      <c r="J6733" s="1" t="str">
        <f>IFERROR(__xludf.DUMMYFUNCTION("""COMPUTED_VALUE"""),"#N/A")</f>
        <v>#N/A</v>
      </c>
      <c r="K6733" s="1" t="str">
        <f>IFERROR(__xludf.DUMMYFUNCTION("""COMPUTED_VALUE"""),"#N/A")</f>
        <v>#N/A</v>
      </c>
      <c r="L6733" s="1" t="str">
        <f>IFERROR(__xludf.DUMMYFUNCTION("""COMPUTED_VALUE"""),"#N/A")</f>
        <v>#N/A</v>
      </c>
    </row>
    <row r="6734">
      <c r="A6734" s="1" t="str">
        <f>IFERROR(__xludf.DUMMYFUNCTION("""COMPUTED_VALUE"""),"#VALUE!")</f>
        <v>#VALUE!</v>
      </c>
      <c r="B6734" s="2"/>
      <c r="C6734" s="1" t="str">
        <f>IFERROR(__xludf.DUMMYFUNCTION("""COMPUTED_VALUE"""),"#N/A")</f>
        <v>#N/A</v>
      </c>
      <c r="D6734" s="1"/>
      <c r="E6734" s="1"/>
      <c r="F6734" s="1"/>
      <c r="G6734" s="1"/>
      <c r="H6734" s="3">
        <f>IFERROR(__xludf.DUMMYFUNCTION("""COMPUTED_VALUE"""),0.0)</f>
        <v>0</v>
      </c>
      <c r="I6734" s="4"/>
      <c r="J6734" s="1" t="str">
        <f>IFERROR(__xludf.DUMMYFUNCTION("""COMPUTED_VALUE"""),"#N/A")</f>
        <v>#N/A</v>
      </c>
      <c r="K6734" s="1" t="str">
        <f>IFERROR(__xludf.DUMMYFUNCTION("""COMPUTED_VALUE"""),"#N/A")</f>
        <v>#N/A</v>
      </c>
      <c r="L6734" s="1" t="str">
        <f>IFERROR(__xludf.DUMMYFUNCTION("""COMPUTED_VALUE"""),"#N/A")</f>
        <v>#N/A</v>
      </c>
    </row>
    <row r="6735">
      <c r="A6735" s="1" t="str">
        <f>IFERROR(__xludf.DUMMYFUNCTION("""COMPUTED_VALUE"""),"#VALUE!")</f>
        <v>#VALUE!</v>
      </c>
      <c r="B6735" s="2"/>
      <c r="C6735" s="1" t="str">
        <f>IFERROR(__xludf.DUMMYFUNCTION("""COMPUTED_VALUE"""),"#N/A")</f>
        <v>#N/A</v>
      </c>
      <c r="D6735" s="1"/>
      <c r="E6735" s="1"/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IFERROR(__xludf.DUMMYFUNCTION("""COMPUTED_VALUE"""),"#N/A")</f>
        <v>#N/A</v>
      </c>
      <c r="K6735" s="1" t="str">
        <f>IFERROR(__xludf.DUMMYFUNCTION("""COMPUTED_VALUE"""),"#N/A")</f>
        <v>#N/A</v>
      </c>
      <c r="L6735" s="1" t="str">
        <f>IFERROR(__xludf.DUMMYFUNCTION("""COMPUTED_VALUE"""),"#N/A")</f>
        <v>#N/A</v>
      </c>
    </row>
    <row r="6736">
      <c r="A6736" s="1" t="str">
        <f>IFERROR(__xludf.DUMMYFUNCTION("""COMPUTED_VALUE"""),"#VALUE!")</f>
        <v>#VALUE!</v>
      </c>
      <c r="B6736" s="2"/>
      <c r="C6736" s="1" t="str">
        <f>IFERROR(__xludf.DUMMYFUNCTION("""COMPUTED_VALUE"""),"#N/A")</f>
        <v>#N/A</v>
      </c>
      <c r="D6736" s="1"/>
      <c r="E6736" s="1"/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IFERROR(__xludf.DUMMYFUNCTION("""COMPUTED_VALUE"""),"#N/A")</f>
        <v>#N/A</v>
      </c>
      <c r="L6736" s="1" t="str">
        <f>IFERROR(__xludf.DUMMYFUNCTION("""COMPUTED_VALUE"""),"#N/A")</f>
        <v>#N/A</v>
      </c>
    </row>
    <row r="6737">
      <c r="A6737" s="1" t="str">
        <f>IFERROR(__xludf.DUMMYFUNCTION("""COMPUTED_VALUE"""),"#VALUE!")</f>
        <v>#VALUE!</v>
      </c>
      <c r="B6737" s="2"/>
      <c r="C6737" s="1" t="str">
        <f>IFERROR(__xludf.DUMMYFUNCTION("""COMPUTED_VALUE"""),"#N/A")</f>
        <v>#N/A</v>
      </c>
      <c r="D6737" s="1"/>
      <c r="E6737" s="1"/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IFERROR(__xludf.DUMMYFUNCTION("""COMPUTED_VALUE"""),"#N/A")</f>
        <v>#N/A</v>
      </c>
      <c r="K6737" s="1" t="str">
        <f>IFERROR(__xludf.DUMMYFUNCTION("""COMPUTED_VALUE"""),"#N/A")</f>
        <v>#N/A</v>
      </c>
      <c r="L6737" s="1" t="str">
        <f>IFERROR(__xludf.DUMMYFUNCTION("""COMPUTED_VALUE"""),"#N/A")</f>
        <v>#N/A</v>
      </c>
    </row>
    <row r="6738">
      <c r="A6738" s="1" t="str">
        <f>IFERROR(__xludf.DUMMYFUNCTION("""COMPUTED_VALUE"""),"#VALUE!")</f>
        <v>#VALUE!</v>
      </c>
      <c r="B6738" s="2"/>
      <c r="C6738" s="1" t="str">
        <f>IFERROR(__xludf.DUMMYFUNCTION("""COMPUTED_VALUE"""),"#N/A")</f>
        <v>#N/A</v>
      </c>
      <c r="D6738" s="1"/>
      <c r="E6738" s="1"/>
      <c r="F6738" s="1"/>
      <c r="G6738" s="1"/>
      <c r="H6738" s="3">
        <f>IFERROR(__xludf.DUMMYFUNCTION("""COMPUTED_VALUE"""),0.0)</f>
        <v>0</v>
      </c>
      <c r="I6738" s="4"/>
      <c r="J6738" s="1" t="str">
        <f>IFERROR(__xludf.DUMMYFUNCTION("""COMPUTED_VALUE"""),"#N/A")</f>
        <v>#N/A</v>
      </c>
      <c r="K6738" s="1" t="str">
        <f>IFERROR(__xludf.DUMMYFUNCTION("""COMPUTED_VALUE"""),"#N/A")</f>
        <v>#N/A</v>
      </c>
      <c r="L6738" s="1" t="str">
        <f>IFERROR(__xludf.DUMMYFUNCTION("""COMPUTED_VALUE"""),"#N/A")</f>
        <v>#N/A</v>
      </c>
    </row>
    <row r="6739">
      <c r="A6739" s="1" t="str">
        <f>IFERROR(__xludf.DUMMYFUNCTION("""COMPUTED_VALUE"""),"#VALUE!")</f>
        <v>#VALUE!</v>
      </c>
      <c r="B6739" s="2"/>
      <c r="C6739" s="1" t="str">
        <f>IFERROR(__xludf.DUMMYFUNCTION("""COMPUTED_VALUE"""),"#N/A")</f>
        <v>#N/A</v>
      </c>
      <c r="D6739" s="1"/>
      <c r="E6739" s="1"/>
      <c r="F6739" s="1"/>
      <c r="G6739" s="1"/>
      <c r="H6739" s="3">
        <f>IFERROR(__xludf.DUMMYFUNCTION("""COMPUTED_VALUE"""),0.0)</f>
        <v>0</v>
      </c>
      <c r="I6739" s="4"/>
      <c r="J6739" s="1" t="str">
        <f>IFERROR(__xludf.DUMMYFUNCTION("""COMPUTED_VALUE"""),"#N/A")</f>
        <v>#N/A</v>
      </c>
      <c r="K6739" s="1" t="str">
        <f>IFERROR(__xludf.DUMMYFUNCTION("""COMPUTED_VALUE"""),"#N/A")</f>
        <v>#N/A</v>
      </c>
      <c r="L6739" s="1" t="str">
        <f>IFERROR(__xludf.DUMMYFUNCTION("""COMPUTED_VALUE"""),"#N/A")</f>
        <v>#N/A</v>
      </c>
    </row>
    <row r="6740">
      <c r="A6740" s="1" t="str">
        <f>IFERROR(__xludf.DUMMYFUNCTION("""COMPUTED_VALUE"""),"#VALUE!")</f>
        <v>#VALUE!</v>
      </c>
      <c r="B6740" s="2"/>
      <c r="C6740" s="1" t="str">
        <f>IFERROR(__xludf.DUMMYFUNCTION("""COMPUTED_VALUE"""),"#N/A")</f>
        <v>#N/A</v>
      </c>
      <c r="D6740" s="1"/>
      <c r="E6740" s="1"/>
      <c r="F6740" s="1"/>
      <c r="G6740" s="1"/>
      <c r="H6740" s="3">
        <f>IFERROR(__xludf.DUMMYFUNCTION("""COMPUTED_VALUE"""),0.0)</f>
        <v>0</v>
      </c>
      <c r="I6740" s="4"/>
      <c r="J6740" s="1" t="str">
        <f>IFERROR(__xludf.DUMMYFUNCTION("""COMPUTED_VALUE"""),"#N/A")</f>
        <v>#N/A</v>
      </c>
      <c r="K6740" s="1" t="str">
        <f>IFERROR(__xludf.DUMMYFUNCTION("""COMPUTED_VALUE"""),"#N/A")</f>
        <v>#N/A</v>
      </c>
      <c r="L6740" s="1" t="str">
        <f>IFERROR(__xludf.DUMMYFUNCTION("""COMPUTED_VALUE"""),"#N/A")</f>
        <v>#N/A</v>
      </c>
    </row>
    <row r="6741">
      <c r="A6741" s="1" t="str">
        <f>IFERROR(__xludf.DUMMYFUNCTION("""COMPUTED_VALUE"""),"#VALUE!")</f>
        <v>#VALUE!</v>
      </c>
      <c r="B6741" s="2"/>
      <c r="C6741" s="1" t="str">
        <f>IFERROR(__xludf.DUMMYFUNCTION("""COMPUTED_VALUE"""),"#N/A")</f>
        <v>#N/A</v>
      </c>
      <c r="D6741" s="1"/>
      <c r="E6741" s="1"/>
      <c r="F6741" s="1"/>
      <c r="G6741" s="1"/>
      <c r="H6741" s="3">
        <f>IFERROR(__xludf.DUMMYFUNCTION("""COMPUTED_VALUE"""),0.0)</f>
        <v>0</v>
      </c>
      <c r="I6741" s="4"/>
      <c r="J6741" s="1" t="str">
        <f>IFERROR(__xludf.DUMMYFUNCTION("""COMPUTED_VALUE"""),"#N/A")</f>
        <v>#N/A</v>
      </c>
      <c r="K6741" s="1" t="str">
        <f>IFERROR(__xludf.DUMMYFUNCTION("""COMPUTED_VALUE"""),"#N/A")</f>
        <v>#N/A</v>
      </c>
      <c r="L6741" s="1" t="str">
        <f>IFERROR(__xludf.DUMMYFUNCTION("""COMPUTED_VALUE"""),"#N/A")</f>
        <v>#N/A</v>
      </c>
    </row>
    <row r="6742">
      <c r="A6742" s="1" t="str">
        <f>IFERROR(__xludf.DUMMYFUNCTION("""COMPUTED_VALUE"""),"#VALUE!")</f>
        <v>#VALUE!</v>
      </c>
      <c r="B6742" s="2"/>
      <c r="C6742" s="1" t="str">
        <f>IFERROR(__xludf.DUMMYFUNCTION("""COMPUTED_VALUE"""),"#N/A")</f>
        <v>#N/A</v>
      </c>
      <c r="D6742" s="1"/>
      <c r="E6742" s="1"/>
      <c r="F6742" s="1"/>
      <c r="G6742" s="1"/>
      <c r="H6742" s="3">
        <f>IFERROR(__xludf.DUMMYFUNCTION("""COMPUTED_VALUE"""),0.0)</f>
        <v>0</v>
      </c>
      <c r="I6742" s="4"/>
      <c r="J6742" s="1" t="str">
        <f>IFERROR(__xludf.DUMMYFUNCTION("""COMPUTED_VALUE"""),"#N/A")</f>
        <v>#N/A</v>
      </c>
      <c r="K6742" s="1" t="str">
        <f>IFERROR(__xludf.DUMMYFUNCTION("""COMPUTED_VALUE"""),"#N/A")</f>
        <v>#N/A</v>
      </c>
      <c r="L6742" s="1" t="str">
        <f>IFERROR(__xludf.DUMMYFUNCTION("""COMPUTED_VALUE"""),"#N/A")</f>
        <v>#N/A</v>
      </c>
    </row>
    <row r="6743">
      <c r="A6743" s="1" t="str">
        <f>IFERROR(__xludf.DUMMYFUNCTION("""COMPUTED_VALUE"""),"#VALUE!")</f>
        <v>#VALUE!</v>
      </c>
      <c r="B6743" s="2"/>
      <c r="C6743" s="1" t="str">
        <f>IFERROR(__xludf.DUMMYFUNCTION("""COMPUTED_VALUE"""),"#N/A")</f>
        <v>#N/A</v>
      </c>
      <c r="D6743" s="1"/>
      <c r="E6743" s="1"/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IFERROR(__xludf.DUMMYFUNCTION("""COMPUTED_VALUE"""),"#N/A")</f>
        <v>#N/A</v>
      </c>
      <c r="K6743" s="1" t="str">
        <f>IFERROR(__xludf.DUMMYFUNCTION("""COMPUTED_VALUE"""),"#N/A")</f>
        <v>#N/A</v>
      </c>
      <c r="L6743" s="1" t="str">
        <f>IFERROR(__xludf.DUMMYFUNCTION("""COMPUTED_VALUE"""),"#N/A")</f>
        <v>#N/A</v>
      </c>
    </row>
    <row r="6744">
      <c r="A6744" s="1" t="str">
        <f>IFERROR(__xludf.DUMMYFUNCTION("""COMPUTED_VALUE"""),"#VALUE!")</f>
        <v>#VALUE!</v>
      </c>
      <c r="B6744" s="2"/>
      <c r="C6744" s="1" t="str">
        <f>IFERROR(__xludf.DUMMYFUNCTION("""COMPUTED_VALUE"""),"#N/A")</f>
        <v>#N/A</v>
      </c>
      <c r="D6744" s="1"/>
      <c r="E6744" s="1"/>
      <c r="F6744" s="1"/>
      <c r="G6744" s="1"/>
      <c r="H6744" s="3">
        <f>IFERROR(__xludf.DUMMYFUNCTION("""COMPUTED_VALUE"""),0.0)</f>
        <v>0</v>
      </c>
      <c r="I6744" s="4"/>
      <c r="J6744" s="1" t="str">
        <f>IFERROR(__xludf.DUMMYFUNCTION("""COMPUTED_VALUE"""),"#N/A")</f>
        <v>#N/A</v>
      </c>
      <c r="K6744" s="1" t="str">
        <f>IFERROR(__xludf.DUMMYFUNCTION("""COMPUTED_VALUE"""),"#N/A")</f>
        <v>#N/A</v>
      </c>
      <c r="L6744" s="1" t="str">
        <f>IFERROR(__xludf.DUMMYFUNCTION("""COMPUTED_VALUE"""),"#N/A")</f>
        <v>#N/A</v>
      </c>
    </row>
    <row r="6745">
      <c r="A6745" s="1" t="str">
        <f>IFERROR(__xludf.DUMMYFUNCTION("""COMPUTED_VALUE"""),"#VALUE!")</f>
        <v>#VALUE!</v>
      </c>
      <c r="B6745" s="2"/>
      <c r="C6745" s="1" t="str">
        <f>IFERROR(__xludf.DUMMYFUNCTION("""COMPUTED_VALUE"""),"#N/A")</f>
        <v>#N/A</v>
      </c>
      <c r="D6745" s="1"/>
      <c r="E6745" s="1"/>
      <c r="F6745" s="1"/>
      <c r="G6745" s="1"/>
      <c r="H6745" s="3">
        <f>IFERROR(__xludf.DUMMYFUNCTION("""COMPUTED_VALUE"""),0.0)</f>
        <v>0</v>
      </c>
      <c r="I6745" s="4"/>
      <c r="J6745" s="1" t="str">
        <f>IFERROR(__xludf.DUMMYFUNCTION("""COMPUTED_VALUE"""),"#N/A")</f>
        <v>#N/A</v>
      </c>
      <c r="K6745" s="1" t="str">
        <f>IFERROR(__xludf.DUMMYFUNCTION("""COMPUTED_VALUE"""),"#N/A")</f>
        <v>#N/A</v>
      </c>
      <c r="L6745" s="1" t="str">
        <f>IFERROR(__xludf.DUMMYFUNCTION("""COMPUTED_VALUE"""),"#N/A")</f>
        <v>#N/A</v>
      </c>
    </row>
    <row r="6746">
      <c r="A6746" s="1" t="str">
        <f>IFERROR(__xludf.DUMMYFUNCTION("""COMPUTED_VALUE"""),"#VALUE!")</f>
        <v>#VALUE!</v>
      </c>
      <c r="B6746" s="2"/>
      <c r="C6746" s="1" t="str">
        <f>IFERROR(__xludf.DUMMYFUNCTION("""COMPUTED_VALUE"""),"#N/A")</f>
        <v>#N/A</v>
      </c>
      <c r="D6746" s="1"/>
      <c r="E6746" s="1"/>
      <c r="F6746" s="1"/>
      <c r="G6746" s="1"/>
      <c r="H6746" s="3">
        <f>IFERROR(__xludf.DUMMYFUNCTION("""COMPUTED_VALUE"""),0.0)</f>
        <v>0</v>
      </c>
      <c r="I6746" s="4"/>
      <c r="J6746" s="1" t="str">
        <f>IFERROR(__xludf.DUMMYFUNCTION("""COMPUTED_VALUE"""),"#N/A")</f>
        <v>#N/A</v>
      </c>
      <c r="K6746" s="1" t="str">
        <f>IFERROR(__xludf.DUMMYFUNCTION("""COMPUTED_VALUE"""),"#N/A")</f>
        <v>#N/A</v>
      </c>
      <c r="L6746" s="1" t="str">
        <f>IFERROR(__xludf.DUMMYFUNCTION("""COMPUTED_VALUE"""),"#N/A")</f>
        <v>#N/A</v>
      </c>
    </row>
    <row r="6747">
      <c r="A6747" s="1" t="str">
        <f>IFERROR(__xludf.DUMMYFUNCTION("""COMPUTED_VALUE"""),"#VALUE!")</f>
        <v>#VALUE!</v>
      </c>
      <c r="B6747" s="2"/>
      <c r="C6747" s="1" t="str">
        <f>IFERROR(__xludf.DUMMYFUNCTION("""COMPUTED_VALUE"""),"#N/A")</f>
        <v>#N/A</v>
      </c>
      <c r="D6747" s="1"/>
      <c r="E6747" s="1"/>
      <c r="F6747" s="1"/>
      <c r="G6747" s="1"/>
      <c r="H6747" s="3">
        <f>IFERROR(__xludf.DUMMYFUNCTION("""COMPUTED_VALUE"""),0.0)</f>
        <v>0</v>
      </c>
      <c r="I6747" s="4"/>
      <c r="J6747" s="1" t="str">
        <f>IFERROR(__xludf.DUMMYFUNCTION("""COMPUTED_VALUE"""),"#N/A")</f>
        <v>#N/A</v>
      </c>
      <c r="K6747" s="1" t="str">
        <f>IFERROR(__xludf.DUMMYFUNCTION("""COMPUTED_VALUE"""),"#N/A")</f>
        <v>#N/A</v>
      </c>
      <c r="L6747" s="1" t="str">
        <f>IFERROR(__xludf.DUMMYFUNCTION("""COMPUTED_VALUE"""),"#N/A")</f>
        <v>#N/A</v>
      </c>
    </row>
    <row r="6748">
      <c r="A6748" s="1" t="str">
        <f>IFERROR(__xludf.DUMMYFUNCTION("""COMPUTED_VALUE"""),"#VALUE!")</f>
        <v>#VALUE!</v>
      </c>
      <c r="B6748" s="2"/>
      <c r="C6748" s="1" t="str">
        <f>IFERROR(__xludf.DUMMYFUNCTION("""COMPUTED_VALUE"""),"#N/A")</f>
        <v>#N/A</v>
      </c>
      <c r="D6748" s="1"/>
      <c r="E6748" s="1"/>
      <c r="F6748" s="1"/>
      <c r="G6748" s="1"/>
      <c r="H6748" s="3">
        <f>IFERROR(__xludf.DUMMYFUNCTION("""COMPUTED_VALUE"""),0.0)</f>
        <v>0</v>
      </c>
      <c r="I6748" s="4"/>
      <c r="J6748" s="1" t="str">
        <f>IFERROR(__xludf.DUMMYFUNCTION("""COMPUTED_VALUE"""),"#N/A")</f>
        <v>#N/A</v>
      </c>
      <c r="K6748" s="1" t="str">
        <f>IFERROR(__xludf.DUMMYFUNCTION("""COMPUTED_VALUE"""),"#N/A")</f>
        <v>#N/A</v>
      </c>
      <c r="L6748" s="1" t="str">
        <f>IFERROR(__xludf.DUMMYFUNCTION("""COMPUTED_VALUE"""),"#N/A")</f>
        <v>#N/A</v>
      </c>
    </row>
    <row r="6749">
      <c r="A6749" s="1" t="str">
        <f>IFERROR(__xludf.DUMMYFUNCTION("""COMPUTED_VALUE"""),"#VALUE!")</f>
        <v>#VALUE!</v>
      </c>
      <c r="B6749" s="2"/>
      <c r="C6749" s="1" t="str">
        <f>IFERROR(__xludf.DUMMYFUNCTION("""COMPUTED_VALUE"""),"#N/A")</f>
        <v>#N/A</v>
      </c>
      <c r="D6749" s="1"/>
      <c r="E6749" s="1"/>
      <c r="F6749" s="1"/>
      <c r="G6749" s="1"/>
      <c r="H6749" s="3">
        <f>IFERROR(__xludf.DUMMYFUNCTION("""COMPUTED_VALUE"""),0.0)</f>
        <v>0</v>
      </c>
      <c r="I6749" s="4"/>
      <c r="J6749" s="1" t="str">
        <f>IFERROR(__xludf.DUMMYFUNCTION("""COMPUTED_VALUE"""),"#N/A")</f>
        <v>#N/A</v>
      </c>
      <c r="K6749" s="1" t="str">
        <f>IFERROR(__xludf.DUMMYFUNCTION("""COMPUTED_VALUE"""),"#N/A")</f>
        <v>#N/A</v>
      </c>
      <c r="L6749" s="1" t="str">
        <f>IFERROR(__xludf.DUMMYFUNCTION("""COMPUTED_VALUE"""),"#N/A")</f>
        <v>#N/A</v>
      </c>
    </row>
    <row r="6750">
      <c r="A6750" s="1" t="str">
        <f>IFERROR(__xludf.DUMMYFUNCTION("""COMPUTED_VALUE"""),"#VALUE!")</f>
        <v>#VALUE!</v>
      </c>
      <c r="B6750" s="2"/>
      <c r="C6750" s="1" t="str">
        <f>IFERROR(__xludf.DUMMYFUNCTION("""COMPUTED_VALUE"""),"#N/A")</f>
        <v>#N/A</v>
      </c>
      <c r="D6750" s="1"/>
      <c r="E6750" s="1"/>
      <c r="F6750" s="1"/>
      <c r="G6750" s="1"/>
      <c r="H6750" s="3">
        <f>IFERROR(__xludf.DUMMYFUNCTION("""COMPUTED_VALUE"""),0.0)</f>
        <v>0</v>
      </c>
      <c r="I6750" s="4"/>
      <c r="J6750" s="1" t="str">
        <f>IFERROR(__xludf.DUMMYFUNCTION("""COMPUTED_VALUE"""),"#N/A")</f>
        <v>#N/A</v>
      </c>
      <c r="K6750" s="1" t="str">
        <f>IFERROR(__xludf.DUMMYFUNCTION("""COMPUTED_VALUE"""),"#N/A")</f>
        <v>#N/A</v>
      </c>
      <c r="L6750" s="1" t="str">
        <f>IFERROR(__xludf.DUMMYFUNCTION("""COMPUTED_VALUE"""),"#N/A")</f>
        <v>#N/A</v>
      </c>
    </row>
    <row r="6751">
      <c r="A6751" s="1" t="str">
        <f>IFERROR(__xludf.DUMMYFUNCTION("""COMPUTED_VALUE"""),"#VALUE!")</f>
        <v>#VALUE!</v>
      </c>
      <c r="B6751" s="2"/>
      <c r="C6751" s="1" t="str">
        <f>IFERROR(__xludf.DUMMYFUNCTION("""COMPUTED_VALUE"""),"#N/A")</f>
        <v>#N/A</v>
      </c>
      <c r="D6751" s="1"/>
      <c r="E6751" s="1"/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IFERROR(__xludf.DUMMYFUNCTION("""COMPUTED_VALUE"""),"#N/A")</f>
        <v>#N/A</v>
      </c>
      <c r="K6751" s="1" t="str">
        <f>IFERROR(__xludf.DUMMYFUNCTION("""COMPUTED_VALUE"""),"#N/A")</f>
        <v>#N/A</v>
      </c>
      <c r="L6751" s="1" t="str">
        <f>IFERROR(__xludf.DUMMYFUNCTION("""COMPUTED_VALUE"""),"#N/A")</f>
        <v>#N/A</v>
      </c>
    </row>
    <row r="6752">
      <c r="A6752" s="1" t="str">
        <f>IFERROR(__xludf.DUMMYFUNCTION("""COMPUTED_VALUE"""),"#VALUE!")</f>
        <v>#VALUE!</v>
      </c>
      <c r="B6752" s="2"/>
      <c r="C6752" s="1" t="str">
        <f>IFERROR(__xludf.DUMMYFUNCTION("""COMPUTED_VALUE"""),"#N/A")</f>
        <v>#N/A</v>
      </c>
      <c r="D6752" s="1"/>
      <c r="E6752" s="1"/>
      <c r="F6752" s="1"/>
      <c r="G6752" s="1"/>
      <c r="H6752" s="3">
        <f>IFERROR(__xludf.DUMMYFUNCTION("""COMPUTED_VALUE"""),0.0)</f>
        <v>0</v>
      </c>
      <c r="I6752" s="4"/>
      <c r="J6752" s="1" t="str">
        <f>IFERROR(__xludf.DUMMYFUNCTION("""COMPUTED_VALUE"""),"#N/A")</f>
        <v>#N/A</v>
      </c>
      <c r="K6752" s="1" t="str">
        <f>IFERROR(__xludf.DUMMYFUNCTION("""COMPUTED_VALUE"""),"#N/A")</f>
        <v>#N/A</v>
      </c>
      <c r="L6752" s="1" t="str">
        <f>IFERROR(__xludf.DUMMYFUNCTION("""COMPUTED_VALUE"""),"#N/A")</f>
        <v>#N/A</v>
      </c>
    </row>
    <row r="6753">
      <c r="A6753" s="1" t="str">
        <f>IFERROR(__xludf.DUMMYFUNCTION("""COMPUTED_VALUE"""),"#VALUE!")</f>
        <v>#VALUE!</v>
      </c>
      <c r="B6753" s="2"/>
      <c r="C6753" s="1" t="str">
        <f>IFERROR(__xludf.DUMMYFUNCTION("""COMPUTED_VALUE"""),"#N/A")</f>
        <v>#N/A</v>
      </c>
      <c r="D6753" s="1"/>
      <c r="E6753" s="1"/>
      <c r="F6753" s="1"/>
      <c r="G6753" s="1"/>
      <c r="H6753" s="3">
        <f>IFERROR(__xludf.DUMMYFUNCTION("""COMPUTED_VALUE"""),0.0)</f>
        <v>0</v>
      </c>
      <c r="I6753" s="4"/>
      <c r="J6753" s="1" t="str">
        <f>IFERROR(__xludf.DUMMYFUNCTION("""COMPUTED_VALUE"""),"#N/A")</f>
        <v>#N/A</v>
      </c>
      <c r="K6753" s="1" t="str">
        <f>IFERROR(__xludf.DUMMYFUNCTION("""COMPUTED_VALUE"""),"#N/A")</f>
        <v>#N/A</v>
      </c>
      <c r="L6753" s="1" t="str">
        <f>IFERROR(__xludf.DUMMYFUNCTION("""COMPUTED_VALUE"""),"#N/A")</f>
        <v>#N/A</v>
      </c>
    </row>
    <row r="6754">
      <c r="A6754" s="1" t="str">
        <f>IFERROR(__xludf.DUMMYFUNCTION("""COMPUTED_VALUE"""),"#VALUE!")</f>
        <v>#VALUE!</v>
      </c>
      <c r="B6754" s="2"/>
      <c r="C6754" s="1" t="str">
        <f>IFERROR(__xludf.DUMMYFUNCTION("""COMPUTED_VALUE"""),"#N/A")</f>
        <v>#N/A</v>
      </c>
      <c r="D6754" s="1"/>
      <c r="E6754" s="1"/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IFERROR(__xludf.DUMMYFUNCTION("""COMPUTED_VALUE"""),"#N/A")</f>
        <v>#N/A</v>
      </c>
      <c r="K6754" s="1" t="str">
        <f>IFERROR(__xludf.DUMMYFUNCTION("""COMPUTED_VALUE"""),"#N/A")</f>
        <v>#N/A</v>
      </c>
      <c r="L6754" s="1" t="str">
        <f>IFERROR(__xludf.DUMMYFUNCTION("""COMPUTED_VALUE"""),"#N/A")</f>
        <v>#N/A</v>
      </c>
    </row>
    <row r="6755">
      <c r="A6755" s="1" t="str">
        <f>IFERROR(__xludf.DUMMYFUNCTION("""COMPUTED_VALUE"""),"#VALUE!")</f>
        <v>#VALUE!</v>
      </c>
      <c r="B6755" s="2"/>
      <c r="C6755" s="1" t="str">
        <f>IFERROR(__xludf.DUMMYFUNCTION("""COMPUTED_VALUE"""),"#N/A")</f>
        <v>#N/A</v>
      </c>
      <c r="D6755" s="1"/>
      <c r="E6755" s="1"/>
      <c r="F6755" s="1"/>
      <c r="G6755" s="1"/>
      <c r="H6755" s="3">
        <f>IFERROR(__xludf.DUMMYFUNCTION("""COMPUTED_VALUE"""),0.0)</f>
        <v>0</v>
      </c>
      <c r="I6755" s="4"/>
      <c r="J6755" s="1" t="str">
        <f>IFERROR(__xludf.DUMMYFUNCTION("""COMPUTED_VALUE"""),"#N/A")</f>
        <v>#N/A</v>
      </c>
      <c r="K6755" s="1" t="str">
        <f>IFERROR(__xludf.DUMMYFUNCTION("""COMPUTED_VALUE"""),"#N/A")</f>
        <v>#N/A</v>
      </c>
      <c r="L6755" s="1" t="str">
        <f>IFERROR(__xludf.DUMMYFUNCTION("""COMPUTED_VALUE"""),"#N/A")</f>
        <v>#N/A</v>
      </c>
    </row>
    <row r="6756">
      <c r="A6756" s="1" t="str">
        <f>IFERROR(__xludf.DUMMYFUNCTION("""COMPUTED_VALUE"""),"#VALUE!")</f>
        <v>#VALUE!</v>
      </c>
      <c r="B6756" s="2"/>
      <c r="C6756" s="1" t="str">
        <f>IFERROR(__xludf.DUMMYFUNCTION("""COMPUTED_VALUE"""),"#N/A")</f>
        <v>#N/A</v>
      </c>
      <c r="D6756" s="1"/>
      <c r="E6756" s="1"/>
      <c r="F6756" s="1"/>
      <c r="G6756" s="1"/>
      <c r="H6756" s="3">
        <f>IFERROR(__xludf.DUMMYFUNCTION("""COMPUTED_VALUE"""),0.0)</f>
        <v>0</v>
      </c>
      <c r="I6756" s="4"/>
      <c r="J6756" s="1" t="str">
        <f>IFERROR(__xludf.DUMMYFUNCTION("""COMPUTED_VALUE"""),"#N/A")</f>
        <v>#N/A</v>
      </c>
      <c r="K6756" s="1" t="str">
        <f>IFERROR(__xludf.DUMMYFUNCTION("""COMPUTED_VALUE"""),"#N/A")</f>
        <v>#N/A</v>
      </c>
      <c r="L6756" s="1" t="str">
        <f>IFERROR(__xludf.DUMMYFUNCTION("""COMPUTED_VALUE"""),"#N/A")</f>
        <v>#N/A</v>
      </c>
    </row>
    <row r="6757">
      <c r="A6757" s="1" t="str">
        <f>IFERROR(__xludf.DUMMYFUNCTION("""COMPUTED_VALUE"""),"#VALUE!")</f>
        <v>#VALUE!</v>
      </c>
      <c r="B6757" s="2"/>
      <c r="C6757" s="1" t="str">
        <f>IFERROR(__xludf.DUMMYFUNCTION("""COMPUTED_VALUE"""),"#N/A")</f>
        <v>#N/A</v>
      </c>
      <c r="D6757" s="1"/>
      <c r="E6757" s="1"/>
      <c r="F6757" s="1"/>
      <c r="G6757" s="1"/>
      <c r="H6757" s="3">
        <f>IFERROR(__xludf.DUMMYFUNCTION("""COMPUTED_VALUE"""),0.0)</f>
        <v>0</v>
      </c>
      <c r="I6757" s="4"/>
      <c r="J6757" s="1" t="str">
        <f>IFERROR(__xludf.DUMMYFUNCTION("""COMPUTED_VALUE"""),"#N/A")</f>
        <v>#N/A</v>
      </c>
      <c r="K6757" s="1" t="str">
        <f>IFERROR(__xludf.DUMMYFUNCTION("""COMPUTED_VALUE"""),"#N/A")</f>
        <v>#N/A</v>
      </c>
      <c r="L6757" s="1" t="str">
        <f>IFERROR(__xludf.DUMMYFUNCTION("""COMPUTED_VALUE"""),"#N/A")</f>
        <v>#N/A</v>
      </c>
    </row>
    <row r="6758">
      <c r="A6758" s="1" t="str">
        <f>IFERROR(__xludf.DUMMYFUNCTION("""COMPUTED_VALUE"""),"#VALUE!")</f>
        <v>#VALUE!</v>
      </c>
      <c r="B6758" s="2"/>
      <c r="C6758" s="1" t="str">
        <f>IFERROR(__xludf.DUMMYFUNCTION("""COMPUTED_VALUE"""),"#N/A")</f>
        <v>#N/A</v>
      </c>
      <c r="D6758" s="1"/>
      <c r="E6758" s="1"/>
      <c r="F6758" s="1"/>
      <c r="G6758" s="1"/>
      <c r="H6758" s="3">
        <f>IFERROR(__xludf.DUMMYFUNCTION("""COMPUTED_VALUE"""),0.0)</f>
        <v>0</v>
      </c>
      <c r="I6758" s="4"/>
      <c r="J6758" s="1" t="str">
        <f>IFERROR(__xludf.DUMMYFUNCTION("""COMPUTED_VALUE"""),"#N/A")</f>
        <v>#N/A</v>
      </c>
      <c r="K6758" s="1" t="str">
        <f>IFERROR(__xludf.DUMMYFUNCTION("""COMPUTED_VALUE"""),"#N/A")</f>
        <v>#N/A</v>
      </c>
      <c r="L6758" s="1" t="str">
        <f>IFERROR(__xludf.DUMMYFUNCTION("""COMPUTED_VALUE"""),"#N/A")</f>
        <v>#N/A</v>
      </c>
    </row>
    <row r="6759">
      <c r="A6759" s="1" t="str">
        <f>IFERROR(__xludf.DUMMYFUNCTION("""COMPUTED_VALUE"""),"#VALUE!")</f>
        <v>#VALUE!</v>
      </c>
      <c r="B6759" s="2"/>
      <c r="C6759" s="1" t="str">
        <f>IFERROR(__xludf.DUMMYFUNCTION("""COMPUTED_VALUE"""),"#N/A")</f>
        <v>#N/A</v>
      </c>
      <c r="D6759" s="1"/>
      <c r="E6759" s="1"/>
      <c r="F6759" s="1"/>
      <c r="G6759" s="1"/>
      <c r="H6759" s="3">
        <f>IFERROR(__xludf.DUMMYFUNCTION("""COMPUTED_VALUE"""),0.0)</f>
        <v>0</v>
      </c>
      <c r="I6759" s="4"/>
      <c r="J6759" s="1" t="str">
        <f>IFERROR(__xludf.DUMMYFUNCTION("""COMPUTED_VALUE"""),"#N/A")</f>
        <v>#N/A</v>
      </c>
      <c r="K6759" s="1" t="str">
        <f>IFERROR(__xludf.DUMMYFUNCTION("""COMPUTED_VALUE"""),"#N/A")</f>
        <v>#N/A</v>
      </c>
      <c r="L6759" s="1" t="str">
        <f>IFERROR(__xludf.DUMMYFUNCTION("""COMPUTED_VALUE"""),"#N/A")</f>
        <v>#N/A</v>
      </c>
    </row>
    <row r="6760">
      <c r="A6760" s="1" t="str">
        <f>IFERROR(__xludf.DUMMYFUNCTION("""COMPUTED_VALUE"""),"#VALUE!")</f>
        <v>#VALUE!</v>
      </c>
      <c r="B6760" s="2"/>
      <c r="C6760" s="1" t="str">
        <f>IFERROR(__xludf.DUMMYFUNCTION("""COMPUTED_VALUE"""),"#N/A")</f>
        <v>#N/A</v>
      </c>
      <c r="D6760" s="1"/>
      <c r="E6760" s="1"/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IFERROR(__xludf.DUMMYFUNCTION("""COMPUTED_VALUE"""),"#N/A")</f>
        <v>#N/A</v>
      </c>
      <c r="K6760" s="1" t="str">
        <f>IFERROR(__xludf.DUMMYFUNCTION("""COMPUTED_VALUE"""),"#N/A")</f>
        <v>#N/A</v>
      </c>
      <c r="L6760" s="1" t="str">
        <f>IFERROR(__xludf.DUMMYFUNCTION("""COMPUTED_VALUE"""),"#N/A")</f>
        <v>#N/A</v>
      </c>
    </row>
    <row r="6761">
      <c r="A6761" s="1" t="str">
        <f>IFERROR(__xludf.DUMMYFUNCTION("""COMPUTED_VALUE"""),"#VALUE!")</f>
        <v>#VALUE!</v>
      </c>
      <c r="B6761" s="2"/>
      <c r="C6761" s="1" t="str">
        <f>IFERROR(__xludf.DUMMYFUNCTION("""COMPUTED_VALUE"""),"#N/A")</f>
        <v>#N/A</v>
      </c>
      <c r="D6761" s="1"/>
      <c r="E6761" s="1"/>
      <c r="F6761" s="1"/>
      <c r="G6761" s="1"/>
      <c r="H6761" s="3">
        <f>IFERROR(__xludf.DUMMYFUNCTION("""COMPUTED_VALUE"""),0.0)</f>
        <v>0</v>
      </c>
      <c r="I6761" s="4"/>
      <c r="J6761" s="1" t="str">
        <f>IFERROR(__xludf.DUMMYFUNCTION("""COMPUTED_VALUE"""),"#N/A")</f>
        <v>#N/A</v>
      </c>
      <c r="K6761" s="1" t="str">
        <f>IFERROR(__xludf.DUMMYFUNCTION("""COMPUTED_VALUE"""),"#N/A")</f>
        <v>#N/A</v>
      </c>
      <c r="L6761" s="1" t="str">
        <f>IFERROR(__xludf.DUMMYFUNCTION("""COMPUTED_VALUE"""),"#N/A")</f>
        <v>#N/A</v>
      </c>
    </row>
    <row r="6762">
      <c r="A6762" s="1" t="str">
        <f>IFERROR(__xludf.DUMMYFUNCTION("""COMPUTED_VALUE"""),"#VALUE!")</f>
        <v>#VALUE!</v>
      </c>
      <c r="B6762" s="2"/>
      <c r="C6762" s="1" t="str">
        <f>IFERROR(__xludf.DUMMYFUNCTION("""COMPUTED_VALUE"""),"#N/A")</f>
        <v>#N/A</v>
      </c>
      <c r="D6762" s="1"/>
      <c r="E6762" s="1"/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IFERROR(__xludf.DUMMYFUNCTION("""COMPUTED_VALUE"""),"#N/A")</f>
        <v>#N/A</v>
      </c>
      <c r="K6762" s="1" t="str">
        <f>IFERROR(__xludf.DUMMYFUNCTION("""COMPUTED_VALUE"""),"#N/A")</f>
        <v>#N/A</v>
      </c>
      <c r="L6762" s="1" t="str">
        <f>IFERROR(__xludf.DUMMYFUNCTION("""COMPUTED_VALUE"""),"#N/A")</f>
        <v>#N/A</v>
      </c>
    </row>
    <row r="6763">
      <c r="A6763" s="1" t="str">
        <f>IFERROR(__xludf.DUMMYFUNCTION("""COMPUTED_VALUE"""),"#VALUE!")</f>
        <v>#VALUE!</v>
      </c>
      <c r="B6763" s="2"/>
      <c r="C6763" s="1" t="str">
        <f>IFERROR(__xludf.DUMMYFUNCTION("""COMPUTED_VALUE"""),"#N/A")</f>
        <v>#N/A</v>
      </c>
      <c r="D6763" s="1"/>
      <c r="E6763" s="1"/>
      <c r="F6763" s="1"/>
      <c r="G6763" s="1"/>
      <c r="H6763" s="3">
        <f>IFERROR(__xludf.DUMMYFUNCTION("""COMPUTED_VALUE"""),0.0)</f>
        <v>0</v>
      </c>
      <c r="I6763" s="4"/>
      <c r="J6763" s="1" t="str">
        <f>IFERROR(__xludf.DUMMYFUNCTION("""COMPUTED_VALUE"""),"#N/A")</f>
        <v>#N/A</v>
      </c>
      <c r="K6763" s="1" t="str">
        <f>IFERROR(__xludf.DUMMYFUNCTION("""COMPUTED_VALUE"""),"#N/A")</f>
        <v>#N/A</v>
      </c>
      <c r="L6763" s="1" t="str">
        <f>IFERROR(__xludf.DUMMYFUNCTION("""COMPUTED_VALUE"""),"#N/A")</f>
        <v>#N/A</v>
      </c>
    </row>
    <row r="6764">
      <c r="A6764" s="1" t="str">
        <f>IFERROR(__xludf.DUMMYFUNCTION("""COMPUTED_VALUE"""),"#VALUE!")</f>
        <v>#VALUE!</v>
      </c>
      <c r="B6764" s="2"/>
      <c r="C6764" s="1" t="str">
        <f>IFERROR(__xludf.DUMMYFUNCTION("""COMPUTED_VALUE"""),"#N/A")</f>
        <v>#N/A</v>
      </c>
      <c r="D6764" s="1"/>
      <c r="E6764" s="1"/>
      <c r="F6764" s="1"/>
      <c r="G6764" s="1"/>
      <c r="H6764" s="3">
        <f>IFERROR(__xludf.DUMMYFUNCTION("""COMPUTED_VALUE"""),0.0)</f>
        <v>0</v>
      </c>
      <c r="I6764" s="4"/>
      <c r="J6764" s="1" t="str">
        <f>IFERROR(__xludf.DUMMYFUNCTION("""COMPUTED_VALUE"""),"#N/A")</f>
        <v>#N/A</v>
      </c>
      <c r="K6764" s="1" t="str">
        <f>IFERROR(__xludf.DUMMYFUNCTION("""COMPUTED_VALUE"""),"#N/A")</f>
        <v>#N/A</v>
      </c>
      <c r="L6764" s="1" t="str">
        <f>IFERROR(__xludf.DUMMYFUNCTION("""COMPUTED_VALUE"""),"#N/A")</f>
        <v>#N/A</v>
      </c>
    </row>
    <row r="6765">
      <c r="A6765" s="1" t="str">
        <f>IFERROR(__xludf.DUMMYFUNCTION("""COMPUTED_VALUE"""),"#VALUE!")</f>
        <v>#VALUE!</v>
      </c>
      <c r="B6765" s="2"/>
      <c r="C6765" s="1" t="str">
        <f>IFERROR(__xludf.DUMMYFUNCTION("""COMPUTED_VALUE"""),"#N/A")</f>
        <v>#N/A</v>
      </c>
      <c r="D6765" s="1"/>
      <c r="E6765" s="1"/>
      <c r="F6765" s="1"/>
      <c r="G6765" s="1"/>
      <c r="H6765" s="3">
        <f>IFERROR(__xludf.DUMMYFUNCTION("""COMPUTED_VALUE"""),0.0)</f>
        <v>0</v>
      </c>
      <c r="I6765" s="4"/>
      <c r="J6765" s="1" t="str">
        <f>IFERROR(__xludf.DUMMYFUNCTION("""COMPUTED_VALUE"""),"#N/A")</f>
        <v>#N/A</v>
      </c>
      <c r="K6765" s="1" t="str">
        <f>IFERROR(__xludf.DUMMYFUNCTION("""COMPUTED_VALUE"""),"#N/A")</f>
        <v>#N/A</v>
      </c>
      <c r="L6765" s="1" t="str">
        <f>IFERROR(__xludf.DUMMYFUNCTION("""COMPUTED_VALUE"""),"#N/A")</f>
        <v>#N/A</v>
      </c>
    </row>
    <row r="6766">
      <c r="A6766" s="1" t="str">
        <f>IFERROR(__xludf.DUMMYFUNCTION("""COMPUTED_VALUE"""),"#VALUE!")</f>
        <v>#VALUE!</v>
      </c>
      <c r="B6766" s="2"/>
      <c r="C6766" s="1" t="str">
        <f>IFERROR(__xludf.DUMMYFUNCTION("""COMPUTED_VALUE"""),"#N/A")</f>
        <v>#N/A</v>
      </c>
      <c r="D6766" s="1"/>
      <c r="E6766" s="1"/>
      <c r="F6766" s="1"/>
      <c r="G6766" s="1"/>
      <c r="H6766" s="3">
        <f>IFERROR(__xludf.DUMMYFUNCTION("""COMPUTED_VALUE"""),0.0)</f>
        <v>0</v>
      </c>
      <c r="I6766" s="4"/>
      <c r="J6766" s="1" t="str">
        <f>IFERROR(__xludf.DUMMYFUNCTION("""COMPUTED_VALUE"""),"#N/A")</f>
        <v>#N/A</v>
      </c>
      <c r="K6766" s="1" t="str">
        <f>IFERROR(__xludf.DUMMYFUNCTION("""COMPUTED_VALUE"""),"#N/A")</f>
        <v>#N/A</v>
      </c>
      <c r="L6766" s="1" t="str">
        <f>IFERROR(__xludf.DUMMYFUNCTION("""COMPUTED_VALUE"""),"#N/A")</f>
        <v>#N/A</v>
      </c>
    </row>
    <row r="6767">
      <c r="A6767" s="1" t="str">
        <f>IFERROR(__xludf.DUMMYFUNCTION("""COMPUTED_VALUE"""),"#VALUE!")</f>
        <v>#VALUE!</v>
      </c>
      <c r="B6767" s="2"/>
      <c r="C6767" s="1" t="str">
        <f>IFERROR(__xludf.DUMMYFUNCTION("""COMPUTED_VALUE"""),"#N/A")</f>
        <v>#N/A</v>
      </c>
      <c r="D6767" s="1"/>
      <c r="E6767" s="1"/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IFERROR(__xludf.DUMMYFUNCTION("""COMPUTED_VALUE"""),"#N/A")</f>
        <v>#N/A</v>
      </c>
      <c r="K6767" s="1" t="str">
        <f>IFERROR(__xludf.DUMMYFUNCTION("""COMPUTED_VALUE"""),"#N/A")</f>
        <v>#N/A</v>
      </c>
      <c r="L6767" s="1" t="str">
        <f>IFERROR(__xludf.DUMMYFUNCTION("""COMPUTED_VALUE"""),"#N/A")</f>
        <v>#N/A</v>
      </c>
    </row>
    <row r="6768">
      <c r="A6768" s="1" t="str">
        <f>IFERROR(__xludf.DUMMYFUNCTION("""COMPUTED_VALUE"""),"#VALUE!")</f>
        <v>#VALUE!</v>
      </c>
      <c r="B6768" s="2"/>
      <c r="C6768" s="1" t="str">
        <f>IFERROR(__xludf.DUMMYFUNCTION("""COMPUTED_VALUE"""),"#N/A")</f>
        <v>#N/A</v>
      </c>
      <c r="D6768" s="1"/>
      <c r="E6768" s="1"/>
      <c r="F6768" s="1"/>
      <c r="G6768" s="1"/>
      <c r="H6768" s="3">
        <f>IFERROR(__xludf.DUMMYFUNCTION("""COMPUTED_VALUE"""),0.0)</f>
        <v>0</v>
      </c>
      <c r="I6768" s="4"/>
      <c r="J6768" s="1" t="str">
        <f>IFERROR(__xludf.DUMMYFUNCTION("""COMPUTED_VALUE"""),"#N/A")</f>
        <v>#N/A</v>
      </c>
      <c r="K6768" s="1" t="str">
        <f>IFERROR(__xludf.DUMMYFUNCTION("""COMPUTED_VALUE"""),"#N/A")</f>
        <v>#N/A</v>
      </c>
      <c r="L6768" s="1" t="str">
        <f>IFERROR(__xludf.DUMMYFUNCTION("""COMPUTED_VALUE"""),"#N/A")</f>
        <v>#N/A</v>
      </c>
    </row>
    <row r="6769">
      <c r="A6769" s="1" t="str">
        <f>IFERROR(__xludf.DUMMYFUNCTION("""COMPUTED_VALUE"""),"#VALUE!")</f>
        <v>#VALUE!</v>
      </c>
      <c r="B6769" s="2"/>
      <c r="C6769" s="1" t="str">
        <f>IFERROR(__xludf.DUMMYFUNCTION("""COMPUTED_VALUE"""),"#N/A")</f>
        <v>#N/A</v>
      </c>
      <c r="D6769" s="1"/>
      <c r="E6769" s="1"/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IFERROR(__xludf.DUMMYFUNCTION("""COMPUTED_VALUE"""),"#N/A")</f>
        <v>#N/A</v>
      </c>
      <c r="K6769" s="1" t="str">
        <f>IFERROR(__xludf.DUMMYFUNCTION("""COMPUTED_VALUE"""),"#N/A")</f>
        <v>#N/A</v>
      </c>
      <c r="L6769" s="1" t="str">
        <f>IFERROR(__xludf.DUMMYFUNCTION("""COMPUTED_VALUE"""),"#N/A")</f>
        <v>#N/A</v>
      </c>
    </row>
    <row r="6770">
      <c r="A6770" s="1" t="str">
        <f>IFERROR(__xludf.DUMMYFUNCTION("""COMPUTED_VALUE"""),"#VALUE!")</f>
        <v>#VALUE!</v>
      </c>
      <c r="B6770" s="2"/>
      <c r="C6770" s="1" t="str">
        <f>IFERROR(__xludf.DUMMYFUNCTION("""COMPUTED_VALUE"""),"#N/A")</f>
        <v>#N/A</v>
      </c>
      <c r="D6770" s="1"/>
      <c r="E6770" s="1"/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IFERROR(__xludf.DUMMYFUNCTION("""COMPUTED_VALUE"""),"#N/A")</f>
        <v>#N/A</v>
      </c>
      <c r="K6770" s="1" t="str">
        <f>IFERROR(__xludf.DUMMYFUNCTION("""COMPUTED_VALUE"""),"#N/A")</f>
        <v>#N/A</v>
      </c>
      <c r="L6770" s="1" t="str">
        <f>IFERROR(__xludf.DUMMYFUNCTION("""COMPUTED_VALUE"""),"#N/A")</f>
        <v>#N/A</v>
      </c>
    </row>
    <row r="6771">
      <c r="A6771" s="1" t="str">
        <f>IFERROR(__xludf.DUMMYFUNCTION("""COMPUTED_VALUE"""),"#VALUE!")</f>
        <v>#VALUE!</v>
      </c>
      <c r="B6771" s="2"/>
      <c r="C6771" s="1" t="str">
        <f>IFERROR(__xludf.DUMMYFUNCTION("""COMPUTED_VALUE"""),"#N/A")</f>
        <v>#N/A</v>
      </c>
      <c r="D6771" s="1"/>
      <c r="E6771" s="1"/>
      <c r="F6771" s="1"/>
      <c r="G6771" s="1"/>
      <c r="H6771" s="3">
        <f>IFERROR(__xludf.DUMMYFUNCTION("""COMPUTED_VALUE"""),0.0)</f>
        <v>0</v>
      </c>
      <c r="I6771" s="4"/>
      <c r="J6771" s="1" t="str">
        <f>IFERROR(__xludf.DUMMYFUNCTION("""COMPUTED_VALUE"""),"#N/A")</f>
        <v>#N/A</v>
      </c>
      <c r="K6771" s="1" t="str">
        <f>IFERROR(__xludf.DUMMYFUNCTION("""COMPUTED_VALUE"""),"#N/A")</f>
        <v>#N/A</v>
      </c>
      <c r="L6771" s="1" t="str">
        <f>IFERROR(__xludf.DUMMYFUNCTION("""COMPUTED_VALUE"""),"#N/A")</f>
        <v>#N/A</v>
      </c>
    </row>
    <row r="6772">
      <c r="A6772" s="1" t="str">
        <f>IFERROR(__xludf.DUMMYFUNCTION("""COMPUTED_VALUE"""),"#VALUE!")</f>
        <v>#VALUE!</v>
      </c>
      <c r="B6772" s="2"/>
      <c r="C6772" s="1" t="str">
        <f>IFERROR(__xludf.DUMMYFUNCTION("""COMPUTED_VALUE"""),"#N/A")</f>
        <v>#N/A</v>
      </c>
      <c r="D6772" s="1"/>
      <c r="E6772" s="1"/>
      <c r="F6772" s="1"/>
      <c r="G6772" s="1"/>
      <c r="H6772" s="3">
        <f>IFERROR(__xludf.DUMMYFUNCTION("""COMPUTED_VALUE"""),0.0)</f>
        <v>0</v>
      </c>
      <c r="I6772" s="4"/>
      <c r="J6772" s="1" t="str">
        <f>IFERROR(__xludf.DUMMYFUNCTION("""COMPUTED_VALUE"""),"#N/A")</f>
        <v>#N/A</v>
      </c>
      <c r="K6772" s="1" t="str">
        <f>IFERROR(__xludf.DUMMYFUNCTION("""COMPUTED_VALUE"""),"#N/A")</f>
        <v>#N/A</v>
      </c>
      <c r="L6772" s="1" t="str">
        <f>IFERROR(__xludf.DUMMYFUNCTION("""COMPUTED_VALUE"""),"#N/A")</f>
        <v>#N/A</v>
      </c>
    </row>
    <row r="6773">
      <c r="A6773" s="1" t="str">
        <f>IFERROR(__xludf.DUMMYFUNCTION("""COMPUTED_VALUE"""),"#VALUE!")</f>
        <v>#VALUE!</v>
      </c>
      <c r="B6773" s="2"/>
      <c r="C6773" s="1" t="str">
        <f>IFERROR(__xludf.DUMMYFUNCTION("""COMPUTED_VALUE"""),"#N/A")</f>
        <v>#N/A</v>
      </c>
      <c r="D6773" s="1"/>
      <c r="E6773" s="1"/>
      <c r="F6773" s="1"/>
      <c r="G6773" s="1"/>
      <c r="H6773" s="3">
        <f>IFERROR(__xludf.DUMMYFUNCTION("""COMPUTED_VALUE"""),0.0)</f>
        <v>0</v>
      </c>
      <c r="I6773" s="4"/>
      <c r="J6773" s="1" t="str">
        <f>IFERROR(__xludf.DUMMYFUNCTION("""COMPUTED_VALUE"""),"#N/A")</f>
        <v>#N/A</v>
      </c>
      <c r="K6773" s="1" t="str">
        <f>IFERROR(__xludf.DUMMYFUNCTION("""COMPUTED_VALUE"""),"#N/A")</f>
        <v>#N/A</v>
      </c>
      <c r="L6773" s="1" t="str">
        <f>IFERROR(__xludf.DUMMYFUNCTION("""COMPUTED_VALUE"""),"#N/A")</f>
        <v>#N/A</v>
      </c>
    </row>
    <row r="6774">
      <c r="A6774" s="1" t="str">
        <f>IFERROR(__xludf.DUMMYFUNCTION("""COMPUTED_VALUE"""),"#VALUE!")</f>
        <v>#VALUE!</v>
      </c>
      <c r="B6774" s="2"/>
      <c r="C6774" s="1" t="str">
        <f>IFERROR(__xludf.DUMMYFUNCTION("""COMPUTED_VALUE"""),"#N/A")</f>
        <v>#N/A</v>
      </c>
      <c r="D6774" s="1"/>
      <c r="E6774" s="1"/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IFERROR(__xludf.DUMMYFUNCTION("""COMPUTED_VALUE"""),"#N/A")</f>
        <v>#N/A</v>
      </c>
      <c r="K6774" s="1" t="str">
        <f>IFERROR(__xludf.DUMMYFUNCTION("""COMPUTED_VALUE"""),"#N/A")</f>
        <v>#N/A</v>
      </c>
      <c r="L6774" s="1" t="str">
        <f>IFERROR(__xludf.DUMMYFUNCTION("""COMPUTED_VALUE"""),"#N/A")</f>
        <v>#N/A</v>
      </c>
    </row>
    <row r="6775">
      <c r="A6775" s="1" t="str">
        <f>IFERROR(__xludf.DUMMYFUNCTION("""COMPUTED_VALUE"""),"#VALUE!")</f>
        <v>#VALUE!</v>
      </c>
      <c r="B6775" s="2"/>
      <c r="C6775" s="1" t="str">
        <f>IFERROR(__xludf.DUMMYFUNCTION("""COMPUTED_VALUE"""),"#N/A")</f>
        <v>#N/A</v>
      </c>
      <c r="D6775" s="1"/>
      <c r="E6775" s="1"/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IFERROR(__xludf.DUMMYFUNCTION("""COMPUTED_VALUE"""),"#N/A")</f>
        <v>#N/A</v>
      </c>
      <c r="K6775" s="1" t="str">
        <f>IFERROR(__xludf.DUMMYFUNCTION("""COMPUTED_VALUE"""),"#N/A")</f>
        <v>#N/A</v>
      </c>
      <c r="L6775" s="1" t="str">
        <f>IFERROR(__xludf.DUMMYFUNCTION("""COMPUTED_VALUE"""),"#N/A")</f>
        <v>#N/A</v>
      </c>
    </row>
    <row r="6776">
      <c r="A6776" s="1" t="str">
        <f>IFERROR(__xludf.DUMMYFUNCTION("""COMPUTED_VALUE"""),"#VALUE!")</f>
        <v>#VALUE!</v>
      </c>
      <c r="B6776" s="2"/>
      <c r="C6776" s="1" t="str">
        <f>IFERROR(__xludf.DUMMYFUNCTION("""COMPUTED_VALUE"""),"#N/A")</f>
        <v>#N/A</v>
      </c>
      <c r="D6776" s="1"/>
      <c r="E6776" s="1"/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IFERROR(__xludf.DUMMYFUNCTION("""COMPUTED_VALUE"""),"#N/A")</f>
        <v>#N/A</v>
      </c>
      <c r="K6776" s="1" t="str">
        <f>IFERROR(__xludf.DUMMYFUNCTION("""COMPUTED_VALUE"""),"#N/A")</f>
        <v>#N/A</v>
      </c>
      <c r="L6776" s="1" t="str">
        <f>IFERROR(__xludf.DUMMYFUNCTION("""COMPUTED_VALUE"""),"#N/A")</f>
        <v>#N/A</v>
      </c>
    </row>
    <row r="6777">
      <c r="A6777" s="1" t="str">
        <f>IFERROR(__xludf.DUMMYFUNCTION("""COMPUTED_VALUE"""),"#VALUE!")</f>
        <v>#VALUE!</v>
      </c>
      <c r="B6777" s="2"/>
      <c r="C6777" s="1" t="str">
        <f>IFERROR(__xludf.DUMMYFUNCTION("""COMPUTED_VALUE"""),"#N/A")</f>
        <v>#N/A</v>
      </c>
      <c r="D6777" s="1"/>
      <c r="E6777" s="1"/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IFERROR(__xludf.DUMMYFUNCTION("""COMPUTED_VALUE"""),"#N/A")</f>
        <v>#N/A</v>
      </c>
      <c r="K6777" s="1" t="str">
        <f>IFERROR(__xludf.DUMMYFUNCTION("""COMPUTED_VALUE"""),"#N/A")</f>
        <v>#N/A</v>
      </c>
      <c r="L6777" s="1" t="str">
        <f>IFERROR(__xludf.DUMMYFUNCTION("""COMPUTED_VALUE"""),"#N/A")</f>
        <v>#N/A</v>
      </c>
    </row>
    <row r="6778">
      <c r="A6778" s="1" t="str">
        <f>IFERROR(__xludf.DUMMYFUNCTION("""COMPUTED_VALUE"""),"#VALUE!")</f>
        <v>#VALUE!</v>
      </c>
      <c r="B6778" s="2"/>
      <c r="C6778" s="1" t="str">
        <f>IFERROR(__xludf.DUMMYFUNCTION("""COMPUTED_VALUE"""),"#N/A")</f>
        <v>#N/A</v>
      </c>
      <c r="D6778" s="1"/>
      <c r="E6778" s="1"/>
      <c r="F6778" s="1"/>
      <c r="G6778" s="1"/>
      <c r="H6778" s="3">
        <f>IFERROR(__xludf.DUMMYFUNCTION("""COMPUTED_VALUE"""),0.0)</f>
        <v>0</v>
      </c>
      <c r="I6778" s="4"/>
      <c r="J6778" s="1" t="str">
        <f>IFERROR(__xludf.DUMMYFUNCTION("""COMPUTED_VALUE"""),"#N/A")</f>
        <v>#N/A</v>
      </c>
      <c r="K6778" s="1" t="str">
        <f>IFERROR(__xludf.DUMMYFUNCTION("""COMPUTED_VALUE"""),"#N/A")</f>
        <v>#N/A</v>
      </c>
      <c r="L6778" s="1" t="str">
        <f>IFERROR(__xludf.DUMMYFUNCTION("""COMPUTED_VALUE"""),"#N/A")</f>
        <v>#N/A</v>
      </c>
    </row>
    <row r="6779">
      <c r="A6779" s="1" t="str">
        <f>IFERROR(__xludf.DUMMYFUNCTION("""COMPUTED_VALUE"""),"#VALUE!")</f>
        <v>#VALUE!</v>
      </c>
      <c r="B6779" s="2"/>
      <c r="C6779" s="1" t="str">
        <f>IFERROR(__xludf.DUMMYFUNCTION("""COMPUTED_VALUE"""),"#N/A")</f>
        <v>#N/A</v>
      </c>
      <c r="D6779" s="1"/>
      <c r="E6779" s="1"/>
      <c r="F6779" s="1"/>
      <c r="G6779" s="1"/>
      <c r="H6779" s="3">
        <f>IFERROR(__xludf.DUMMYFUNCTION("""COMPUTED_VALUE"""),0.0)</f>
        <v>0</v>
      </c>
      <c r="I6779" s="4"/>
      <c r="J6779" s="1" t="str">
        <f>IFERROR(__xludf.DUMMYFUNCTION("""COMPUTED_VALUE"""),"#N/A")</f>
        <v>#N/A</v>
      </c>
      <c r="K6779" s="1" t="str">
        <f>IFERROR(__xludf.DUMMYFUNCTION("""COMPUTED_VALUE"""),"#N/A")</f>
        <v>#N/A</v>
      </c>
      <c r="L6779" s="1" t="str">
        <f>IFERROR(__xludf.DUMMYFUNCTION("""COMPUTED_VALUE"""),"#N/A")</f>
        <v>#N/A</v>
      </c>
    </row>
    <row r="6780">
      <c r="A6780" s="1" t="str">
        <f>IFERROR(__xludf.DUMMYFUNCTION("""COMPUTED_VALUE"""),"#VALUE!")</f>
        <v>#VALUE!</v>
      </c>
      <c r="B6780" s="2"/>
      <c r="C6780" s="1" t="str">
        <f>IFERROR(__xludf.DUMMYFUNCTION("""COMPUTED_VALUE"""),"#N/A")</f>
        <v>#N/A</v>
      </c>
      <c r="D6780" s="1"/>
      <c r="E6780" s="1"/>
      <c r="F6780" s="1"/>
      <c r="G6780" s="1"/>
      <c r="H6780" s="3">
        <f>IFERROR(__xludf.DUMMYFUNCTION("""COMPUTED_VALUE"""),0.0)</f>
        <v>0</v>
      </c>
      <c r="I6780" s="4"/>
      <c r="J6780" s="1" t="str">
        <f>IFERROR(__xludf.DUMMYFUNCTION("""COMPUTED_VALUE"""),"#N/A")</f>
        <v>#N/A</v>
      </c>
      <c r="K6780" s="1" t="str">
        <f>IFERROR(__xludf.DUMMYFUNCTION("""COMPUTED_VALUE"""),"#N/A")</f>
        <v>#N/A</v>
      </c>
      <c r="L6780" s="1" t="str">
        <f>IFERROR(__xludf.DUMMYFUNCTION("""COMPUTED_VALUE"""),"#N/A")</f>
        <v>#N/A</v>
      </c>
    </row>
    <row r="6781">
      <c r="A6781" s="1" t="str">
        <f>IFERROR(__xludf.DUMMYFUNCTION("""COMPUTED_VALUE"""),"#VALUE!")</f>
        <v>#VALUE!</v>
      </c>
      <c r="B6781" s="2"/>
      <c r="C6781" s="1" t="str">
        <f>IFERROR(__xludf.DUMMYFUNCTION("""COMPUTED_VALUE"""),"#N/A")</f>
        <v>#N/A</v>
      </c>
      <c r="D6781" s="1"/>
      <c r="E6781" s="1"/>
      <c r="F6781" s="1"/>
      <c r="G6781" s="1"/>
      <c r="H6781" s="3">
        <f>IFERROR(__xludf.DUMMYFUNCTION("""COMPUTED_VALUE"""),0.0)</f>
        <v>0</v>
      </c>
      <c r="I6781" s="4"/>
      <c r="J6781" s="1" t="str">
        <f>IFERROR(__xludf.DUMMYFUNCTION("""COMPUTED_VALUE"""),"#N/A")</f>
        <v>#N/A</v>
      </c>
      <c r="K6781" s="1" t="str">
        <f>IFERROR(__xludf.DUMMYFUNCTION("""COMPUTED_VALUE"""),"#N/A")</f>
        <v>#N/A</v>
      </c>
      <c r="L6781" s="1" t="str">
        <f>IFERROR(__xludf.DUMMYFUNCTION("""COMPUTED_VALUE"""),"#N/A")</f>
        <v>#N/A</v>
      </c>
    </row>
    <row r="6782">
      <c r="A6782" s="1" t="str">
        <f>IFERROR(__xludf.DUMMYFUNCTION("""COMPUTED_VALUE"""),"#VALUE!")</f>
        <v>#VALUE!</v>
      </c>
      <c r="B6782" s="2"/>
      <c r="C6782" s="1" t="str">
        <f>IFERROR(__xludf.DUMMYFUNCTION("""COMPUTED_VALUE"""),"#N/A")</f>
        <v>#N/A</v>
      </c>
      <c r="D6782" s="1"/>
      <c r="E6782" s="1"/>
      <c r="F6782" s="1"/>
      <c r="G6782" s="1"/>
      <c r="H6782" s="3">
        <f>IFERROR(__xludf.DUMMYFUNCTION("""COMPUTED_VALUE"""),0.0)</f>
        <v>0</v>
      </c>
      <c r="I6782" s="4"/>
      <c r="J6782" s="1" t="str">
        <f>IFERROR(__xludf.DUMMYFUNCTION("""COMPUTED_VALUE"""),"#N/A")</f>
        <v>#N/A</v>
      </c>
      <c r="K6782" s="1" t="str">
        <f>IFERROR(__xludf.DUMMYFUNCTION("""COMPUTED_VALUE"""),"#N/A")</f>
        <v>#N/A</v>
      </c>
      <c r="L6782" s="1" t="str">
        <f>IFERROR(__xludf.DUMMYFUNCTION("""COMPUTED_VALUE"""),"#N/A")</f>
        <v>#N/A</v>
      </c>
    </row>
    <row r="6783">
      <c r="A6783" s="1" t="str">
        <f>IFERROR(__xludf.DUMMYFUNCTION("""COMPUTED_VALUE"""),"#VALUE!")</f>
        <v>#VALUE!</v>
      </c>
      <c r="B6783" s="2"/>
      <c r="C6783" s="1" t="str">
        <f>IFERROR(__xludf.DUMMYFUNCTION("""COMPUTED_VALUE"""),"#N/A")</f>
        <v>#N/A</v>
      </c>
      <c r="D6783" s="1"/>
      <c r="E6783" s="1"/>
      <c r="F6783" s="1"/>
      <c r="G6783" s="1"/>
      <c r="H6783" s="3">
        <f>IFERROR(__xludf.DUMMYFUNCTION("""COMPUTED_VALUE"""),0.0)</f>
        <v>0</v>
      </c>
      <c r="I6783" s="4"/>
      <c r="J6783" s="1" t="str">
        <f>IFERROR(__xludf.DUMMYFUNCTION("""COMPUTED_VALUE"""),"#N/A")</f>
        <v>#N/A</v>
      </c>
      <c r="K6783" s="1" t="str">
        <f>IFERROR(__xludf.DUMMYFUNCTION("""COMPUTED_VALUE"""),"#N/A")</f>
        <v>#N/A</v>
      </c>
      <c r="L6783" s="1" t="str">
        <f>IFERROR(__xludf.DUMMYFUNCTION("""COMPUTED_VALUE"""),"#N/A")</f>
        <v>#N/A</v>
      </c>
    </row>
    <row r="6784">
      <c r="A6784" s="1" t="str">
        <f>IFERROR(__xludf.DUMMYFUNCTION("""COMPUTED_VALUE"""),"#VALUE!")</f>
        <v>#VALUE!</v>
      </c>
      <c r="B6784" s="2"/>
      <c r="C6784" s="1" t="str">
        <f>IFERROR(__xludf.DUMMYFUNCTION("""COMPUTED_VALUE"""),"#N/A")</f>
        <v>#N/A</v>
      </c>
      <c r="D6784" s="1"/>
      <c r="E6784" s="1"/>
      <c r="F6784" s="1"/>
      <c r="G6784" s="1"/>
      <c r="H6784" s="3">
        <f>IFERROR(__xludf.DUMMYFUNCTION("""COMPUTED_VALUE"""),0.0)</f>
        <v>0</v>
      </c>
      <c r="I6784" s="4"/>
      <c r="J6784" s="1" t="str">
        <f>IFERROR(__xludf.DUMMYFUNCTION("""COMPUTED_VALUE"""),"#N/A")</f>
        <v>#N/A</v>
      </c>
      <c r="K6784" s="1" t="str">
        <f>IFERROR(__xludf.DUMMYFUNCTION("""COMPUTED_VALUE"""),"#N/A")</f>
        <v>#N/A</v>
      </c>
      <c r="L6784" s="1" t="str">
        <f>IFERROR(__xludf.DUMMYFUNCTION("""COMPUTED_VALUE"""),"#N/A")</f>
        <v>#N/A</v>
      </c>
    </row>
    <row r="6785">
      <c r="A6785" s="1" t="str">
        <f>IFERROR(__xludf.DUMMYFUNCTION("""COMPUTED_VALUE"""),"#VALUE!")</f>
        <v>#VALUE!</v>
      </c>
      <c r="B6785" s="2"/>
      <c r="C6785" s="1" t="str">
        <f>IFERROR(__xludf.DUMMYFUNCTION("""COMPUTED_VALUE"""),"#N/A")</f>
        <v>#N/A</v>
      </c>
      <c r="D6785" s="1"/>
      <c r="E6785" s="1"/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IFERROR(__xludf.DUMMYFUNCTION("""COMPUTED_VALUE"""),"#N/A")</f>
        <v>#N/A</v>
      </c>
      <c r="K6785" s="1" t="str">
        <f>IFERROR(__xludf.DUMMYFUNCTION("""COMPUTED_VALUE"""),"#N/A")</f>
        <v>#N/A</v>
      </c>
      <c r="L6785" s="1" t="str">
        <f>IFERROR(__xludf.DUMMYFUNCTION("""COMPUTED_VALUE"""),"#N/A")</f>
        <v>#N/A</v>
      </c>
    </row>
    <row r="6786">
      <c r="A6786" s="1" t="str">
        <f>IFERROR(__xludf.DUMMYFUNCTION("""COMPUTED_VALUE"""),"#VALUE!")</f>
        <v>#VALUE!</v>
      </c>
      <c r="B6786" s="2"/>
      <c r="C6786" s="1" t="str">
        <f>IFERROR(__xludf.DUMMYFUNCTION("""COMPUTED_VALUE"""),"#N/A")</f>
        <v>#N/A</v>
      </c>
      <c r="D6786" s="1"/>
      <c r="E6786" s="1"/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IFERROR(__xludf.DUMMYFUNCTION("""COMPUTED_VALUE"""),"#N/A")</f>
        <v>#N/A</v>
      </c>
      <c r="K6786" s="1" t="str">
        <f>IFERROR(__xludf.DUMMYFUNCTION("""COMPUTED_VALUE"""),"#N/A")</f>
        <v>#N/A</v>
      </c>
      <c r="L6786" s="1" t="str">
        <f>IFERROR(__xludf.DUMMYFUNCTION("""COMPUTED_VALUE"""),"#N/A")</f>
        <v>#N/A</v>
      </c>
    </row>
    <row r="6787">
      <c r="A6787" s="1" t="str">
        <f>IFERROR(__xludf.DUMMYFUNCTION("""COMPUTED_VALUE"""),"#VALUE!")</f>
        <v>#VALUE!</v>
      </c>
      <c r="B6787" s="2"/>
      <c r="C6787" s="1" t="str">
        <f>IFERROR(__xludf.DUMMYFUNCTION("""COMPUTED_VALUE"""),"#N/A")</f>
        <v>#N/A</v>
      </c>
      <c r="D6787" s="1"/>
      <c r="E6787" s="1"/>
      <c r="F6787" s="1"/>
      <c r="G6787" s="1"/>
      <c r="H6787" s="3">
        <f>IFERROR(__xludf.DUMMYFUNCTION("""COMPUTED_VALUE"""),0.0)</f>
        <v>0</v>
      </c>
      <c r="I6787" s="4"/>
      <c r="J6787" s="1" t="str">
        <f>IFERROR(__xludf.DUMMYFUNCTION("""COMPUTED_VALUE"""),"#N/A")</f>
        <v>#N/A</v>
      </c>
      <c r="K6787" s="1" t="str">
        <f>IFERROR(__xludf.DUMMYFUNCTION("""COMPUTED_VALUE"""),"#N/A")</f>
        <v>#N/A</v>
      </c>
      <c r="L6787" s="1" t="str">
        <f>IFERROR(__xludf.DUMMYFUNCTION("""COMPUTED_VALUE"""),"#N/A")</f>
        <v>#N/A</v>
      </c>
    </row>
    <row r="6788">
      <c r="A6788" s="1" t="str">
        <f>IFERROR(__xludf.DUMMYFUNCTION("""COMPUTED_VALUE"""),"#VALUE!")</f>
        <v>#VALUE!</v>
      </c>
      <c r="B6788" s="2"/>
      <c r="C6788" s="1" t="str">
        <f>IFERROR(__xludf.DUMMYFUNCTION("""COMPUTED_VALUE"""),"#N/A")</f>
        <v>#N/A</v>
      </c>
      <c r="D6788" s="1"/>
      <c r="E6788" s="1"/>
      <c r="F6788" s="1"/>
      <c r="G6788" s="1"/>
      <c r="H6788" s="3">
        <f>IFERROR(__xludf.DUMMYFUNCTION("""COMPUTED_VALUE"""),0.0)</f>
        <v>0</v>
      </c>
      <c r="I6788" s="4"/>
      <c r="J6788" s="1" t="str">
        <f>IFERROR(__xludf.DUMMYFUNCTION("""COMPUTED_VALUE"""),"#N/A")</f>
        <v>#N/A</v>
      </c>
      <c r="K6788" s="1" t="str">
        <f>IFERROR(__xludf.DUMMYFUNCTION("""COMPUTED_VALUE"""),"#N/A")</f>
        <v>#N/A</v>
      </c>
      <c r="L6788" s="1" t="str">
        <f>IFERROR(__xludf.DUMMYFUNCTION("""COMPUTED_VALUE"""),"#N/A")</f>
        <v>#N/A</v>
      </c>
    </row>
    <row r="6789">
      <c r="A6789" s="1" t="str">
        <f>IFERROR(__xludf.DUMMYFUNCTION("""COMPUTED_VALUE"""),"#VALUE!")</f>
        <v>#VALUE!</v>
      </c>
      <c r="B6789" s="2"/>
      <c r="C6789" s="1" t="str">
        <f>IFERROR(__xludf.DUMMYFUNCTION("""COMPUTED_VALUE"""),"#N/A")</f>
        <v>#N/A</v>
      </c>
      <c r="D6789" s="1"/>
      <c r="E6789" s="1"/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IFERROR(__xludf.DUMMYFUNCTION("""COMPUTED_VALUE"""),"#N/A")</f>
        <v>#N/A</v>
      </c>
      <c r="K6789" s="1" t="str">
        <f>IFERROR(__xludf.DUMMYFUNCTION("""COMPUTED_VALUE"""),"#N/A")</f>
        <v>#N/A</v>
      </c>
      <c r="L6789" s="1" t="str">
        <f>IFERROR(__xludf.DUMMYFUNCTION("""COMPUTED_VALUE"""),"#N/A")</f>
        <v>#N/A</v>
      </c>
    </row>
    <row r="6790">
      <c r="A6790" s="1" t="str">
        <f>IFERROR(__xludf.DUMMYFUNCTION("""COMPUTED_VALUE"""),"#VALUE!")</f>
        <v>#VALUE!</v>
      </c>
      <c r="B6790" s="2"/>
      <c r="C6790" s="1" t="str">
        <f>IFERROR(__xludf.DUMMYFUNCTION("""COMPUTED_VALUE"""),"#N/A")</f>
        <v>#N/A</v>
      </c>
      <c r="D6790" s="1"/>
      <c r="E6790" s="1"/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IFERROR(__xludf.DUMMYFUNCTION("""COMPUTED_VALUE"""),"#N/A")</f>
        <v>#N/A</v>
      </c>
      <c r="K6790" s="1" t="str">
        <f>IFERROR(__xludf.DUMMYFUNCTION("""COMPUTED_VALUE"""),"#N/A")</f>
        <v>#N/A</v>
      </c>
      <c r="L6790" s="1" t="str">
        <f>IFERROR(__xludf.DUMMYFUNCTION("""COMPUTED_VALUE"""),"#N/A")</f>
        <v>#N/A</v>
      </c>
    </row>
    <row r="6791">
      <c r="A6791" s="1" t="str">
        <f>IFERROR(__xludf.DUMMYFUNCTION("""COMPUTED_VALUE"""),"#VALUE!")</f>
        <v>#VALUE!</v>
      </c>
      <c r="B6791" s="2"/>
      <c r="C6791" s="1" t="str">
        <f>IFERROR(__xludf.DUMMYFUNCTION("""COMPUTED_VALUE"""),"#N/A")</f>
        <v>#N/A</v>
      </c>
      <c r="D6791" s="1"/>
      <c r="E6791" s="1"/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IFERROR(__xludf.DUMMYFUNCTION("""COMPUTED_VALUE"""),"#N/A")</f>
        <v>#N/A</v>
      </c>
      <c r="K6791" s="1" t="str">
        <f>IFERROR(__xludf.DUMMYFUNCTION("""COMPUTED_VALUE"""),"#N/A")</f>
        <v>#N/A</v>
      </c>
      <c r="L6791" s="1" t="str">
        <f>IFERROR(__xludf.DUMMYFUNCTION("""COMPUTED_VALUE"""),"#N/A")</f>
        <v>#N/A</v>
      </c>
    </row>
    <row r="6792">
      <c r="A6792" s="1" t="str">
        <f>IFERROR(__xludf.DUMMYFUNCTION("""COMPUTED_VALUE"""),"#VALUE!")</f>
        <v>#VALUE!</v>
      </c>
      <c r="B6792" s="2"/>
      <c r="C6792" s="1" t="str">
        <f>IFERROR(__xludf.DUMMYFUNCTION("""COMPUTED_VALUE"""),"#N/A")</f>
        <v>#N/A</v>
      </c>
      <c r="D6792" s="1"/>
      <c r="E6792" s="1"/>
      <c r="F6792" s="1"/>
      <c r="G6792" s="1"/>
      <c r="H6792" s="3">
        <f>IFERROR(__xludf.DUMMYFUNCTION("""COMPUTED_VALUE"""),0.0)</f>
        <v>0</v>
      </c>
      <c r="I6792" s="4"/>
      <c r="J6792" s="1" t="str">
        <f>IFERROR(__xludf.DUMMYFUNCTION("""COMPUTED_VALUE"""),"#N/A")</f>
        <v>#N/A</v>
      </c>
      <c r="K6792" s="1" t="str">
        <f>IFERROR(__xludf.DUMMYFUNCTION("""COMPUTED_VALUE"""),"#N/A")</f>
        <v>#N/A</v>
      </c>
      <c r="L6792" s="1" t="str">
        <f>IFERROR(__xludf.DUMMYFUNCTION("""COMPUTED_VALUE"""),"#N/A")</f>
        <v>#N/A</v>
      </c>
    </row>
    <row r="6793">
      <c r="A6793" s="1" t="str">
        <f>IFERROR(__xludf.DUMMYFUNCTION("""COMPUTED_VALUE"""),"#VALUE!")</f>
        <v>#VALUE!</v>
      </c>
      <c r="B6793" s="2"/>
      <c r="C6793" s="1" t="str">
        <f>IFERROR(__xludf.DUMMYFUNCTION("""COMPUTED_VALUE"""),"#N/A")</f>
        <v>#N/A</v>
      </c>
      <c r="D6793" s="1"/>
      <c r="E6793" s="1"/>
      <c r="F6793" s="1"/>
      <c r="G6793" s="1"/>
      <c r="H6793" s="3">
        <f>IFERROR(__xludf.DUMMYFUNCTION("""COMPUTED_VALUE"""),0.0)</f>
        <v>0</v>
      </c>
      <c r="I6793" s="4"/>
      <c r="J6793" s="1" t="str">
        <f>IFERROR(__xludf.DUMMYFUNCTION("""COMPUTED_VALUE"""),"#N/A")</f>
        <v>#N/A</v>
      </c>
      <c r="K6793" s="1" t="str">
        <f>IFERROR(__xludf.DUMMYFUNCTION("""COMPUTED_VALUE"""),"#N/A")</f>
        <v>#N/A</v>
      </c>
      <c r="L6793" s="1" t="str">
        <f>IFERROR(__xludf.DUMMYFUNCTION("""COMPUTED_VALUE"""),"#N/A")</f>
        <v>#N/A</v>
      </c>
    </row>
    <row r="6794">
      <c r="A6794" s="1" t="str">
        <f>IFERROR(__xludf.DUMMYFUNCTION("""COMPUTED_VALUE"""),"#VALUE!")</f>
        <v>#VALUE!</v>
      </c>
      <c r="B6794" s="2"/>
      <c r="C6794" s="1" t="str">
        <f>IFERROR(__xludf.DUMMYFUNCTION("""COMPUTED_VALUE"""),"#N/A")</f>
        <v>#N/A</v>
      </c>
      <c r="D6794" s="1"/>
      <c r="E6794" s="1"/>
      <c r="F6794" s="1"/>
      <c r="G6794" s="1"/>
      <c r="H6794" s="3">
        <f>IFERROR(__xludf.DUMMYFUNCTION("""COMPUTED_VALUE"""),0.0)</f>
        <v>0</v>
      </c>
      <c r="I6794" s="4"/>
      <c r="J6794" s="1" t="str">
        <f>IFERROR(__xludf.DUMMYFUNCTION("""COMPUTED_VALUE"""),"#N/A")</f>
        <v>#N/A</v>
      </c>
      <c r="K6794" s="1" t="str">
        <f>IFERROR(__xludf.DUMMYFUNCTION("""COMPUTED_VALUE"""),"#N/A")</f>
        <v>#N/A</v>
      </c>
      <c r="L6794" s="1" t="str">
        <f>IFERROR(__xludf.DUMMYFUNCTION("""COMPUTED_VALUE"""),"#N/A")</f>
        <v>#N/A</v>
      </c>
    </row>
    <row r="6795">
      <c r="A6795" s="1" t="str">
        <f>IFERROR(__xludf.DUMMYFUNCTION("""COMPUTED_VALUE"""),"#VALUE!")</f>
        <v>#VALUE!</v>
      </c>
      <c r="B6795" s="2"/>
      <c r="C6795" s="1" t="str">
        <f>IFERROR(__xludf.DUMMYFUNCTION("""COMPUTED_VALUE"""),"#N/A")</f>
        <v>#N/A</v>
      </c>
      <c r="D6795" s="1"/>
      <c r="E6795" s="1"/>
      <c r="F6795" s="1"/>
      <c r="G6795" s="1"/>
      <c r="H6795" s="3">
        <f>IFERROR(__xludf.DUMMYFUNCTION("""COMPUTED_VALUE"""),0.0)</f>
        <v>0</v>
      </c>
      <c r="I6795" s="4"/>
      <c r="J6795" s="1" t="str">
        <f>IFERROR(__xludf.DUMMYFUNCTION("""COMPUTED_VALUE"""),"#N/A")</f>
        <v>#N/A</v>
      </c>
      <c r="K6795" s="1" t="str">
        <f>IFERROR(__xludf.DUMMYFUNCTION("""COMPUTED_VALUE"""),"#N/A")</f>
        <v>#N/A</v>
      </c>
      <c r="L6795" s="1" t="str">
        <f>IFERROR(__xludf.DUMMYFUNCTION("""COMPUTED_VALUE"""),"#N/A")</f>
        <v>#N/A</v>
      </c>
    </row>
    <row r="6796">
      <c r="A6796" s="1" t="str">
        <f>IFERROR(__xludf.DUMMYFUNCTION("""COMPUTED_VALUE"""),"#VALUE!")</f>
        <v>#VALUE!</v>
      </c>
      <c r="B6796" s="2"/>
      <c r="C6796" s="1" t="str">
        <f>IFERROR(__xludf.DUMMYFUNCTION("""COMPUTED_VALUE"""),"#N/A")</f>
        <v>#N/A</v>
      </c>
      <c r="D6796" s="1"/>
      <c r="E6796" s="1"/>
      <c r="F6796" s="1"/>
      <c r="G6796" s="1"/>
      <c r="H6796" s="3">
        <f>IFERROR(__xludf.DUMMYFUNCTION("""COMPUTED_VALUE"""),0.0)</f>
        <v>0</v>
      </c>
      <c r="I6796" s="4"/>
      <c r="J6796" s="1" t="str">
        <f>IFERROR(__xludf.DUMMYFUNCTION("""COMPUTED_VALUE"""),"#N/A")</f>
        <v>#N/A</v>
      </c>
      <c r="K6796" s="1" t="str">
        <f>IFERROR(__xludf.DUMMYFUNCTION("""COMPUTED_VALUE"""),"#N/A")</f>
        <v>#N/A</v>
      </c>
      <c r="L6796" s="1" t="str">
        <f>IFERROR(__xludf.DUMMYFUNCTION("""COMPUTED_VALUE"""),"#N/A")</f>
        <v>#N/A</v>
      </c>
    </row>
    <row r="6797">
      <c r="A6797" s="1" t="str">
        <f>IFERROR(__xludf.DUMMYFUNCTION("""COMPUTED_VALUE"""),"#VALUE!")</f>
        <v>#VALUE!</v>
      </c>
      <c r="B6797" s="2"/>
      <c r="C6797" s="1" t="str">
        <f>IFERROR(__xludf.DUMMYFUNCTION("""COMPUTED_VALUE"""),"#N/A")</f>
        <v>#N/A</v>
      </c>
      <c r="D6797" s="1"/>
      <c r="E6797" s="1"/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IFERROR(__xludf.DUMMYFUNCTION("""COMPUTED_VALUE"""),"#N/A")</f>
        <v>#N/A</v>
      </c>
      <c r="K6797" s="1" t="str">
        <f>IFERROR(__xludf.DUMMYFUNCTION("""COMPUTED_VALUE"""),"#N/A")</f>
        <v>#N/A</v>
      </c>
      <c r="L6797" s="1" t="str">
        <f>IFERROR(__xludf.DUMMYFUNCTION("""COMPUTED_VALUE"""),"#N/A")</f>
        <v>#N/A</v>
      </c>
    </row>
    <row r="6798">
      <c r="A6798" s="1" t="str">
        <f>IFERROR(__xludf.DUMMYFUNCTION("""COMPUTED_VALUE"""),"#VALUE!")</f>
        <v>#VALUE!</v>
      </c>
      <c r="B6798" s="2"/>
      <c r="C6798" s="1" t="str">
        <f>IFERROR(__xludf.DUMMYFUNCTION("""COMPUTED_VALUE"""),"#N/A")</f>
        <v>#N/A</v>
      </c>
      <c r="D6798" s="1"/>
      <c r="E6798" s="1"/>
      <c r="F6798" s="1"/>
      <c r="G6798" s="1"/>
      <c r="H6798" s="3">
        <f>IFERROR(__xludf.DUMMYFUNCTION("""COMPUTED_VALUE"""),0.0)</f>
        <v>0</v>
      </c>
      <c r="I6798" s="4"/>
      <c r="J6798" s="1" t="str">
        <f>IFERROR(__xludf.DUMMYFUNCTION("""COMPUTED_VALUE"""),"#N/A")</f>
        <v>#N/A</v>
      </c>
      <c r="K6798" s="1" t="str">
        <f>IFERROR(__xludf.DUMMYFUNCTION("""COMPUTED_VALUE"""),"#N/A")</f>
        <v>#N/A</v>
      </c>
      <c r="L6798" s="1" t="str">
        <f>IFERROR(__xludf.DUMMYFUNCTION("""COMPUTED_VALUE"""),"#N/A")</f>
        <v>#N/A</v>
      </c>
    </row>
    <row r="6799">
      <c r="A6799" s="1" t="str">
        <f>IFERROR(__xludf.DUMMYFUNCTION("""COMPUTED_VALUE"""),"#VALUE!")</f>
        <v>#VALUE!</v>
      </c>
      <c r="B6799" s="2"/>
      <c r="C6799" s="1" t="str">
        <f>IFERROR(__xludf.DUMMYFUNCTION("""COMPUTED_VALUE"""),"#N/A")</f>
        <v>#N/A</v>
      </c>
      <c r="D6799" s="1"/>
      <c r="E6799" s="1"/>
      <c r="F6799" s="1"/>
      <c r="G6799" s="1"/>
      <c r="H6799" s="3">
        <f>IFERROR(__xludf.DUMMYFUNCTION("""COMPUTED_VALUE"""),0.0)</f>
        <v>0</v>
      </c>
      <c r="I6799" s="4"/>
      <c r="J6799" s="1" t="str">
        <f>IFERROR(__xludf.DUMMYFUNCTION("""COMPUTED_VALUE"""),"#N/A")</f>
        <v>#N/A</v>
      </c>
      <c r="K6799" s="1" t="str">
        <f>IFERROR(__xludf.DUMMYFUNCTION("""COMPUTED_VALUE"""),"#N/A")</f>
        <v>#N/A</v>
      </c>
      <c r="L6799" s="1" t="str">
        <f>IFERROR(__xludf.DUMMYFUNCTION("""COMPUTED_VALUE"""),"#N/A")</f>
        <v>#N/A</v>
      </c>
    </row>
    <row r="6800">
      <c r="A6800" s="1" t="str">
        <f>IFERROR(__xludf.DUMMYFUNCTION("""COMPUTED_VALUE"""),"#VALUE!")</f>
        <v>#VALUE!</v>
      </c>
      <c r="B6800" s="2"/>
      <c r="C6800" s="1" t="str">
        <f>IFERROR(__xludf.DUMMYFUNCTION("""COMPUTED_VALUE"""),"#N/A")</f>
        <v>#N/A</v>
      </c>
      <c r="D6800" s="1"/>
      <c r="E6800" s="1"/>
      <c r="F6800" s="1"/>
      <c r="G6800" s="1"/>
      <c r="H6800" s="3">
        <f>IFERROR(__xludf.DUMMYFUNCTION("""COMPUTED_VALUE"""),0.0)</f>
        <v>0</v>
      </c>
      <c r="I6800" s="4"/>
      <c r="J6800" s="1" t="str">
        <f>IFERROR(__xludf.DUMMYFUNCTION("""COMPUTED_VALUE"""),"#N/A")</f>
        <v>#N/A</v>
      </c>
      <c r="K6800" s="1" t="str">
        <f>IFERROR(__xludf.DUMMYFUNCTION("""COMPUTED_VALUE"""),"#N/A")</f>
        <v>#N/A</v>
      </c>
      <c r="L6800" s="1" t="str">
        <f>IFERROR(__xludf.DUMMYFUNCTION("""COMPUTED_VALUE"""),"#N/A")</f>
        <v>#N/A</v>
      </c>
    </row>
    <row r="6801">
      <c r="A6801" s="1" t="str">
        <f>IFERROR(__xludf.DUMMYFUNCTION("""COMPUTED_VALUE"""),"#VALUE!")</f>
        <v>#VALUE!</v>
      </c>
      <c r="B6801" s="2"/>
      <c r="C6801" s="1" t="str">
        <f>IFERROR(__xludf.DUMMYFUNCTION("""COMPUTED_VALUE"""),"#N/A")</f>
        <v>#N/A</v>
      </c>
      <c r="D6801" s="1"/>
      <c r="E6801" s="1"/>
      <c r="F6801" s="1"/>
      <c r="G6801" s="1"/>
      <c r="H6801" s="3">
        <f>IFERROR(__xludf.DUMMYFUNCTION("""COMPUTED_VALUE"""),0.0)</f>
        <v>0</v>
      </c>
      <c r="I6801" s="4"/>
      <c r="J6801" s="1" t="str">
        <f>IFERROR(__xludf.DUMMYFUNCTION("""COMPUTED_VALUE"""),"#N/A")</f>
        <v>#N/A</v>
      </c>
      <c r="K6801" s="1" t="str">
        <f>IFERROR(__xludf.DUMMYFUNCTION("""COMPUTED_VALUE"""),"#N/A")</f>
        <v>#N/A</v>
      </c>
      <c r="L6801" s="1" t="str">
        <f>IFERROR(__xludf.DUMMYFUNCTION("""COMPUTED_VALUE"""),"#N/A")</f>
        <v>#N/A</v>
      </c>
    </row>
    <row r="6802">
      <c r="A6802" s="1" t="str">
        <f>IFERROR(__xludf.DUMMYFUNCTION("""COMPUTED_VALUE"""),"#VALUE!")</f>
        <v>#VALUE!</v>
      </c>
      <c r="B6802" s="2"/>
      <c r="C6802" s="1" t="str">
        <f>IFERROR(__xludf.DUMMYFUNCTION("""COMPUTED_VALUE"""),"#N/A")</f>
        <v>#N/A</v>
      </c>
      <c r="D6802" s="1"/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IFERROR(__xludf.DUMMYFUNCTION("""COMPUTED_VALUE"""),"#N/A")</f>
        <v>#N/A</v>
      </c>
      <c r="K6802" s="1" t="str">
        <f>IFERROR(__xludf.DUMMYFUNCTION("""COMPUTED_VALUE"""),"#N/A")</f>
        <v>#N/A</v>
      </c>
      <c r="L6802" s="1" t="str">
        <f>IFERROR(__xludf.DUMMYFUNCTION("""COMPUTED_VALUE"""),"#N/A")</f>
        <v>#N/A</v>
      </c>
    </row>
    <row r="6803">
      <c r="A6803" s="1" t="str">
        <f>IFERROR(__xludf.DUMMYFUNCTION("""COMPUTED_VALUE"""),"#VALUE!")</f>
        <v>#VALUE!</v>
      </c>
      <c r="B6803" s="2"/>
      <c r="C6803" s="1" t="str">
        <f>IFERROR(__xludf.DUMMYFUNCTION("""COMPUTED_VALUE"""),"#N/A")</f>
        <v>#N/A</v>
      </c>
      <c r="D6803" s="1"/>
      <c r="E6803" s="1"/>
      <c r="F6803" s="1"/>
      <c r="G6803" s="1"/>
      <c r="H6803" s="3">
        <f>IFERROR(__xludf.DUMMYFUNCTION("""COMPUTED_VALUE"""),0.0)</f>
        <v>0</v>
      </c>
      <c r="I6803" s="4"/>
      <c r="J6803" s="1" t="str">
        <f>IFERROR(__xludf.DUMMYFUNCTION("""COMPUTED_VALUE"""),"#N/A")</f>
        <v>#N/A</v>
      </c>
      <c r="K6803" s="1" t="str">
        <f>IFERROR(__xludf.DUMMYFUNCTION("""COMPUTED_VALUE"""),"#N/A")</f>
        <v>#N/A</v>
      </c>
      <c r="L6803" s="1" t="str">
        <f>IFERROR(__xludf.DUMMYFUNCTION("""COMPUTED_VALUE"""),"#N/A")</f>
        <v>#N/A</v>
      </c>
    </row>
    <row r="6804">
      <c r="A6804" s="1" t="str">
        <f>IFERROR(__xludf.DUMMYFUNCTION("""COMPUTED_VALUE"""),"#VALUE!")</f>
        <v>#VALUE!</v>
      </c>
      <c r="B6804" s="2"/>
      <c r="C6804" s="1" t="str">
        <f>IFERROR(__xludf.DUMMYFUNCTION("""COMPUTED_VALUE"""),"#N/A")</f>
        <v>#N/A</v>
      </c>
      <c r="D6804" s="1"/>
      <c r="E6804" s="1"/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IFERROR(__xludf.DUMMYFUNCTION("""COMPUTED_VALUE"""),"#N/A")</f>
        <v>#N/A</v>
      </c>
      <c r="K6804" s="1" t="str">
        <f>IFERROR(__xludf.DUMMYFUNCTION("""COMPUTED_VALUE"""),"#N/A")</f>
        <v>#N/A</v>
      </c>
      <c r="L6804" s="1" t="str">
        <f>IFERROR(__xludf.DUMMYFUNCTION("""COMPUTED_VALUE"""),"#N/A")</f>
        <v>#N/A</v>
      </c>
    </row>
    <row r="6805">
      <c r="A6805" s="1" t="str">
        <f>IFERROR(__xludf.DUMMYFUNCTION("""COMPUTED_VALUE"""),"#VALUE!")</f>
        <v>#VALUE!</v>
      </c>
      <c r="B6805" s="2"/>
      <c r="C6805" s="1" t="str">
        <f>IFERROR(__xludf.DUMMYFUNCTION("""COMPUTED_VALUE"""),"#N/A")</f>
        <v>#N/A</v>
      </c>
      <c r="D6805" s="1"/>
      <c r="E6805" s="1"/>
      <c r="F6805" s="1"/>
      <c r="G6805" s="1"/>
      <c r="H6805" s="3">
        <f>IFERROR(__xludf.DUMMYFUNCTION("""COMPUTED_VALUE"""),0.0)</f>
        <v>0</v>
      </c>
      <c r="I6805" s="4"/>
      <c r="J6805" s="1" t="str">
        <f>IFERROR(__xludf.DUMMYFUNCTION("""COMPUTED_VALUE"""),"#N/A")</f>
        <v>#N/A</v>
      </c>
      <c r="K6805" s="1" t="str">
        <f>IFERROR(__xludf.DUMMYFUNCTION("""COMPUTED_VALUE"""),"#N/A")</f>
        <v>#N/A</v>
      </c>
      <c r="L6805" s="1" t="str">
        <f>IFERROR(__xludf.DUMMYFUNCTION("""COMPUTED_VALUE"""),"#N/A")</f>
        <v>#N/A</v>
      </c>
    </row>
    <row r="6806">
      <c r="A6806" s="1" t="str">
        <f>IFERROR(__xludf.DUMMYFUNCTION("""COMPUTED_VALUE"""),"#VALUE!")</f>
        <v>#VALUE!</v>
      </c>
      <c r="B6806" s="2"/>
      <c r="C6806" s="1" t="str">
        <f>IFERROR(__xludf.DUMMYFUNCTION("""COMPUTED_VALUE"""),"#N/A")</f>
        <v>#N/A</v>
      </c>
      <c r="D6806" s="1"/>
      <c r="E6806" s="1"/>
      <c r="F6806" s="1"/>
      <c r="G6806" s="1"/>
      <c r="H6806" s="3">
        <f>IFERROR(__xludf.DUMMYFUNCTION("""COMPUTED_VALUE"""),0.0)</f>
        <v>0</v>
      </c>
      <c r="I6806" s="4"/>
      <c r="J6806" s="1" t="str">
        <f>IFERROR(__xludf.DUMMYFUNCTION("""COMPUTED_VALUE"""),"#N/A")</f>
        <v>#N/A</v>
      </c>
      <c r="K6806" s="1" t="str">
        <f>IFERROR(__xludf.DUMMYFUNCTION("""COMPUTED_VALUE"""),"#N/A")</f>
        <v>#N/A</v>
      </c>
      <c r="L6806" s="1" t="str">
        <f>IFERROR(__xludf.DUMMYFUNCTION("""COMPUTED_VALUE"""),"#N/A")</f>
        <v>#N/A</v>
      </c>
    </row>
    <row r="6807">
      <c r="A6807" s="1" t="str">
        <f>IFERROR(__xludf.DUMMYFUNCTION("""COMPUTED_VALUE"""),"#VALUE!")</f>
        <v>#VALUE!</v>
      </c>
      <c r="B6807" s="2"/>
      <c r="C6807" s="1" t="str">
        <f>IFERROR(__xludf.DUMMYFUNCTION("""COMPUTED_VALUE"""),"#N/A")</f>
        <v>#N/A</v>
      </c>
      <c r="D6807" s="1"/>
      <c r="E6807" s="1"/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IFERROR(__xludf.DUMMYFUNCTION("""COMPUTED_VALUE"""),"#N/A")</f>
        <v>#N/A</v>
      </c>
      <c r="K6807" s="1" t="str">
        <f>IFERROR(__xludf.DUMMYFUNCTION("""COMPUTED_VALUE"""),"#N/A")</f>
        <v>#N/A</v>
      </c>
      <c r="L6807" s="1" t="str">
        <f>IFERROR(__xludf.DUMMYFUNCTION("""COMPUTED_VALUE"""),"#N/A")</f>
        <v>#N/A</v>
      </c>
    </row>
    <row r="6808">
      <c r="A6808" s="1" t="str">
        <f>IFERROR(__xludf.DUMMYFUNCTION("""COMPUTED_VALUE"""),"#VALUE!")</f>
        <v>#VALUE!</v>
      </c>
      <c r="B6808" s="2"/>
      <c r="C6808" s="1" t="str">
        <f>IFERROR(__xludf.DUMMYFUNCTION("""COMPUTED_VALUE"""),"#N/A")</f>
        <v>#N/A</v>
      </c>
      <c r="D6808" s="1"/>
      <c r="E6808" s="1"/>
      <c r="F6808" s="1"/>
      <c r="G6808" s="1"/>
      <c r="H6808" s="3">
        <f>IFERROR(__xludf.DUMMYFUNCTION("""COMPUTED_VALUE"""),0.0)</f>
        <v>0</v>
      </c>
      <c r="I6808" s="4"/>
      <c r="J6808" s="1" t="str">
        <f>IFERROR(__xludf.DUMMYFUNCTION("""COMPUTED_VALUE"""),"#N/A")</f>
        <v>#N/A</v>
      </c>
      <c r="K6808" s="1" t="str">
        <f>IFERROR(__xludf.DUMMYFUNCTION("""COMPUTED_VALUE"""),"#N/A")</f>
        <v>#N/A</v>
      </c>
      <c r="L6808" s="1" t="str">
        <f>IFERROR(__xludf.DUMMYFUNCTION("""COMPUTED_VALUE"""),"#N/A")</f>
        <v>#N/A</v>
      </c>
    </row>
    <row r="6809">
      <c r="A6809" s="1" t="str">
        <f>IFERROR(__xludf.DUMMYFUNCTION("""COMPUTED_VALUE"""),"#VALUE!")</f>
        <v>#VALUE!</v>
      </c>
      <c r="B6809" s="2"/>
      <c r="C6809" s="1" t="str">
        <f>IFERROR(__xludf.DUMMYFUNCTION("""COMPUTED_VALUE"""),"#N/A")</f>
        <v>#N/A</v>
      </c>
      <c r="D6809" s="1"/>
      <c r="E6809" s="1"/>
      <c r="F6809" s="1"/>
      <c r="G6809" s="1"/>
      <c r="H6809" s="3">
        <f>IFERROR(__xludf.DUMMYFUNCTION("""COMPUTED_VALUE"""),0.0)</f>
        <v>0</v>
      </c>
      <c r="I6809" s="4"/>
      <c r="J6809" s="1" t="str">
        <f>IFERROR(__xludf.DUMMYFUNCTION("""COMPUTED_VALUE"""),"#N/A")</f>
        <v>#N/A</v>
      </c>
      <c r="K6809" s="1" t="str">
        <f>IFERROR(__xludf.DUMMYFUNCTION("""COMPUTED_VALUE"""),"#N/A")</f>
        <v>#N/A</v>
      </c>
      <c r="L6809" s="1" t="str">
        <f>IFERROR(__xludf.DUMMYFUNCTION("""COMPUTED_VALUE"""),"#N/A")</f>
        <v>#N/A</v>
      </c>
    </row>
    <row r="6810">
      <c r="A6810" s="1" t="str">
        <f>IFERROR(__xludf.DUMMYFUNCTION("""COMPUTED_VALUE"""),"#VALUE!")</f>
        <v>#VALUE!</v>
      </c>
      <c r="B6810" s="2"/>
      <c r="C6810" s="1" t="str">
        <f>IFERROR(__xludf.DUMMYFUNCTION("""COMPUTED_VALUE"""),"#N/A")</f>
        <v>#N/A</v>
      </c>
      <c r="D6810" s="1"/>
      <c r="E6810" s="1"/>
      <c r="F6810" s="1"/>
      <c r="G6810" s="1"/>
      <c r="H6810" s="3">
        <f>IFERROR(__xludf.DUMMYFUNCTION("""COMPUTED_VALUE"""),0.0)</f>
        <v>0</v>
      </c>
      <c r="I6810" s="4"/>
      <c r="J6810" s="1" t="str">
        <f>IFERROR(__xludf.DUMMYFUNCTION("""COMPUTED_VALUE"""),"#N/A")</f>
        <v>#N/A</v>
      </c>
      <c r="K6810" s="1" t="str">
        <f>IFERROR(__xludf.DUMMYFUNCTION("""COMPUTED_VALUE"""),"#N/A")</f>
        <v>#N/A</v>
      </c>
      <c r="L6810" s="1" t="str">
        <f>IFERROR(__xludf.DUMMYFUNCTION("""COMPUTED_VALUE"""),"#N/A")</f>
        <v>#N/A</v>
      </c>
    </row>
    <row r="6811">
      <c r="A6811" s="1" t="str">
        <f>IFERROR(__xludf.DUMMYFUNCTION("""COMPUTED_VALUE"""),"#VALUE!")</f>
        <v>#VALUE!</v>
      </c>
      <c r="B6811" s="2"/>
      <c r="C6811" s="1" t="str">
        <f>IFERROR(__xludf.DUMMYFUNCTION("""COMPUTED_VALUE"""),"#N/A")</f>
        <v>#N/A</v>
      </c>
      <c r="D6811" s="1"/>
      <c r="E6811" s="1"/>
      <c r="F6811" s="1"/>
      <c r="G6811" s="1"/>
      <c r="H6811" s="3">
        <f>IFERROR(__xludf.DUMMYFUNCTION("""COMPUTED_VALUE"""),0.0)</f>
        <v>0</v>
      </c>
      <c r="I6811" s="4"/>
      <c r="J6811" s="1" t="str">
        <f>IFERROR(__xludf.DUMMYFUNCTION("""COMPUTED_VALUE"""),"#N/A")</f>
        <v>#N/A</v>
      </c>
      <c r="K6811" s="1" t="str">
        <f>IFERROR(__xludf.DUMMYFUNCTION("""COMPUTED_VALUE"""),"#N/A")</f>
        <v>#N/A</v>
      </c>
      <c r="L6811" s="1" t="str">
        <f>IFERROR(__xludf.DUMMYFUNCTION("""COMPUTED_VALUE"""),"#N/A")</f>
        <v>#N/A</v>
      </c>
    </row>
    <row r="6812">
      <c r="A6812" s="1" t="str">
        <f>IFERROR(__xludf.DUMMYFUNCTION("""COMPUTED_VALUE"""),"#VALUE!")</f>
        <v>#VALUE!</v>
      </c>
      <c r="B6812" s="2"/>
      <c r="C6812" s="1" t="str">
        <f>IFERROR(__xludf.DUMMYFUNCTION("""COMPUTED_VALUE"""),"#N/A")</f>
        <v>#N/A</v>
      </c>
      <c r="D6812" s="1"/>
      <c r="E6812" s="1"/>
      <c r="F6812" s="1"/>
      <c r="G6812" s="1"/>
      <c r="H6812" s="3">
        <f>IFERROR(__xludf.DUMMYFUNCTION("""COMPUTED_VALUE"""),0.0)</f>
        <v>0</v>
      </c>
      <c r="I6812" s="4"/>
      <c r="J6812" s="1" t="str">
        <f>IFERROR(__xludf.DUMMYFUNCTION("""COMPUTED_VALUE"""),"#N/A")</f>
        <v>#N/A</v>
      </c>
      <c r="K6812" s="1" t="str">
        <f>IFERROR(__xludf.DUMMYFUNCTION("""COMPUTED_VALUE"""),"#N/A")</f>
        <v>#N/A</v>
      </c>
      <c r="L6812" s="1" t="str">
        <f>IFERROR(__xludf.DUMMYFUNCTION("""COMPUTED_VALUE"""),"#N/A")</f>
        <v>#N/A</v>
      </c>
    </row>
    <row r="6813">
      <c r="A6813" s="1" t="str">
        <f>IFERROR(__xludf.DUMMYFUNCTION("""COMPUTED_VALUE"""),"#VALUE!")</f>
        <v>#VALUE!</v>
      </c>
      <c r="B6813" s="2"/>
      <c r="C6813" s="1" t="str">
        <f>IFERROR(__xludf.DUMMYFUNCTION("""COMPUTED_VALUE"""),"#N/A")</f>
        <v>#N/A</v>
      </c>
      <c r="D6813" s="1"/>
      <c r="E6813" s="1"/>
      <c r="F6813" s="1"/>
      <c r="G6813" s="1"/>
      <c r="H6813" s="3">
        <f>IFERROR(__xludf.DUMMYFUNCTION("""COMPUTED_VALUE"""),0.0)</f>
        <v>0</v>
      </c>
      <c r="I6813" s="4"/>
      <c r="J6813" s="1" t="str">
        <f>IFERROR(__xludf.DUMMYFUNCTION("""COMPUTED_VALUE"""),"#N/A")</f>
        <v>#N/A</v>
      </c>
      <c r="K6813" s="1" t="str">
        <f>IFERROR(__xludf.DUMMYFUNCTION("""COMPUTED_VALUE"""),"#N/A")</f>
        <v>#N/A</v>
      </c>
      <c r="L6813" s="1" t="str">
        <f>IFERROR(__xludf.DUMMYFUNCTION("""COMPUTED_VALUE"""),"#N/A")</f>
        <v>#N/A</v>
      </c>
    </row>
    <row r="6814">
      <c r="A6814" s="1" t="str">
        <f>IFERROR(__xludf.DUMMYFUNCTION("""COMPUTED_VALUE"""),"#VALUE!")</f>
        <v>#VALUE!</v>
      </c>
      <c r="B6814" s="2"/>
      <c r="C6814" s="1" t="str">
        <f>IFERROR(__xludf.DUMMYFUNCTION("""COMPUTED_VALUE"""),"#N/A")</f>
        <v>#N/A</v>
      </c>
      <c r="D6814" s="1"/>
      <c r="E6814" s="1"/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IFERROR(__xludf.DUMMYFUNCTION("""COMPUTED_VALUE"""),"#N/A")</f>
        <v>#N/A</v>
      </c>
      <c r="K6814" s="1" t="str">
        <f>IFERROR(__xludf.DUMMYFUNCTION("""COMPUTED_VALUE"""),"#N/A")</f>
        <v>#N/A</v>
      </c>
      <c r="L6814" s="1" t="str">
        <f>IFERROR(__xludf.DUMMYFUNCTION("""COMPUTED_VALUE"""),"#N/A")</f>
        <v>#N/A</v>
      </c>
    </row>
    <row r="6815">
      <c r="A6815" s="1" t="str">
        <f>IFERROR(__xludf.DUMMYFUNCTION("""COMPUTED_VALUE"""),"#VALUE!")</f>
        <v>#VALUE!</v>
      </c>
      <c r="B6815" s="2"/>
      <c r="C6815" s="1" t="str">
        <f>IFERROR(__xludf.DUMMYFUNCTION("""COMPUTED_VALUE"""),"#N/A")</f>
        <v>#N/A</v>
      </c>
      <c r="D6815" s="1"/>
      <c r="E6815" s="1"/>
      <c r="F6815" s="1"/>
      <c r="G6815" s="1"/>
      <c r="H6815" s="3">
        <f>IFERROR(__xludf.DUMMYFUNCTION("""COMPUTED_VALUE"""),0.0)</f>
        <v>0</v>
      </c>
      <c r="I6815" s="4"/>
      <c r="J6815" s="1" t="str">
        <f>IFERROR(__xludf.DUMMYFUNCTION("""COMPUTED_VALUE"""),"#N/A")</f>
        <v>#N/A</v>
      </c>
      <c r="K6815" s="1" t="str">
        <f>IFERROR(__xludf.DUMMYFUNCTION("""COMPUTED_VALUE"""),"#N/A")</f>
        <v>#N/A</v>
      </c>
      <c r="L6815" s="1" t="str">
        <f>IFERROR(__xludf.DUMMYFUNCTION("""COMPUTED_VALUE"""),"#N/A")</f>
        <v>#N/A</v>
      </c>
    </row>
    <row r="6816">
      <c r="A6816" s="1" t="str">
        <f>IFERROR(__xludf.DUMMYFUNCTION("""COMPUTED_VALUE"""),"#VALUE!")</f>
        <v>#VALUE!</v>
      </c>
      <c r="B6816" s="2"/>
      <c r="C6816" s="1" t="str">
        <f>IFERROR(__xludf.DUMMYFUNCTION("""COMPUTED_VALUE"""),"#N/A")</f>
        <v>#N/A</v>
      </c>
      <c r="D6816" s="1"/>
      <c r="E6816" s="1"/>
      <c r="F6816" s="1"/>
      <c r="G6816" s="1"/>
      <c r="H6816" s="3">
        <f>IFERROR(__xludf.DUMMYFUNCTION("""COMPUTED_VALUE"""),0.0)</f>
        <v>0</v>
      </c>
      <c r="I6816" s="4"/>
      <c r="J6816" s="1" t="str">
        <f>IFERROR(__xludf.DUMMYFUNCTION("""COMPUTED_VALUE"""),"#N/A")</f>
        <v>#N/A</v>
      </c>
      <c r="K6816" s="1" t="str">
        <f>IFERROR(__xludf.DUMMYFUNCTION("""COMPUTED_VALUE"""),"#N/A")</f>
        <v>#N/A</v>
      </c>
      <c r="L6816" s="1" t="str">
        <f>IFERROR(__xludf.DUMMYFUNCTION("""COMPUTED_VALUE"""),"#N/A")</f>
        <v>#N/A</v>
      </c>
    </row>
    <row r="6817">
      <c r="A6817" s="1" t="str">
        <f>IFERROR(__xludf.DUMMYFUNCTION("""COMPUTED_VALUE"""),"#VALUE!")</f>
        <v>#VALUE!</v>
      </c>
      <c r="B6817" s="2"/>
      <c r="C6817" s="1" t="str">
        <f>IFERROR(__xludf.DUMMYFUNCTION("""COMPUTED_VALUE"""),"#N/A")</f>
        <v>#N/A</v>
      </c>
      <c r="D6817" s="1"/>
      <c r="E6817" s="1"/>
      <c r="F6817" s="1"/>
      <c r="G6817" s="1"/>
      <c r="H6817" s="3">
        <f>IFERROR(__xludf.DUMMYFUNCTION("""COMPUTED_VALUE"""),0.0)</f>
        <v>0</v>
      </c>
      <c r="I6817" s="4"/>
      <c r="J6817" s="1" t="str">
        <f>IFERROR(__xludf.DUMMYFUNCTION("""COMPUTED_VALUE"""),"#N/A")</f>
        <v>#N/A</v>
      </c>
      <c r="K6817" s="1" t="str">
        <f>IFERROR(__xludf.DUMMYFUNCTION("""COMPUTED_VALUE"""),"#N/A")</f>
        <v>#N/A</v>
      </c>
      <c r="L6817" s="1" t="str">
        <f>IFERROR(__xludf.DUMMYFUNCTION("""COMPUTED_VALUE"""),"#N/A")</f>
        <v>#N/A</v>
      </c>
    </row>
    <row r="6818">
      <c r="A6818" s="1" t="str">
        <f>IFERROR(__xludf.DUMMYFUNCTION("""COMPUTED_VALUE"""),"#VALUE!")</f>
        <v>#VALUE!</v>
      </c>
      <c r="B6818" s="2"/>
      <c r="C6818" s="1" t="str">
        <f>IFERROR(__xludf.DUMMYFUNCTION("""COMPUTED_VALUE"""),"#N/A")</f>
        <v>#N/A</v>
      </c>
      <c r="D6818" s="1"/>
      <c r="E6818" s="1"/>
      <c r="F6818" s="1"/>
      <c r="G6818" s="1"/>
      <c r="H6818" s="3">
        <f>IFERROR(__xludf.DUMMYFUNCTION("""COMPUTED_VALUE"""),0.0)</f>
        <v>0</v>
      </c>
      <c r="I6818" s="4"/>
      <c r="J6818" s="1" t="str">
        <f>IFERROR(__xludf.DUMMYFUNCTION("""COMPUTED_VALUE"""),"#N/A")</f>
        <v>#N/A</v>
      </c>
      <c r="K6818" s="1" t="str">
        <f>IFERROR(__xludf.DUMMYFUNCTION("""COMPUTED_VALUE"""),"#N/A")</f>
        <v>#N/A</v>
      </c>
      <c r="L6818" s="1" t="str">
        <f>IFERROR(__xludf.DUMMYFUNCTION("""COMPUTED_VALUE"""),"#N/A")</f>
        <v>#N/A</v>
      </c>
    </row>
    <row r="6819">
      <c r="A6819" s="1" t="str">
        <f>IFERROR(__xludf.DUMMYFUNCTION("""COMPUTED_VALUE"""),"#VALUE!")</f>
        <v>#VALUE!</v>
      </c>
      <c r="B6819" s="2"/>
      <c r="C6819" s="1" t="str">
        <f>IFERROR(__xludf.DUMMYFUNCTION("""COMPUTED_VALUE"""),"#N/A")</f>
        <v>#N/A</v>
      </c>
      <c r="D6819" s="1"/>
      <c r="E6819" s="1"/>
      <c r="F6819" s="1"/>
      <c r="G6819" s="1"/>
      <c r="H6819" s="3">
        <f>IFERROR(__xludf.DUMMYFUNCTION("""COMPUTED_VALUE"""),0.0)</f>
        <v>0</v>
      </c>
      <c r="I6819" s="4"/>
      <c r="J6819" s="1" t="str">
        <f>IFERROR(__xludf.DUMMYFUNCTION("""COMPUTED_VALUE"""),"#N/A")</f>
        <v>#N/A</v>
      </c>
      <c r="K6819" s="1" t="str">
        <f>IFERROR(__xludf.DUMMYFUNCTION("""COMPUTED_VALUE"""),"#N/A")</f>
        <v>#N/A</v>
      </c>
      <c r="L6819" s="1" t="str">
        <f>IFERROR(__xludf.DUMMYFUNCTION("""COMPUTED_VALUE"""),"#N/A")</f>
        <v>#N/A</v>
      </c>
    </row>
    <row r="6820">
      <c r="A6820" s="1" t="str">
        <f>IFERROR(__xludf.DUMMYFUNCTION("""COMPUTED_VALUE"""),"#VALUE!")</f>
        <v>#VALUE!</v>
      </c>
      <c r="B6820" s="2"/>
      <c r="C6820" s="1" t="str">
        <f>IFERROR(__xludf.DUMMYFUNCTION("""COMPUTED_VALUE"""),"#N/A")</f>
        <v>#N/A</v>
      </c>
      <c r="D6820" s="1"/>
      <c r="E6820" s="1"/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IFERROR(__xludf.DUMMYFUNCTION("""COMPUTED_VALUE"""),"#N/A")</f>
        <v>#N/A</v>
      </c>
      <c r="K6820" s="1" t="str">
        <f>IFERROR(__xludf.DUMMYFUNCTION("""COMPUTED_VALUE"""),"#N/A")</f>
        <v>#N/A</v>
      </c>
      <c r="L6820" s="1" t="str">
        <f>IFERROR(__xludf.DUMMYFUNCTION("""COMPUTED_VALUE"""),"#N/A")</f>
        <v>#N/A</v>
      </c>
    </row>
    <row r="6821">
      <c r="A6821" s="1" t="str">
        <f>IFERROR(__xludf.DUMMYFUNCTION("""COMPUTED_VALUE"""),"#VALUE!")</f>
        <v>#VALUE!</v>
      </c>
      <c r="B6821" s="2"/>
      <c r="C6821" s="1" t="str">
        <f>IFERROR(__xludf.DUMMYFUNCTION("""COMPUTED_VALUE"""),"#N/A")</f>
        <v>#N/A</v>
      </c>
      <c r="D6821" s="1"/>
      <c r="E6821" s="1"/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IFERROR(__xludf.DUMMYFUNCTION("""COMPUTED_VALUE"""),"#N/A")</f>
        <v>#N/A</v>
      </c>
      <c r="K6821" s="1" t="str">
        <f>IFERROR(__xludf.DUMMYFUNCTION("""COMPUTED_VALUE"""),"#N/A")</f>
        <v>#N/A</v>
      </c>
      <c r="L6821" s="1" t="str">
        <f>IFERROR(__xludf.DUMMYFUNCTION("""COMPUTED_VALUE"""),"#N/A")</f>
        <v>#N/A</v>
      </c>
    </row>
    <row r="6822">
      <c r="A6822" s="1" t="str">
        <f>IFERROR(__xludf.DUMMYFUNCTION("""COMPUTED_VALUE"""),"#VALUE!")</f>
        <v>#VALUE!</v>
      </c>
      <c r="B6822" s="2"/>
      <c r="C6822" s="1" t="str">
        <f>IFERROR(__xludf.DUMMYFUNCTION("""COMPUTED_VALUE"""),"#N/A")</f>
        <v>#N/A</v>
      </c>
      <c r="D6822" s="1"/>
      <c r="E6822" s="1"/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IFERROR(__xludf.DUMMYFUNCTION("""COMPUTED_VALUE"""),"#N/A")</f>
        <v>#N/A</v>
      </c>
      <c r="K6822" s="1" t="str">
        <f>IFERROR(__xludf.DUMMYFUNCTION("""COMPUTED_VALUE"""),"#N/A")</f>
        <v>#N/A</v>
      </c>
      <c r="L6822" s="1" t="str">
        <f>IFERROR(__xludf.DUMMYFUNCTION("""COMPUTED_VALUE"""),"#N/A")</f>
        <v>#N/A</v>
      </c>
    </row>
    <row r="6823">
      <c r="A6823" s="1" t="str">
        <f>IFERROR(__xludf.DUMMYFUNCTION("""COMPUTED_VALUE"""),"#VALUE!")</f>
        <v>#VALUE!</v>
      </c>
      <c r="B6823" s="2"/>
      <c r="C6823" s="1" t="str">
        <f>IFERROR(__xludf.DUMMYFUNCTION("""COMPUTED_VALUE"""),"#N/A")</f>
        <v>#N/A</v>
      </c>
      <c r="D6823" s="1"/>
      <c r="E6823" s="1"/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IFERROR(__xludf.DUMMYFUNCTION("""COMPUTED_VALUE"""),"#N/A")</f>
        <v>#N/A</v>
      </c>
      <c r="K6823" s="1" t="str">
        <f>IFERROR(__xludf.DUMMYFUNCTION("""COMPUTED_VALUE"""),"#N/A")</f>
        <v>#N/A</v>
      </c>
      <c r="L6823" s="1" t="str">
        <f>IFERROR(__xludf.DUMMYFUNCTION("""COMPUTED_VALUE"""),"#N/A")</f>
        <v>#N/A</v>
      </c>
    </row>
    <row r="6824">
      <c r="A6824" s="1" t="str">
        <f>IFERROR(__xludf.DUMMYFUNCTION("""COMPUTED_VALUE"""),"#VALUE!")</f>
        <v>#VALUE!</v>
      </c>
      <c r="B6824" s="2"/>
      <c r="C6824" s="1" t="str">
        <f>IFERROR(__xludf.DUMMYFUNCTION("""COMPUTED_VALUE"""),"#N/A")</f>
        <v>#N/A</v>
      </c>
      <c r="D6824" s="1"/>
      <c r="E6824" s="1"/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IFERROR(__xludf.DUMMYFUNCTION("""COMPUTED_VALUE"""),"#N/A")</f>
        <v>#N/A</v>
      </c>
      <c r="K6824" s="1" t="str">
        <f>IFERROR(__xludf.DUMMYFUNCTION("""COMPUTED_VALUE"""),"#N/A")</f>
        <v>#N/A</v>
      </c>
      <c r="L6824" s="1" t="str">
        <f>IFERROR(__xludf.DUMMYFUNCTION("""COMPUTED_VALUE"""),"#N/A")</f>
        <v>#N/A</v>
      </c>
    </row>
    <row r="6825">
      <c r="A6825" s="1" t="str">
        <f>IFERROR(__xludf.DUMMYFUNCTION("""COMPUTED_VALUE"""),"#VALUE!")</f>
        <v>#VALUE!</v>
      </c>
      <c r="B6825" s="2"/>
      <c r="C6825" s="1" t="str">
        <f>IFERROR(__xludf.DUMMYFUNCTION("""COMPUTED_VALUE"""),"#N/A")</f>
        <v>#N/A</v>
      </c>
      <c r="D6825" s="1"/>
      <c r="E6825" s="1"/>
      <c r="F6825" s="1"/>
      <c r="G6825" s="1"/>
      <c r="H6825" s="3">
        <f>IFERROR(__xludf.DUMMYFUNCTION("""COMPUTED_VALUE"""),0.0)</f>
        <v>0</v>
      </c>
      <c r="I6825" s="4"/>
      <c r="J6825" s="1" t="str">
        <f>IFERROR(__xludf.DUMMYFUNCTION("""COMPUTED_VALUE"""),"#N/A")</f>
        <v>#N/A</v>
      </c>
      <c r="K6825" s="1" t="str">
        <f>IFERROR(__xludf.DUMMYFUNCTION("""COMPUTED_VALUE"""),"#N/A")</f>
        <v>#N/A</v>
      </c>
      <c r="L6825" s="1" t="str">
        <f>IFERROR(__xludf.DUMMYFUNCTION("""COMPUTED_VALUE"""),"#N/A")</f>
        <v>#N/A</v>
      </c>
    </row>
    <row r="6826">
      <c r="A6826" s="1" t="str">
        <f>IFERROR(__xludf.DUMMYFUNCTION("""COMPUTED_VALUE"""),"#VALUE!")</f>
        <v>#VALUE!</v>
      </c>
      <c r="B6826" s="2"/>
      <c r="C6826" s="1" t="str">
        <f>IFERROR(__xludf.DUMMYFUNCTION("""COMPUTED_VALUE"""),"#N/A")</f>
        <v>#N/A</v>
      </c>
      <c r="D6826" s="1"/>
      <c r="E6826" s="1"/>
      <c r="F6826" s="1"/>
      <c r="G6826" s="1"/>
      <c r="H6826" s="3">
        <f>IFERROR(__xludf.DUMMYFUNCTION("""COMPUTED_VALUE"""),0.0)</f>
        <v>0</v>
      </c>
      <c r="I6826" s="4"/>
      <c r="J6826" s="1" t="str">
        <f>IFERROR(__xludf.DUMMYFUNCTION("""COMPUTED_VALUE"""),"#N/A")</f>
        <v>#N/A</v>
      </c>
      <c r="K6826" s="1" t="str">
        <f>IFERROR(__xludf.DUMMYFUNCTION("""COMPUTED_VALUE"""),"#N/A")</f>
        <v>#N/A</v>
      </c>
      <c r="L6826" s="1" t="str">
        <f>IFERROR(__xludf.DUMMYFUNCTION("""COMPUTED_VALUE"""),"#N/A")</f>
        <v>#N/A</v>
      </c>
    </row>
    <row r="6827">
      <c r="A6827" s="1" t="str">
        <f>IFERROR(__xludf.DUMMYFUNCTION("""COMPUTED_VALUE"""),"#VALUE!")</f>
        <v>#VALUE!</v>
      </c>
      <c r="B6827" s="2"/>
      <c r="C6827" s="1" t="str">
        <f>IFERROR(__xludf.DUMMYFUNCTION("""COMPUTED_VALUE"""),"#N/A")</f>
        <v>#N/A</v>
      </c>
      <c r="D6827" s="1"/>
      <c r="E6827" s="1"/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IFERROR(__xludf.DUMMYFUNCTION("""COMPUTED_VALUE"""),"#N/A")</f>
        <v>#N/A</v>
      </c>
      <c r="K6827" s="1" t="str">
        <f>IFERROR(__xludf.DUMMYFUNCTION("""COMPUTED_VALUE"""),"#N/A")</f>
        <v>#N/A</v>
      </c>
      <c r="L6827" s="1" t="str">
        <f>IFERROR(__xludf.DUMMYFUNCTION("""COMPUTED_VALUE"""),"#N/A")</f>
        <v>#N/A</v>
      </c>
    </row>
    <row r="6828">
      <c r="A6828" s="1" t="str">
        <f>IFERROR(__xludf.DUMMYFUNCTION("""COMPUTED_VALUE"""),"#VALUE!")</f>
        <v>#VALUE!</v>
      </c>
      <c r="B6828" s="2"/>
      <c r="C6828" s="1" t="str">
        <f>IFERROR(__xludf.DUMMYFUNCTION("""COMPUTED_VALUE"""),"#N/A")</f>
        <v>#N/A</v>
      </c>
      <c r="D6828" s="1"/>
      <c r="E6828" s="1"/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IFERROR(__xludf.DUMMYFUNCTION("""COMPUTED_VALUE"""),"#N/A")</f>
        <v>#N/A</v>
      </c>
      <c r="K6828" s="1" t="str">
        <f>IFERROR(__xludf.DUMMYFUNCTION("""COMPUTED_VALUE"""),"#N/A")</f>
        <v>#N/A</v>
      </c>
      <c r="L6828" s="1" t="str">
        <f>IFERROR(__xludf.DUMMYFUNCTION("""COMPUTED_VALUE"""),"#N/A")</f>
        <v>#N/A</v>
      </c>
    </row>
    <row r="6829">
      <c r="A6829" s="1" t="str">
        <f>IFERROR(__xludf.DUMMYFUNCTION("""COMPUTED_VALUE"""),"#VALUE!")</f>
        <v>#VALUE!</v>
      </c>
      <c r="B6829" s="2"/>
      <c r="C6829" s="1" t="str">
        <f>IFERROR(__xludf.DUMMYFUNCTION("""COMPUTED_VALUE"""),"#N/A")</f>
        <v>#N/A</v>
      </c>
      <c r="D6829" s="1"/>
      <c r="E6829" s="1"/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IFERROR(__xludf.DUMMYFUNCTION("""COMPUTED_VALUE"""),"#N/A")</f>
        <v>#N/A</v>
      </c>
      <c r="K6829" s="1" t="str">
        <f>IFERROR(__xludf.DUMMYFUNCTION("""COMPUTED_VALUE"""),"#N/A")</f>
        <v>#N/A</v>
      </c>
      <c r="L6829" s="1" t="str">
        <f>IFERROR(__xludf.DUMMYFUNCTION("""COMPUTED_VALUE"""),"#N/A")</f>
        <v>#N/A</v>
      </c>
    </row>
    <row r="6830">
      <c r="A6830" s="1" t="str">
        <f>IFERROR(__xludf.DUMMYFUNCTION("""COMPUTED_VALUE"""),"#VALUE!")</f>
        <v>#VALUE!</v>
      </c>
      <c r="B6830" s="2"/>
      <c r="C6830" s="1" t="str">
        <f>IFERROR(__xludf.DUMMYFUNCTION("""COMPUTED_VALUE"""),"#N/A")</f>
        <v>#N/A</v>
      </c>
      <c r="D6830" s="1"/>
      <c r="E6830" s="1"/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IFERROR(__xludf.DUMMYFUNCTION("""COMPUTED_VALUE"""),"#N/A")</f>
        <v>#N/A</v>
      </c>
      <c r="K6830" s="1" t="str">
        <f>IFERROR(__xludf.DUMMYFUNCTION("""COMPUTED_VALUE"""),"#N/A")</f>
        <v>#N/A</v>
      </c>
      <c r="L6830" s="1" t="str">
        <f>IFERROR(__xludf.DUMMYFUNCTION("""COMPUTED_VALUE"""),"#N/A")</f>
        <v>#N/A</v>
      </c>
    </row>
    <row r="6831">
      <c r="A6831" s="1" t="str">
        <f>IFERROR(__xludf.DUMMYFUNCTION("""COMPUTED_VALUE"""),"#VALUE!")</f>
        <v>#VALUE!</v>
      </c>
      <c r="B6831" s="2"/>
      <c r="C6831" s="1" t="str">
        <f>IFERROR(__xludf.DUMMYFUNCTION("""COMPUTED_VALUE"""),"#N/A")</f>
        <v>#N/A</v>
      </c>
      <c r="D6831" s="1"/>
      <c r="E6831" s="1"/>
      <c r="F6831" s="1"/>
      <c r="G6831" s="1"/>
      <c r="H6831" s="3">
        <f>IFERROR(__xludf.DUMMYFUNCTION("""COMPUTED_VALUE"""),0.0)</f>
        <v>0</v>
      </c>
      <c r="I6831" s="4"/>
      <c r="J6831" s="1" t="str">
        <f>IFERROR(__xludf.DUMMYFUNCTION("""COMPUTED_VALUE"""),"#N/A")</f>
        <v>#N/A</v>
      </c>
      <c r="K6831" s="1" t="str">
        <f>IFERROR(__xludf.DUMMYFUNCTION("""COMPUTED_VALUE"""),"#N/A")</f>
        <v>#N/A</v>
      </c>
      <c r="L6831" s="1" t="str">
        <f>IFERROR(__xludf.DUMMYFUNCTION("""COMPUTED_VALUE"""),"#N/A")</f>
        <v>#N/A</v>
      </c>
    </row>
    <row r="6832">
      <c r="A6832" s="1" t="str">
        <f>IFERROR(__xludf.DUMMYFUNCTION("""COMPUTED_VALUE"""),"#VALUE!")</f>
        <v>#VALUE!</v>
      </c>
      <c r="B6832" s="2"/>
      <c r="C6832" s="1" t="str">
        <f>IFERROR(__xludf.DUMMYFUNCTION("""COMPUTED_VALUE"""),"#N/A")</f>
        <v>#N/A</v>
      </c>
      <c r="D6832" s="1"/>
      <c r="E6832" s="1"/>
      <c r="F6832" s="1"/>
      <c r="G6832" s="1"/>
      <c r="H6832" s="3">
        <f>IFERROR(__xludf.DUMMYFUNCTION("""COMPUTED_VALUE"""),0.0)</f>
        <v>0</v>
      </c>
      <c r="I6832" s="4"/>
      <c r="J6832" s="1" t="str">
        <f>IFERROR(__xludf.DUMMYFUNCTION("""COMPUTED_VALUE"""),"#N/A")</f>
        <v>#N/A</v>
      </c>
      <c r="K6832" s="1" t="str">
        <f>IFERROR(__xludf.DUMMYFUNCTION("""COMPUTED_VALUE"""),"#N/A")</f>
        <v>#N/A</v>
      </c>
      <c r="L6832" s="1" t="str">
        <f>IFERROR(__xludf.DUMMYFUNCTION("""COMPUTED_VALUE"""),"#N/A")</f>
        <v>#N/A</v>
      </c>
    </row>
    <row r="6833">
      <c r="A6833" s="1" t="str">
        <f>IFERROR(__xludf.DUMMYFUNCTION("""COMPUTED_VALUE"""),"#VALUE!")</f>
        <v>#VALUE!</v>
      </c>
      <c r="B6833" s="2"/>
      <c r="C6833" s="1" t="str">
        <f>IFERROR(__xludf.DUMMYFUNCTION("""COMPUTED_VALUE"""),"#N/A")</f>
        <v>#N/A</v>
      </c>
      <c r="D6833" s="1"/>
      <c r="E6833" s="1"/>
      <c r="F6833" s="1"/>
      <c r="G6833" s="1"/>
      <c r="H6833" s="3">
        <f>IFERROR(__xludf.DUMMYFUNCTION("""COMPUTED_VALUE"""),0.0)</f>
        <v>0</v>
      </c>
      <c r="I6833" s="4"/>
      <c r="J6833" s="1" t="str">
        <f>IFERROR(__xludf.DUMMYFUNCTION("""COMPUTED_VALUE"""),"#N/A")</f>
        <v>#N/A</v>
      </c>
      <c r="K6833" s="1" t="str">
        <f>IFERROR(__xludf.DUMMYFUNCTION("""COMPUTED_VALUE"""),"#N/A")</f>
        <v>#N/A</v>
      </c>
      <c r="L6833" s="1" t="str">
        <f>IFERROR(__xludf.DUMMYFUNCTION("""COMPUTED_VALUE"""),"#N/A")</f>
        <v>#N/A</v>
      </c>
    </row>
    <row r="6834">
      <c r="A6834" s="1" t="str">
        <f>IFERROR(__xludf.DUMMYFUNCTION("""COMPUTED_VALUE"""),"#VALUE!")</f>
        <v>#VALUE!</v>
      </c>
      <c r="B6834" s="2"/>
      <c r="C6834" s="1" t="str">
        <f>IFERROR(__xludf.DUMMYFUNCTION("""COMPUTED_VALUE"""),"#N/A")</f>
        <v>#N/A</v>
      </c>
      <c r="D6834" s="1"/>
      <c r="E6834" s="1"/>
      <c r="F6834" s="1"/>
      <c r="G6834" s="1"/>
      <c r="H6834" s="3">
        <f>IFERROR(__xludf.DUMMYFUNCTION("""COMPUTED_VALUE"""),0.0)</f>
        <v>0</v>
      </c>
      <c r="I6834" s="4"/>
      <c r="J6834" s="1" t="str">
        <f>IFERROR(__xludf.DUMMYFUNCTION("""COMPUTED_VALUE"""),"#N/A")</f>
        <v>#N/A</v>
      </c>
      <c r="K6834" s="1" t="str">
        <f>IFERROR(__xludf.DUMMYFUNCTION("""COMPUTED_VALUE"""),"#N/A")</f>
        <v>#N/A</v>
      </c>
      <c r="L6834" s="1" t="str">
        <f>IFERROR(__xludf.DUMMYFUNCTION("""COMPUTED_VALUE"""),"#N/A")</f>
        <v>#N/A</v>
      </c>
    </row>
    <row r="6835">
      <c r="A6835" s="1" t="str">
        <f>IFERROR(__xludf.DUMMYFUNCTION("""COMPUTED_VALUE"""),"#VALUE!")</f>
        <v>#VALUE!</v>
      </c>
      <c r="B6835" s="2"/>
      <c r="C6835" s="1" t="str">
        <f>IFERROR(__xludf.DUMMYFUNCTION("""COMPUTED_VALUE"""),"#N/A")</f>
        <v>#N/A</v>
      </c>
      <c r="D6835" s="1"/>
      <c r="E6835" s="1"/>
      <c r="F6835" s="1"/>
      <c r="G6835" s="1"/>
      <c r="H6835" s="3">
        <f>IFERROR(__xludf.DUMMYFUNCTION("""COMPUTED_VALUE"""),0.0)</f>
        <v>0</v>
      </c>
      <c r="I6835" s="4"/>
      <c r="J6835" s="1" t="str">
        <f>IFERROR(__xludf.DUMMYFUNCTION("""COMPUTED_VALUE"""),"#N/A")</f>
        <v>#N/A</v>
      </c>
      <c r="K6835" s="1" t="str">
        <f>IFERROR(__xludf.DUMMYFUNCTION("""COMPUTED_VALUE"""),"#N/A")</f>
        <v>#N/A</v>
      </c>
      <c r="L6835" s="1" t="str">
        <f>IFERROR(__xludf.DUMMYFUNCTION("""COMPUTED_VALUE"""),"#N/A")</f>
        <v>#N/A</v>
      </c>
    </row>
    <row r="6836">
      <c r="A6836" s="1" t="str">
        <f>IFERROR(__xludf.DUMMYFUNCTION("""COMPUTED_VALUE"""),"#VALUE!")</f>
        <v>#VALUE!</v>
      </c>
      <c r="B6836" s="2"/>
      <c r="C6836" s="1" t="str">
        <f>IFERROR(__xludf.DUMMYFUNCTION("""COMPUTED_VALUE"""),"#N/A")</f>
        <v>#N/A</v>
      </c>
      <c r="D6836" s="1"/>
      <c r="E6836" s="1"/>
      <c r="F6836" s="1"/>
      <c r="G6836" s="1"/>
      <c r="H6836" s="3">
        <f>IFERROR(__xludf.DUMMYFUNCTION("""COMPUTED_VALUE"""),0.0)</f>
        <v>0</v>
      </c>
      <c r="I6836" s="4"/>
      <c r="J6836" s="1" t="str">
        <f>IFERROR(__xludf.DUMMYFUNCTION("""COMPUTED_VALUE"""),"#N/A")</f>
        <v>#N/A</v>
      </c>
      <c r="K6836" s="1" t="str">
        <f>IFERROR(__xludf.DUMMYFUNCTION("""COMPUTED_VALUE"""),"#N/A")</f>
        <v>#N/A</v>
      </c>
      <c r="L6836" s="1" t="str">
        <f>IFERROR(__xludf.DUMMYFUNCTION("""COMPUTED_VALUE"""),"#N/A")</f>
        <v>#N/A</v>
      </c>
    </row>
    <row r="6837">
      <c r="A6837" s="1" t="str">
        <f>IFERROR(__xludf.DUMMYFUNCTION("""COMPUTED_VALUE"""),"#VALUE!")</f>
        <v>#VALUE!</v>
      </c>
      <c r="B6837" s="2"/>
      <c r="C6837" s="1" t="str">
        <f>IFERROR(__xludf.DUMMYFUNCTION("""COMPUTED_VALUE"""),"#N/A")</f>
        <v>#N/A</v>
      </c>
      <c r="D6837" s="1"/>
      <c r="E6837" s="1"/>
      <c r="F6837" s="1"/>
      <c r="G6837" s="1"/>
      <c r="H6837" s="3">
        <f>IFERROR(__xludf.DUMMYFUNCTION("""COMPUTED_VALUE"""),0.0)</f>
        <v>0</v>
      </c>
      <c r="I6837" s="4"/>
      <c r="J6837" s="1" t="str">
        <f>IFERROR(__xludf.DUMMYFUNCTION("""COMPUTED_VALUE"""),"#N/A")</f>
        <v>#N/A</v>
      </c>
      <c r="K6837" s="1" t="str">
        <f>IFERROR(__xludf.DUMMYFUNCTION("""COMPUTED_VALUE"""),"#N/A")</f>
        <v>#N/A</v>
      </c>
      <c r="L6837" s="1" t="str">
        <f>IFERROR(__xludf.DUMMYFUNCTION("""COMPUTED_VALUE"""),"#N/A")</f>
        <v>#N/A</v>
      </c>
    </row>
    <row r="6838">
      <c r="A6838" s="1" t="str">
        <f>IFERROR(__xludf.DUMMYFUNCTION("""COMPUTED_VALUE"""),"#VALUE!")</f>
        <v>#VALUE!</v>
      </c>
      <c r="B6838" s="2"/>
      <c r="C6838" s="1" t="str">
        <f>IFERROR(__xludf.DUMMYFUNCTION("""COMPUTED_VALUE"""),"#N/A")</f>
        <v>#N/A</v>
      </c>
      <c r="D6838" s="1"/>
      <c r="E6838" s="1"/>
      <c r="F6838" s="1"/>
      <c r="G6838" s="1"/>
      <c r="H6838" s="3">
        <f>IFERROR(__xludf.DUMMYFUNCTION("""COMPUTED_VALUE"""),0.0)</f>
        <v>0</v>
      </c>
      <c r="I6838" s="4"/>
      <c r="J6838" s="1" t="str">
        <f>IFERROR(__xludf.DUMMYFUNCTION("""COMPUTED_VALUE"""),"#N/A")</f>
        <v>#N/A</v>
      </c>
      <c r="K6838" s="1" t="str">
        <f>IFERROR(__xludf.DUMMYFUNCTION("""COMPUTED_VALUE"""),"#N/A")</f>
        <v>#N/A</v>
      </c>
      <c r="L6838" s="1" t="str">
        <f>IFERROR(__xludf.DUMMYFUNCTION("""COMPUTED_VALUE"""),"#N/A")</f>
        <v>#N/A</v>
      </c>
    </row>
    <row r="6839">
      <c r="A6839" s="1" t="str">
        <f>IFERROR(__xludf.DUMMYFUNCTION("""COMPUTED_VALUE"""),"#VALUE!")</f>
        <v>#VALUE!</v>
      </c>
      <c r="B6839" s="2"/>
      <c r="C6839" s="1" t="str">
        <f>IFERROR(__xludf.DUMMYFUNCTION("""COMPUTED_VALUE"""),"#N/A")</f>
        <v>#N/A</v>
      </c>
      <c r="D6839" s="1"/>
      <c r="E6839" s="1"/>
      <c r="F6839" s="1"/>
      <c r="G6839" s="1"/>
      <c r="H6839" s="3">
        <f>IFERROR(__xludf.DUMMYFUNCTION("""COMPUTED_VALUE"""),0.0)</f>
        <v>0</v>
      </c>
      <c r="I6839" s="4"/>
      <c r="J6839" s="1" t="str">
        <f>IFERROR(__xludf.DUMMYFUNCTION("""COMPUTED_VALUE"""),"#N/A")</f>
        <v>#N/A</v>
      </c>
      <c r="K6839" s="1" t="str">
        <f>IFERROR(__xludf.DUMMYFUNCTION("""COMPUTED_VALUE"""),"#N/A")</f>
        <v>#N/A</v>
      </c>
      <c r="L6839" s="1" t="str">
        <f>IFERROR(__xludf.DUMMYFUNCTION("""COMPUTED_VALUE"""),"#N/A")</f>
        <v>#N/A</v>
      </c>
    </row>
    <row r="6840">
      <c r="A6840" s="1" t="str">
        <f>IFERROR(__xludf.DUMMYFUNCTION("""COMPUTED_VALUE"""),"#VALUE!")</f>
        <v>#VALUE!</v>
      </c>
      <c r="B6840" s="2"/>
      <c r="C6840" s="1" t="str">
        <f>IFERROR(__xludf.DUMMYFUNCTION("""COMPUTED_VALUE"""),"#N/A")</f>
        <v>#N/A</v>
      </c>
      <c r="D6840" s="1"/>
      <c r="E6840" s="1"/>
      <c r="F6840" s="1"/>
      <c r="G6840" s="1"/>
      <c r="H6840" s="3">
        <f>IFERROR(__xludf.DUMMYFUNCTION("""COMPUTED_VALUE"""),0.0)</f>
        <v>0</v>
      </c>
      <c r="I6840" s="4"/>
      <c r="J6840" s="1" t="str">
        <f>IFERROR(__xludf.DUMMYFUNCTION("""COMPUTED_VALUE"""),"#N/A")</f>
        <v>#N/A</v>
      </c>
      <c r="K6840" s="1" t="str">
        <f>IFERROR(__xludf.DUMMYFUNCTION("""COMPUTED_VALUE"""),"#N/A")</f>
        <v>#N/A</v>
      </c>
      <c r="L6840" s="1" t="str">
        <f>IFERROR(__xludf.DUMMYFUNCTION("""COMPUTED_VALUE"""),"#N/A")</f>
        <v>#N/A</v>
      </c>
    </row>
  </sheetData>
  <drawing r:id="rId1"/>
</worksheet>
</file>