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mochi\Documents\ics\応用実験\"/>
    </mc:Choice>
  </mc:AlternateContent>
  <bookViews>
    <workbookView xWindow="0" yWindow="0" windowWidth="10730" windowHeight="80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34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C2" i="1"/>
  <c r="C21" i="1" l="1"/>
  <c r="B29" i="1"/>
  <c r="B28" i="1"/>
  <c r="B27" i="1"/>
  <c r="D27" i="1"/>
  <c r="D26" i="1"/>
  <c r="C27" i="1"/>
  <c r="C26" i="1"/>
  <c r="B26" i="1"/>
  <c r="A27" i="1"/>
  <c r="A26" i="1"/>
  <c r="D21" i="1" l="1"/>
  <c r="B24" i="1"/>
  <c r="D20" i="1"/>
  <c r="C20" i="1"/>
  <c r="B2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<sst xmlns="http://schemas.openxmlformats.org/spreadsheetml/2006/main" count="20" uniqueCount="20">
  <si>
    <t>f [kHz]</t>
    <phoneticPr fontId="1"/>
  </si>
  <si>
    <t>|VR| [mV]</t>
    <phoneticPr fontId="1"/>
  </si>
  <si>
    <t>|Z| [kΩ]</t>
    <phoneticPr fontId="1"/>
  </si>
  <si>
    <t>|I| [mA]</t>
    <phoneticPr fontId="1"/>
  </si>
  <si>
    <t>Q</t>
    <phoneticPr fontId="1"/>
  </si>
  <si>
    <t>f0 [kHz]</t>
    <phoneticPr fontId="1"/>
  </si>
  <si>
    <t>fB [kHz]</t>
    <phoneticPr fontId="1"/>
  </si>
  <si>
    <t>理論値</t>
    <rPh sb="0" eb="3">
      <t>リロンチ</t>
    </rPh>
    <phoneticPr fontId="1"/>
  </si>
  <si>
    <t>実験値</t>
    <rPh sb="0" eb="2">
      <t>ジッケン</t>
    </rPh>
    <rPh sb="2" eb="3">
      <t>チ</t>
    </rPh>
    <phoneticPr fontId="1"/>
  </si>
  <si>
    <t>R=</t>
    <phoneticPr fontId="1"/>
  </si>
  <si>
    <t>傾き</t>
    <rPh sb="0" eb="1">
      <t>カタム</t>
    </rPh>
    <phoneticPr fontId="1"/>
  </si>
  <si>
    <t>帯域幅</t>
    <rPh sb="0" eb="2">
      <t>タイイキ</t>
    </rPh>
    <rPh sb="2" eb="3">
      <t>ハバ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</si>
  <si>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</si>
  <si>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</si>
  <si>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fB = 0.758</t>
    <phoneticPr fontId="1"/>
  </si>
  <si>
    <t>f</t>
    <phoneticPr fontId="1"/>
  </si>
  <si>
    <t>VR</t>
    <phoneticPr fontId="1"/>
  </si>
  <si>
    <t>Z^2</t>
    <phoneticPr fontId="1"/>
  </si>
  <si>
    <t>|Z| kΩ</t>
    <phoneticPr fontId="1"/>
  </si>
  <si>
    <t>|I| 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</si>
</sst>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"/>
    <numFmt numFmtId="177" formatCode="0.00_ "/>
    <numFmt numFmtId="178" formatCode="0.000_ "/>
    <numFmt numFmtId="179" formatCode="0.0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8" xfId="0" applyNumberFormat="1" applyBorder="1">
      <alignment vertical="center"/>
    </xf>
    <xf numFmtId="17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|VR| [mV]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22.465699999999998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40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0.27</c:v>
                </c:pt>
                <c:pt idx="1">
                  <c:v>1.02</c:v>
                </c:pt>
                <c:pt idx="2">
                  <c:v>2.39</c:v>
                </c:pt>
                <c:pt idx="3">
                  <c:v>5.95</c:v>
                </c:pt>
                <c:pt idx="4">
                  <c:v>9.1999999999999993</c:v>
                </c:pt>
                <c:pt idx="5">
                  <c:v>16.8</c:v>
                </c:pt>
                <c:pt idx="6">
                  <c:v>87</c:v>
                </c:pt>
                <c:pt idx="7">
                  <c:v>218</c:v>
                </c:pt>
                <c:pt idx="8">
                  <c:v>33.5</c:v>
                </c:pt>
                <c:pt idx="9">
                  <c:v>16.100000000000001</c:v>
                </c:pt>
                <c:pt idx="10">
                  <c:v>10.4</c:v>
                </c:pt>
                <c:pt idx="11">
                  <c:v>8</c:v>
                </c:pt>
                <c:pt idx="12">
                  <c:v>4.3499999999999996</c:v>
                </c:pt>
                <c:pt idx="13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23-423B-8250-52B73141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295984"/>
        <c:axId val="1038300336"/>
      </c:scatterChart>
      <c:valAx>
        <c:axId val="103829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en-US" altLang="ja-JP" baseline="0"/>
                  <a:t> [kHz]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300336"/>
        <c:crosses val="autoZero"/>
        <c:crossBetween val="midCat"/>
      </c:valAx>
      <c:valAx>
        <c:axId val="10383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|VR|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[mV]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82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22.465699999999998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40</c:v>
                </c:pt>
              </c:numCache>
            </c:numRef>
          </c:xVal>
          <c:yVal>
            <c:numRef>
              <c:f>Sheet1!$C$2:$C$15</c:f>
              <c:numCache>
                <c:formatCode>0.00</c:formatCode>
                <c:ptCount val="14"/>
                <c:pt idx="0">
                  <c:v>7.5925925925925917</c:v>
                </c:pt>
                <c:pt idx="1">
                  <c:v>2.0098039215686274</c:v>
                </c:pt>
                <c:pt idx="2">
                  <c:v>0.85774058577405843</c:v>
                </c:pt>
                <c:pt idx="3">
                  <c:v>0.34453781512605036</c:v>
                </c:pt>
                <c:pt idx="4">
                  <c:v>0.22282608695652173</c:v>
                </c:pt>
                <c:pt idx="5">
                  <c:v>0.12202380952380951</c:v>
                </c:pt>
                <c:pt idx="6">
                  <c:v>2.3563218390804597E-2</c:v>
                </c:pt>
                <c:pt idx="7">
                  <c:v>9.403669724770641E-3</c:v>
                </c:pt>
                <c:pt idx="8">
                  <c:v>6.1194029850746262E-2</c:v>
                </c:pt>
                <c:pt idx="9">
                  <c:v>0.12732919254658384</c:v>
                </c:pt>
                <c:pt idx="10">
                  <c:v>0.19711538461538458</c:v>
                </c:pt>
                <c:pt idx="11">
                  <c:v>0.25624999999999998</c:v>
                </c:pt>
                <c:pt idx="12">
                  <c:v>0.47126436781609193</c:v>
                </c:pt>
                <c:pt idx="13">
                  <c:v>2.3033707865168536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8DF-BC9C-1B48E7AB7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87600"/>
        <c:axId val="1145684336"/>
      </c:scatterChart>
      <c:valAx>
        <c:axId val="11456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en-US" altLang="ja-JP" baseline="0"/>
                  <a:t> [kHz]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84336"/>
        <c:crosses val="autoZero"/>
        <c:crossBetween val="midCat"/>
      </c:valAx>
      <c:valAx>
        <c:axId val="11456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|Z|</a:t>
                </a:r>
                <a:r>
                  <a:rPr lang="en-US" altLang="ja-JP" baseline="0"/>
                  <a:t> 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56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22.465699999999998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40</c:v>
                </c:pt>
              </c:numCache>
            </c:numRef>
          </c:xVal>
          <c:yVal>
            <c:numRef>
              <c:f>Sheet1!$D$2:$D$15</c:f>
              <c:numCache>
                <c:formatCode>0.00</c:formatCode>
                <c:ptCount val="14"/>
                <c:pt idx="0">
                  <c:v>0.13170731707317077</c:v>
                </c:pt>
                <c:pt idx="1">
                  <c:v>0.49756097560975615</c:v>
                </c:pt>
                <c:pt idx="2">
                  <c:v>1.1658536585365855</c:v>
                </c:pt>
                <c:pt idx="3">
                  <c:v>2.9024390243902443</c:v>
                </c:pt>
                <c:pt idx="4">
                  <c:v>4.4878048780487809</c:v>
                </c:pt>
                <c:pt idx="5">
                  <c:v>8.1951219512195124</c:v>
                </c:pt>
                <c:pt idx="6">
                  <c:v>42.439024390243908</c:v>
                </c:pt>
                <c:pt idx="7">
                  <c:v>106.34146341463416</c:v>
                </c:pt>
                <c:pt idx="8">
                  <c:v>16.341463414634148</c:v>
                </c:pt>
                <c:pt idx="9">
                  <c:v>7.8536585365853675</c:v>
                </c:pt>
                <c:pt idx="10">
                  <c:v>5.073170731707318</c:v>
                </c:pt>
                <c:pt idx="11">
                  <c:v>3.9024390243902443</c:v>
                </c:pt>
                <c:pt idx="12">
                  <c:v>2.1219512195121952</c:v>
                </c:pt>
                <c:pt idx="13">
                  <c:v>0.43414634146341469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0-480F-AC9A-B42DCEB7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90464"/>
        <c:axId val="869598080"/>
      </c:scatterChart>
      <c:valAx>
        <c:axId val="869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en-US" altLang="ja-JP" baseline="0"/>
                  <a:t> [kHz]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598080"/>
        <c:crosses val="autoZero"/>
        <c:crossBetween val="midCat"/>
      </c:valAx>
      <c:valAx>
        <c:axId val="8695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|I|</a:t>
                </a:r>
                <a:r>
                  <a:rPr lang="en-US" altLang="ja-JP" baseline="0"/>
                  <a:t> 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9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理論値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Sheet1!$A$34:$A$233</c:f>
              <c:numCache>
                <c:formatCode>General</c:formatCode>
                <c:ptCount val="2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</c:numCache>
            </c:numRef>
          </c:xVal>
          <c:yVal>
            <c:numRef>
              <c:f>Sheet1!$C$34:$C$233</c:f>
              <c:numCache>
                <c:formatCode>0.0000</c:formatCode>
                <c:ptCount val="200"/>
                <c:pt idx="0">
                  <c:v>1.8851029440912569E-2</c:v>
                </c:pt>
                <c:pt idx="1">
                  <c:v>3.7710902763223322E-2</c:v>
                </c:pt>
                <c:pt idx="2">
                  <c:v>5.6588477683840087E-2</c:v>
                </c:pt>
                <c:pt idx="3">
                  <c:v>7.549263963616798E-2</c:v>
                </c:pt>
                <c:pt idx="4">
                  <c:v>9.4432315742309023E-2</c:v>
                </c:pt>
                <c:pt idx="5">
                  <c:v>0.11341648892272389</c:v>
                </c:pt>
                <c:pt idx="6">
                  <c:v>0.13245421219038259</c:v>
                </c:pt>
                <c:pt idx="7">
                  <c:v>0.15155462317748022</c:v>
                </c:pt>
                <c:pt idx="8">
                  <c:v>0.17072695894412065</c:v>
                </c:pt>
                <c:pt idx="9">
                  <c:v>0.18998057111998795</c:v>
                </c:pt>
                <c:pt idx="10">
                  <c:v>0.2093249414319488</c:v>
                </c:pt>
                <c:pt idx="11">
                  <c:v>0.22876969767277167</c:v>
                </c:pt>
                <c:pt idx="12">
                  <c:v>0.2483246301687379</c:v>
                </c:pt>
                <c:pt idx="13">
                  <c:v>0.26799970880686663</c:v>
                </c:pt>
                <c:pt idx="14">
                  <c:v>0.28780510068582443</c:v>
                </c:pt>
                <c:pt idx="15">
                  <c:v>0.30775118845835286</c:v>
                </c:pt>
                <c:pt idx="16">
                  <c:v>0.32784858943727502</c:v>
                </c:pt>
                <c:pt idx="17">
                  <c:v>0.34810817554186668</c:v>
                </c:pt>
                <c:pt idx="18">
                  <c:v>0.3685410941666396</c:v>
                </c:pt>
                <c:pt idx="19">
                  <c:v>0.38915879006045606</c:v>
                </c:pt>
                <c:pt idx="20">
                  <c:v>0.40997302831040183</c:v>
                </c:pt>
                <c:pt idx="21">
                  <c:v>0.43099591853208352</c:v>
                </c:pt>
                <c:pt idx="22">
                  <c:v>0.45223994037604448</c:v>
                </c:pt>
                <c:pt idx="23">
                  <c:v>0.47371797046890174</c:v>
                </c:pt>
                <c:pt idx="24">
                  <c:v>0.4954433109176748</c:v>
                </c:pt>
                <c:pt idx="25">
                  <c:v>0.51742971951674521</c:v>
                </c:pt>
                <c:pt idx="26">
                  <c:v>0.53969144180903272</c:v>
                </c:pt>
                <c:pt idx="27">
                  <c:v>0.56224324516647062</c:v>
                </c:pt>
                <c:pt idx="28">
                  <c:v>0.58510045506985076</c:v>
                </c:pt>
                <c:pt idx="29">
                  <c:v>0.60827899378475214</c:v>
                </c:pt>
                <c:pt idx="30">
                  <c:v>0.63179542164880464</c:v>
                </c:pt>
                <c:pt idx="31">
                  <c:v>0.65566698120614109</c:v>
                </c:pt>
                <c:pt idx="32">
                  <c:v>0.679911644447876</c:v>
                </c:pt>
                <c:pt idx="33">
                  <c:v>0.70454816344306104</c:v>
                </c:pt>
                <c:pt idx="34">
                  <c:v>0.72959612467318202</c:v>
                </c:pt>
                <c:pt idx="35">
                  <c:v>0.7550760074152375</c:v>
                </c:pt>
                <c:pt idx="36">
                  <c:v>0.78100924655423165</c:v>
                </c:pt>
                <c:pt idx="37">
                  <c:v>0.80741830024602224</c:v>
                </c:pt>
                <c:pt idx="38">
                  <c:v>0.83432672289647003</c:v>
                </c:pt>
                <c:pt idx="39">
                  <c:v>0.86175924397340953</c:v>
                </c:pt>
                <c:pt idx="40">
                  <c:v>0.88974185322486865</c:v>
                </c:pt>
                <c:pt idx="41">
                  <c:v>0.91830189294110631</c:v>
                </c:pt>
                <c:pt idx="42">
                  <c:v>0.94746815797041195</c:v>
                </c:pt>
                <c:pt idx="43">
                  <c:v>0.9772710042804672</c:v>
                </c:pt>
                <c:pt idx="44">
                  <c:v>1.0077424669497306</c:v>
                </c:pt>
                <c:pt idx="45">
                  <c:v>1.0389163885784254</c:v>
                </c:pt>
                <c:pt idx="46">
                  <c:v>1.0708285592281634</c:v>
                </c:pt>
                <c:pt idx="47">
                  <c:v>1.1035168691352033</c:v>
                </c:pt>
                <c:pt idx="48">
                  <c:v>1.137021475597441</c:v>
                </c:pt>
                <c:pt idx="49">
                  <c:v>1.1713849856124074</c:v>
                </c:pt>
                <c:pt idx="50">
                  <c:v>1.206652656046499</c:v>
                </c:pt>
                <c:pt idx="51">
                  <c:v>1.2428726133484196</c:v>
                </c:pt>
                <c:pt idx="52">
                  <c:v>1.2800960950875162</c:v>
                </c:pt>
                <c:pt idx="53">
                  <c:v>1.3183777159061199</c:v>
                </c:pt>
                <c:pt idx="54">
                  <c:v>1.3577757608312129</c:v>
                </c:pt>
                <c:pt idx="55">
                  <c:v>1.3983525093031282</c:v>
                </c:pt>
                <c:pt idx="56">
                  <c:v>1.4401745937574892</c:v>
                </c:pt>
                <c:pt idx="57">
                  <c:v>1.4833133971532906</c:v>
                </c:pt>
                <c:pt idx="58">
                  <c:v>1.5278454944892979</c:v>
                </c:pt>
                <c:pt idx="59">
                  <c:v>1.5738531441102295</c:v>
                </c:pt>
                <c:pt idx="60">
                  <c:v>1.6214248354946816</c:v>
                </c:pt>
                <c:pt idx="61">
                  <c:v>1.6706559012639834</c:v>
                </c:pt>
                <c:pt idx="62">
                  <c:v>1.7216492023865446</c:v>
                </c:pt>
                <c:pt idx="63">
                  <c:v>1.7745158970140258</c:v>
                </c:pt>
                <c:pt idx="64">
                  <c:v>1.8293763051208201</c:v>
                </c:pt>
                <c:pt idx="65">
                  <c:v>1.8863608831850958</c:v>
                </c:pt>
                <c:pt idx="66">
                  <c:v>1.9456113256196566</c:v>
                </c:pt>
                <c:pt idx="67">
                  <c:v>2.0072818126237766</c:v>
                </c:pt>
                <c:pt idx="68">
                  <c:v>2.0715404276945439</c:v>
                </c:pt>
                <c:pt idx="69">
                  <c:v>2.1385707723482743</c:v>
                </c:pt>
                <c:pt idx="70">
                  <c:v>2.2085738108362918</c:v>
                </c:pt>
                <c:pt idx="71">
                  <c:v>2.2817699840185948</c:v>
                </c:pt>
                <c:pt idx="72">
                  <c:v>2.3584016393696752</c:v>
                </c:pt>
                <c:pt idx="73">
                  <c:v>2.4387358336986162</c:v>
                </c:pt>
                <c:pt idx="74">
                  <c:v>2.5230675770422932</c:v>
                </c:pt>
                <c:pt idx="75">
                  <c:v>2.6117236009473586</c:v>
                </c:pt>
                <c:pt idx="76">
                  <c:v>2.7050667527909873</c:v>
                </c:pt>
                <c:pt idx="77">
                  <c:v>2.8035011409498236</c:v>
                </c:pt>
                <c:pt idx="78">
                  <c:v>2.9074781848956341</c:v>
                </c:pt>
                <c:pt idx="79">
                  <c:v>3.017503761520508</c:v>
                </c:pt>
                <c:pt idx="80">
                  <c:v>3.1341466866505843</c:v>
                </c:pt>
                <c:pt idx="81">
                  <c:v>3.25804883214813</c:v>
                </c:pt>
                <c:pt idx="82">
                  <c:v>3.3899372588045944</c:v>
                </c:pt>
                <c:pt idx="83">
                  <c:v>3.5306388496982533</c:v>
                </c:pt>
                <c:pt idx="84">
                  <c:v>3.6810980666032957</c:v>
                </c:pt>
                <c:pt idx="85">
                  <c:v>3.8423986357246984</c:v>
                </c:pt>
                <c:pt idx="86">
                  <c:v>4.0157902160226353</c:v>
                </c:pt>
                <c:pt idx="87">
                  <c:v>4.2027214388826772</c:v>
                </c:pt>
                <c:pt idx="88">
                  <c:v>4.4048811685809062</c:v>
                </c:pt>
                <c:pt idx="89">
                  <c:v>4.6242504730424461</c:v>
                </c:pt>
                <c:pt idx="90">
                  <c:v>4.8631686948856663</c:v>
                </c:pt>
                <c:pt idx="91">
                  <c:v>5.1244182970049375</c:v>
                </c:pt>
                <c:pt idx="92">
                  <c:v>5.4113350157126323</c:v>
                </c:pt>
                <c:pt idx="93">
                  <c:v>5.7279525882070805</c:v>
                </c:pt>
                <c:pt idx="94">
                  <c:v>6.0791954127116936</c:v>
                </c:pt>
                <c:pt idx="95">
                  <c:v>6.4711387420921644</c:v>
                </c:pt>
                <c:pt idx="96">
                  <c:v>6.9113657391987919</c:v>
                </c:pt>
                <c:pt idx="97">
                  <c:v>7.4094662389817119</c:v>
                </c:pt>
                <c:pt idx="98">
                  <c:v>7.9777474674748197</c:v>
                </c:pt>
                <c:pt idx="99">
                  <c:v>8.6322697947744711</c:v>
                </c:pt>
                <c:pt idx="100">
                  <c:v>9.3943952150095953</c:v>
                </c:pt>
                <c:pt idx="101">
                  <c:v>10.293171217836498</c:v>
                </c:pt>
                <c:pt idx="102">
                  <c:v>11.369127627358111</c:v>
                </c:pt>
                <c:pt idx="103">
                  <c:v>12.680570185229692</c:v>
                </c:pt>
                <c:pt idx="104">
                  <c:v>14.314521099692668</c:v>
                </c:pt>
                <c:pt idx="105">
                  <c:v>16.406868545015755</c:v>
                </c:pt>
                <c:pt idx="106">
                  <c:v>19.182235431782523</c:v>
                </c:pt>
                <c:pt idx="107">
                  <c:v>23.040438250046762</c:v>
                </c:pt>
                <c:pt idx="108">
                  <c:v>28.768273275104679</c:v>
                </c:pt>
                <c:pt idx="109">
                  <c:v>38.155196772155406</c:v>
                </c:pt>
                <c:pt idx="110">
                  <c:v>56.321026983772022</c:v>
                </c:pt>
                <c:pt idx="111">
                  <c:v>105.8485143901798</c:v>
                </c:pt>
                <c:pt idx="112">
                  <c:v>447.96082099085095</c:v>
                </c:pt>
                <c:pt idx="113">
                  <c:v>130.53282886254826</c:v>
                </c:pt>
                <c:pt idx="114">
                  <c:v>63.656070463795061</c:v>
                </c:pt>
                <c:pt idx="115">
                  <c:v>42.039105250790776</c:v>
                </c:pt>
                <c:pt idx="116">
                  <c:v>31.425999681763855</c:v>
                </c:pt>
                <c:pt idx="117">
                  <c:v>25.127477230798888</c:v>
                </c:pt>
                <c:pt idx="118">
                  <c:v>20.958530882394932</c:v>
                </c:pt>
                <c:pt idx="119">
                  <c:v>17.995632624223102</c:v>
                </c:pt>
                <c:pt idx="120">
                  <c:v>15.781588128978665</c:v>
                </c:pt>
                <c:pt idx="121">
                  <c:v>14.064288463812863</c:v>
                </c:pt>
                <c:pt idx="122">
                  <c:v>12.693343304332648</c:v>
                </c:pt>
                <c:pt idx="123">
                  <c:v>11.573492822450183</c:v>
                </c:pt>
                <c:pt idx="124">
                  <c:v>10.641471145892119</c:v>
                </c:pt>
                <c:pt idx="125">
                  <c:v>9.8536172073363115</c:v>
                </c:pt>
                <c:pt idx="126">
                  <c:v>9.1788279318465662</c:v>
                </c:pt>
                <c:pt idx="127">
                  <c:v>8.5943466942912909</c:v>
                </c:pt>
                <c:pt idx="128">
                  <c:v>8.0831399447095631</c:v>
                </c:pt>
                <c:pt idx="129">
                  <c:v>7.6322046771872207</c:v>
                </c:pt>
                <c:pt idx="130">
                  <c:v>7.23144295646647</c:v>
                </c:pt>
                <c:pt idx="131">
                  <c:v>6.872893594008926</c:v>
                </c:pt>
                <c:pt idx="132">
                  <c:v>6.5501954007614618</c:v>
                </c:pt>
                <c:pt idx="133">
                  <c:v>6.2582044855958143</c:v>
                </c:pt>
                <c:pt idx="134">
                  <c:v>5.9927163777732337</c:v>
                </c:pt>
                <c:pt idx="135">
                  <c:v>5.7502609405397198</c:v>
                </c:pt>
                <c:pt idx="136">
                  <c:v>5.5279487616810332</c:v>
                </c:pt>
                <c:pt idx="137">
                  <c:v>5.3233545527873654</c:v>
                </c:pt>
                <c:pt idx="138">
                  <c:v>5.1344275567858144</c:v>
                </c:pt>
                <c:pt idx="139">
                  <c:v>4.9594219367344472</c:v>
                </c:pt>
                <c:pt idx="140">
                  <c:v>4.7968421333822864</c:v>
                </c:pt>
                <c:pt idx="141">
                  <c:v>4.6453995662969989</c:v>
                </c:pt>
                <c:pt idx="142">
                  <c:v>4.5039780231643327</c:v>
                </c:pt>
                <c:pt idx="143">
                  <c:v>4.3716057692501185</c:v>
                </c:pt>
                <c:pt idx="144">
                  <c:v>4.2474329025004494</c:v>
                </c:pt>
                <c:pt idx="145">
                  <c:v>4.1307128382645484</c:v>
                </c:pt>
                <c:pt idx="146">
                  <c:v>4.0207870709663345</c:v>
                </c:pt>
                <c:pt idx="147">
                  <c:v>3.9170725554901447</c:v>
                </c:pt>
                <c:pt idx="148">
                  <c:v>3.8190511974942738</c:v>
                </c:pt>
                <c:pt idx="149">
                  <c:v>3.7262610525986748</c:v>
                </c:pt>
                <c:pt idx="150">
                  <c:v>3.6382889188325382</c:v>
                </c:pt>
                <c:pt idx="151">
                  <c:v>3.5547640716322806</c:v>
                </c:pt>
                <c:pt idx="152">
                  <c:v>3.4753529409458719</c:v>
                </c:pt>
                <c:pt idx="153">
                  <c:v>3.3997545692048887</c:v>
                </c:pt>
                <c:pt idx="154">
                  <c:v>3.3276967197101142</c:v>
                </c:pt>
                <c:pt idx="155">
                  <c:v>3.2589325293030678</c:v>
                </c:pt>
                <c:pt idx="156">
                  <c:v>3.1932376185353868</c:v>
                </c:pt>
                <c:pt idx="157">
                  <c:v>3.1304075880110469</c:v>
                </c:pt>
                <c:pt idx="158">
                  <c:v>3.0702558420077297</c:v>
                </c:pt>
                <c:pt idx="159">
                  <c:v>3.0126116905292899</c:v>
                </c:pt>
                <c:pt idx="160">
                  <c:v>2.9573186890996985</c:v>
                </c:pt>
                <c:pt idx="161">
                  <c:v>2.9042331822655085</c:v>
                </c:pt>
                <c:pt idx="162">
                  <c:v>2.8532230222301402</c:v>
                </c:pt>
                <c:pt idx="163">
                  <c:v>2.8041664385347329</c:v>
                </c:pt>
                <c:pt idx="164">
                  <c:v>2.7569510384128182</c:v>
                </c:pt>
                <c:pt idx="165">
                  <c:v>2.7114729205271764</c:v>
                </c:pt>
                <c:pt idx="166">
                  <c:v>2.6676358873635593</c:v>
                </c:pt>
                <c:pt idx="167">
                  <c:v>2.6253507437019228</c:v>
                </c:pt>
                <c:pt idx="168">
                  <c:v>2.5845346703859993</c:v>
                </c:pt>
                <c:pt idx="169">
                  <c:v>2.5451106641276029</c:v>
                </c:pt>
                <c:pt idx="170">
                  <c:v>2.5070070353620668</c:v>
                </c:pt>
                <c:pt idx="171">
                  <c:v>2.4701569572555209</c:v>
                </c:pt>
                <c:pt idx="172">
                  <c:v>2.4344980598862542</c:v>
                </c:pt>
                <c:pt idx="173">
                  <c:v>2.3999720644076143</c:v>
                </c:pt>
                <c:pt idx="174">
                  <c:v>2.3665244526710176</c:v>
                </c:pt>
                <c:pt idx="175">
                  <c:v>2.3341041683627393</c:v>
                </c:pt>
                <c:pt idx="176">
                  <c:v>2.3026633462021864</c:v>
                </c:pt>
                <c:pt idx="177">
                  <c:v>2.2721570661749406</c:v>
                </c:pt>
                <c:pt idx="178">
                  <c:v>2.242543130141323</c:v>
                </c:pt>
                <c:pt idx="179">
                  <c:v>2.2137818584791655</c:v>
                </c:pt>
                <c:pt idx="180">
                  <c:v>2.185835904695407</c:v>
                </c:pt>
                <c:pt idx="181">
                  <c:v>2.1586700861809152</c:v>
                </c:pt>
                <c:pt idx="182">
                  <c:v>2.1322512294918718</c:v>
                </c:pt>
                <c:pt idx="183">
                  <c:v>2.1065480287235103</c:v>
                </c:pt>
                <c:pt idx="184">
                  <c:v>2.0815309157015278</c:v>
                </c:pt>
                <c:pt idx="185">
                  <c:v>2.0571719408564446</c:v>
                </c:pt>
                <c:pt idx="186">
                  <c:v>2.0334446637689565</c:v>
                </c:pt>
                <c:pt idx="187">
                  <c:v>2.0103240524824626</c:v>
                </c:pt>
                <c:pt idx="188">
                  <c:v>1.987786390774209</c:v>
                </c:pt>
                <c:pt idx="189">
                  <c:v>1.9658091926605754</c:v>
                </c:pt>
                <c:pt idx="190">
                  <c:v>1.9443711234864789</c:v>
                </c:pt>
                <c:pt idx="191">
                  <c:v>1.9234519270147472</c:v>
                </c:pt>
                <c:pt idx="192">
                  <c:v>1.903032357989809</c:v>
                </c:pt>
                <c:pt idx="193">
                  <c:v>1.883094119702045</c:v>
                </c:pt>
                <c:pt idx="194">
                  <c:v>1.8636198061253857</c:v>
                </c:pt>
                <c:pt idx="195">
                  <c:v>1.8445928482420177</c:v>
                </c:pt>
                <c:pt idx="196">
                  <c:v>1.8259974642048569</c:v>
                </c:pt>
                <c:pt idx="197">
                  <c:v>1.8078186130213636</c:v>
                </c:pt>
                <c:pt idx="198">
                  <c:v>1.7900419514717858</c:v>
                </c:pt>
                <c:pt idx="199">
                  <c:v>1.7726537940012599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6C-4143-9906-F0AB7F0A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00208"/>
        <c:axId val="525494960"/>
      </c:scatterChar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22.465699999999998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40</c:v>
                </c:pt>
              </c:numCache>
            </c:numRef>
          </c:xVal>
          <c:yVal>
            <c:numRef>
              <c:f>Sheet1!$D$2:$D$15</c:f>
              <c:numCache>
                <c:formatCode>0.00</c:formatCode>
                <c:ptCount val="14"/>
                <c:pt idx="0">
                  <c:v>0.13170731707317077</c:v>
                </c:pt>
                <c:pt idx="1">
                  <c:v>0.49756097560975615</c:v>
                </c:pt>
                <c:pt idx="2">
                  <c:v>1.1658536585365855</c:v>
                </c:pt>
                <c:pt idx="3">
                  <c:v>2.9024390243902443</c:v>
                </c:pt>
                <c:pt idx="4">
                  <c:v>4.4878048780487809</c:v>
                </c:pt>
                <c:pt idx="5">
                  <c:v>8.1951219512195124</c:v>
                </c:pt>
                <c:pt idx="6">
                  <c:v>42.439024390243908</c:v>
                </c:pt>
                <c:pt idx="7">
                  <c:v>106.34146341463416</c:v>
                </c:pt>
                <c:pt idx="8">
                  <c:v>16.341463414634148</c:v>
                </c:pt>
                <c:pt idx="9">
                  <c:v>7.8536585365853675</c:v>
                </c:pt>
                <c:pt idx="10">
                  <c:v>5.073170731707318</c:v>
                </c:pt>
                <c:pt idx="11">
                  <c:v>3.9024390243902443</c:v>
                </c:pt>
                <c:pt idx="12">
                  <c:v>2.1219512195121952</c:v>
                </c:pt>
                <c:pt idx="13">
                  <c:v>0.43414634146341469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C-4143-9906-F0AB7F0A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00208"/>
        <c:axId val="525494960"/>
      </c:scatterChart>
      <c:valAx>
        <c:axId val="5255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 [kHz]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494960"/>
        <c:crosses val="autoZero"/>
        <c:crossBetween val="midCat"/>
      </c:valAx>
      <c:valAx>
        <c:axId val="5254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r>
                  <a:rPr lang="en-US" altLang="ja-JP" baseline="0"/>
                  <a:t> [mA]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550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理論値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Sheet1!$A$34:$A$233</c:f>
              <c:numCache>
                <c:formatCode>General</c:formatCode>
                <c:ptCount val="2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  <c:pt idx="50">
                  <c:v>10.199999999999999</c:v>
                </c:pt>
                <c:pt idx="51">
                  <c:v>10.4</c:v>
                </c:pt>
                <c:pt idx="52">
                  <c:v>10.6</c:v>
                </c:pt>
                <c:pt idx="53">
                  <c:v>10.8</c:v>
                </c:pt>
                <c:pt idx="54">
                  <c:v>11</c:v>
                </c:pt>
                <c:pt idx="55">
                  <c:v>11.2</c:v>
                </c:pt>
                <c:pt idx="56">
                  <c:v>11.4</c:v>
                </c:pt>
                <c:pt idx="57">
                  <c:v>11.6</c:v>
                </c:pt>
                <c:pt idx="58">
                  <c:v>11.8</c:v>
                </c:pt>
                <c:pt idx="59">
                  <c:v>12</c:v>
                </c:pt>
                <c:pt idx="60">
                  <c:v>12.2</c:v>
                </c:pt>
                <c:pt idx="61">
                  <c:v>12.4</c:v>
                </c:pt>
                <c:pt idx="62">
                  <c:v>12.6</c:v>
                </c:pt>
                <c:pt idx="63">
                  <c:v>12.8</c:v>
                </c:pt>
                <c:pt idx="64">
                  <c:v>13</c:v>
                </c:pt>
                <c:pt idx="65">
                  <c:v>13.2</c:v>
                </c:pt>
                <c:pt idx="66">
                  <c:v>13.4</c:v>
                </c:pt>
                <c:pt idx="67">
                  <c:v>13.6</c:v>
                </c:pt>
                <c:pt idx="68">
                  <c:v>13.8</c:v>
                </c:pt>
                <c:pt idx="69">
                  <c:v>14</c:v>
                </c:pt>
                <c:pt idx="70">
                  <c:v>14.2</c:v>
                </c:pt>
                <c:pt idx="71">
                  <c:v>14.4</c:v>
                </c:pt>
                <c:pt idx="72">
                  <c:v>14.6</c:v>
                </c:pt>
                <c:pt idx="73">
                  <c:v>14.8</c:v>
                </c:pt>
                <c:pt idx="74">
                  <c:v>15</c:v>
                </c:pt>
                <c:pt idx="75">
                  <c:v>15.2</c:v>
                </c:pt>
                <c:pt idx="76">
                  <c:v>15.4</c:v>
                </c:pt>
                <c:pt idx="77">
                  <c:v>15.6</c:v>
                </c:pt>
                <c:pt idx="78">
                  <c:v>15.8</c:v>
                </c:pt>
                <c:pt idx="79">
                  <c:v>16</c:v>
                </c:pt>
                <c:pt idx="80">
                  <c:v>16.2</c:v>
                </c:pt>
                <c:pt idx="81">
                  <c:v>16.399999999999999</c:v>
                </c:pt>
                <c:pt idx="82">
                  <c:v>16.600000000000001</c:v>
                </c:pt>
                <c:pt idx="83">
                  <c:v>16.8</c:v>
                </c:pt>
                <c:pt idx="84">
                  <c:v>17</c:v>
                </c:pt>
                <c:pt idx="85">
                  <c:v>17.2</c:v>
                </c:pt>
                <c:pt idx="86">
                  <c:v>17.399999999999999</c:v>
                </c:pt>
                <c:pt idx="87">
                  <c:v>17.600000000000001</c:v>
                </c:pt>
                <c:pt idx="88">
                  <c:v>17.8</c:v>
                </c:pt>
                <c:pt idx="89">
                  <c:v>18</c:v>
                </c:pt>
                <c:pt idx="90">
                  <c:v>18.2</c:v>
                </c:pt>
                <c:pt idx="91">
                  <c:v>18.399999999999999</c:v>
                </c:pt>
                <c:pt idx="92">
                  <c:v>18.600000000000001</c:v>
                </c:pt>
                <c:pt idx="93">
                  <c:v>18.8</c:v>
                </c:pt>
                <c:pt idx="94">
                  <c:v>19</c:v>
                </c:pt>
                <c:pt idx="95">
                  <c:v>19.2</c:v>
                </c:pt>
                <c:pt idx="96">
                  <c:v>19.399999999999999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20</c:v>
                </c:pt>
                <c:pt idx="100">
                  <c:v>20.2</c:v>
                </c:pt>
                <c:pt idx="101">
                  <c:v>20.399999999999999</c:v>
                </c:pt>
                <c:pt idx="102">
                  <c:v>20.6</c:v>
                </c:pt>
                <c:pt idx="103">
                  <c:v>20.8</c:v>
                </c:pt>
                <c:pt idx="104">
                  <c:v>21</c:v>
                </c:pt>
                <c:pt idx="105">
                  <c:v>21.2</c:v>
                </c:pt>
                <c:pt idx="106">
                  <c:v>21.4</c:v>
                </c:pt>
                <c:pt idx="107">
                  <c:v>21.6</c:v>
                </c:pt>
                <c:pt idx="108">
                  <c:v>21.8</c:v>
                </c:pt>
                <c:pt idx="109">
                  <c:v>22</c:v>
                </c:pt>
                <c:pt idx="110">
                  <c:v>22.2</c:v>
                </c:pt>
                <c:pt idx="111">
                  <c:v>22.4</c:v>
                </c:pt>
                <c:pt idx="112">
                  <c:v>22.6</c:v>
                </c:pt>
                <c:pt idx="113">
                  <c:v>22.8</c:v>
                </c:pt>
                <c:pt idx="114">
                  <c:v>23</c:v>
                </c:pt>
                <c:pt idx="115">
                  <c:v>23.2</c:v>
                </c:pt>
                <c:pt idx="116">
                  <c:v>23.4</c:v>
                </c:pt>
                <c:pt idx="117">
                  <c:v>23.6</c:v>
                </c:pt>
                <c:pt idx="118">
                  <c:v>23.8</c:v>
                </c:pt>
                <c:pt idx="119">
                  <c:v>24</c:v>
                </c:pt>
                <c:pt idx="120">
                  <c:v>24.2</c:v>
                </c:pt>
                <c:pt idx="121">
                  <c:v>24.4</c:v>
                </c:pt>
                <c:pt idx="122">
                  <c:v>24.6</c:v>
                </c:pt>
                <c:pt idx="123">
                  <c:v>24.8</c:v>
                </c:pt>
                <c:pt idx="124">
                  <c:v>25</c:v>
                </c:pt>
                <c:pt idx="125">
                  <c:v>25.2</c:v>
                </c:pt>
                <c:pt idx="126">
                  <c:v>25.4</c:v>
                </c:pt>
                <c:pt idx="127">
                  <c:v>25.6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27.2</c:v>
                </c:pt>
                <c:pt idx="136">
                  <c:v>27.4</c:v>
                </c:pt>
                <c:pt idx="137">
                  <c:v>27.6</c:v>
                </c:pt>
                <c:pt idx="138">
                  <c:v>27.8</c:v>
                </c:pt>
                <c:pt idx="139">
                  <c:v>28</c:v>
                </c:pt>
                <c:pt idx="140">
                  <c:v>28.2</c:v>
                </c:pt>
                <c:pt idx="141">
                  <c:v>28.4</c:v>
                </c:pt>
                <c:pt idx="142">
                  <c:v>28.6</c:v>
                </c:pt>
                <c:pt idx="143">
                  <c:v>28.8</c:v>
                </c:pt>
                <c:pt idx="144">
                  <c:v>29</c:v>
                </c:pt>
                <c:pt idx="145">
                  <c:v>29.2</c:v>
                </c:pt>
                <c:pt idx="146">
                  <c:v>29.4</c:v>
                </c:pt>
                <c:pt idx="147">
                  <c:v>29.6</c:v>
                </c:pt>
                <c:pt idx="148">
                  <c:v>29.8</c:v>
                </c:pt>
                <c:pt idx="149">
                  <c:v>30</c:v>
                </c:pt>
                <c:pt idx="150">
                  <c:v>30.2</c:v>
                </c:pt>
                <c:pt idx="151">
                  <c:v>30.4</c:v>
                </c:pt>
                <c:pt idx="152">
                  <c:v>30.6</c:v>
                </c:pt>
                <c:pt idx="153">
                  <c:v>30.8</c:v>
                </c:pt>
                <c:pt idx="154">
                  <c:v>31</c:v>
                </c:pt>
                <c:pt idx="155">
                  <c:v>31.2</c:v>
                </c:pt>
                <c:pt idx="156">
                  <c:v>31.4</c:v>
                </c:pt>
                <c:pt idx="157">
                  <c:v>31.6</c:v>
                </c:pt>
                <c:pt idx="158">
                  <c:v>31.8</c:v>
                </c:pt>
                <c:pt idx="159">
                  <c:v>32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32.6</c:v>
                </c:pt>
                <c:pt idx="163">
                  <c:v>32.799999999999997</c:v>
                </c:pt>
                <c:pt idx="164">
                  <c:v>33</c:v>
                </c:pt>
                <c:pt idx="165">
                  <c:v>33.200000000000003</c:v>
                </c:pt>
                <c:pt idx="166">
                  <c:v>33.4</c:v>
                </c:pt>
                <c:pt idx="167">
                  <c:v>33.6</c:v>
                </c:pt>
                <c:pt idx="168">
                  <c:v>33.799999999999997</c:v>
                </c:pt>
                <c:pt idx="169">
                  <c:v>34</c:v>
                </c:pt>
                <c:pt idx="170">
                  <c:v>34.200000000000003</c:v>
                </c:pt>
                <c:pt idx="171">
                  <c:v>34.4</c:v>
                </c:pt>
                <c:pt idx="172">
                  <c:v>34.6</c:v>
                </c:pt>
                <c:pt idx="173">
                  <c:v>34.799999999999997</c:v>
                </c:pt>
                <c:pt idx="174">
                  <c:v>35</c:v>
                </c:pt>
                <c:pt idx="175">
                  <c:v>35.200000000000003</c:v>
                </c:pt>
                <c:pt idx="176">
                  <c:v>35.4</c:v>
                </c:pt>
                <c:pt idx="177">
                  <c:v>35.6</c:v>
                </c:pt>
                <c:pt idx="178">
                  <c:v>35.799999999999997</c:v>
                </c:pt>
                <c:pt idx="179">
                  <c:v>36</c:v>
                </c:pt>
                <c:pt idx="180">
                  <c:v>36.200000000000003</c:v>
                </c:pt>
                <c:pt idx="181">
                  <c:v>36.4</c:v>
                </c:pt>
                <c:pt idx="182">
                  <c:v>36.6</c:v>
                </c:pt>
                <c:pt idx="183">
                  <c:v>36.799999999999997</c:v>
                </c:pt>
                <c:pt idx="184">
                  <c:v>37</c:v>
                </c:pt>
                <c:pt idx="185">
                  <c:v>37.200000000000003</c:v>
                </c:pt>
                <c:pt idx="186">
                  <c:v>37.4</c:v>
                </c:pt>
                <c:pt idx="187">
                  <c:v>37.6</c:v>
                </c:pt>
                <c:pt idx="188">
                  <c:v>37.799999999999997</c:v>
                </c:pt>
                <c:pt idx="189">
                  <c:v>38</c:v>
                </c:pt>
                <c:pt idx="190">
                  <c:v>38.200000000000003</c:v>
                </c:pt>
                <c:pt idx="191">
                  <c:v>38.4</c:v>
                </c:pt>
                <c:pt idx="192">
                  <c:v>38.6</c:v>
                </c:pt>
                <c:pt idx="193">
                  <c:v>38.799999999999997</c:v>
                </c:pt>
                <c:pt idx="194">
                  <c:v>39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39.799999999999997</c:v>
                </c:pt>
                <c:pt idx="199">
                  <c:v>40</c:v>
                </c:pt>
              </c:numCache>
            </c:numRef>
          </c:xVal>
          <c:yVal>
            <c:numRef>
              <c:f>Sheet1!$B$34:$B$233</c:f>
              <c:numCache>
                <c:formatCode>0.0000</c:formatCode>
                <c:ptCount val="200"/>
                <c:pt idx="0">
                  <c:v>53.047500834606439</c:v>
                </c:pt>
                <c:pt idx="1">
                  <c:v>26.51753012328378</c:v>
                </c:pt>
                <c:pt idx="2">
                  <c:v>17.671441977764477</c:v>
                </c:pt>
                <c:pt idx="3">
                  <c:v>13.246324473742566</c:v>
                </c:pt>
                <c:pt idx="4">
                  <c:v>10.589595226371904</c:v>
                </c:pt>
                <c:pt idx="5">
                  <c:v>8.8170601073830461</c:v>
                </c:pt>
                <c:pt idx="6">
                  <c:v>7.5497787761000277</c:v>
                </c:pt>
                <c:pt idx="7">
                  <c:v>6.5982810621945571</c:v>
                </c:pt>
                <c:pt idx="8">
                  <c:v>5.8573057599374359</c:v>
                </c:pt>
                <c:pt idx="9">
                  <c:v>5.26369614589915</c:v>
                </c:pt>
                <c:pt idx="10">
                  <c:v>4.7772615779046967</c:v>
                </c:pt>
                <c:pt idx="11">
                  <c:v>4.3712082945110291</c:v>
                </c:pt>
                <c:pt idx="12">
                  <c:v>4.0269867685718275</c:v>
                </c:pt>
                <c:pt idx="13">
                  <c:v>3.7313473378459809</c:v>
                </c:pt>
                <c:pt idx="14">
                  <c:v>3.4745735833626732</c:v>
                </c:pt>
                <c:pt idx="15">
                  <c:v>3.2493781908995851</c:v>
                </c:pt>
                <c:pt idx="16">
                  <c:v>3.0501885084099869</c:v>
                </c:pt>
                <c:pt idx="17">
                  <c:v>2.872670250974128</c:v>
                </c:pt>
                <c:pt idx="18">
                  <c:v>2.7134016147133915</c:v>
                </c:pt>
                <c:pt idx="19">
                  <c:v>2.5696451565301901</c:v>
                </c:pt>
                <c:pt idx="20">
                  <c:v>2.439184851065062</c:v>
                </c:pt>
                <c:pt idx="21">
                  <c:v>2.3202075866654863</c:v>
                </c:pt>
                <c:pt idx="22">
                  <c:v>2.2112155754498035</c:v>
                </c:pt>
                <c:pt idx="23">
                  <c:v>2.1109606608551643</c:v>
                </c:pt>
                <c:pt idx="24">
                  <c:v>2.0183943913740006</c:v>
                </c:pt>
                <c:pt idx="25">
                  <c:v>1.9326296157359353</c:v>
                </c:pt>
                <c:pt idx="26">
                  <c:v>1.8529106124937318</c:v>
                </c:pt>
                <c:pt idx="27">
                  <c:v>1.7785896204122773</c:v>
                </c:pt>
                <c:pt idx="28">
                  <c:v>1.7091082246391647</c:v>
                </c:pt>
                <c:pt idx="29">
                  <c:v>1.6439824656411917</c:v>
                </c:pt>
                <c:pt idx="30">
                  <c:v>1.5827908302821936</c:v>
                </c:pt>
                <c:pt idx="31">
                  <c:v>1.5251644945738101</c:v>
                </c:pt>
                <c:pt idx="32">
                  <c:v>1.4707793404715881</c:v>
                </c:pt>
                <c:pt idx="33">
                  <c:v>1.4193493814717981</c:v>
                </c:pt>
                <c:pt idx="34">
                  <c:v>1.3706213152488216</c:v>
                </c:pt>
                <c:pt idx="35">
                  <c:v>1.3243699841863363</c:v>
                </c:pt>
                <c:pt idx="36">
                  <c:v>1.2803945720386065</c:v>
                </c:pt>
                <c:pt idx="37">
                  <c:v>1.238515401118971</c:v>
                </c:pt>
                <c:pt idx="38">
                  <c:v>1.1985712222285945</c:v>
                </c:pt>
                <c:pt idx="39">
                  <c:v>1.1604169110959441</c:v>
                </c:pt>
                <c:pt idx="40">
                  <c:v>1.1239215019227216</c:v>
                </c:pt>
                <c:pt idx="41">
                  <c:v>1.0889665018518406</c:v>
                </c:pt>
                <c:pt idx="42">
                  <c:v>1.0554444406259704</c:v>
                </c:pt>
                <c:pt idx="43">
                  <c:v>1.0232576180199549</c:v>
                </c:pt>
                <c:pt idx="44">
                  <c:v>0.99231701828229424</c:v>
                </c:pt>
                <c:pt idx="45">
                  <c:v>0.9625413661712704</c:v>
                </c:pt>
                <c:pt idx="46">
                  <c:v>0.93385630349715776</c:v>
                </c:pt>
                <c:pt idx="47">
                  <c:v>0.90619366859672312</c:v>
                </c:pt>
                <c:pt idx="48">
                  <c:v>0.879490864035401</c:v>
                </c:pt>
                <c:pt idx="49">
                  <c:v>0.85369030018529202</c:v>
                </c:pt>
                <c:pt idx="50">
                  <c:v>0.82873890426464569</c:v>
                </c:pt>
                <c:pt idx="51">
                  <c:v>0.80458768602673036</c:v>
                </c:pt>
                <c:pt idx="52">
                  <c:v>0.7811913526160964</c:v>
                </c:pt>
                <c:pt idx="53">
                  <c:v>0.75850796621869543</c:v>
                </c:pt>
                <c:pt idx="54">
                  <c:v>0.73649863905937818</c:v>
                </c:pt>
                <c:pt idx="55">
                  <c:v>0.71512726107836144</c:v>
                </c:pt>
                <c:pt idx="56">
                  <c:v>0.69436025627347642</c:v>
                </c:pt>
                <c:pt idx="57">
                  <c:v>0.67416636424855036</c:v>
                </c:pt>
                <c:pt idx="58">
                  <c:v>0.65451644397738196</c:v>
                </c:pt>
                <c:pt idx="59">
                  <c:v>0.6353832971915212</c:v>
                </c:pt>
                <c:pt idx="60">
                  <c:v>0.61674150913995918</c:v>
                </c:pt>
                <c:pt idx="61">
                  <c:v>0.59856730475941866</c:v>
                </c:pt>
                <c:pt idx="62">
                  <c:v>0.58083841854298957</c:v>
                </c:pt>
                <c:pt idx="63">
                  <c:v>0.56353397660888693</c:v>
                </c:pt>
                <c:pt idx="64">
                  <c:v>0.54663438965552558</c:v>
                </c:pt>
                <c:pt idx="65">
                  <c:v>0.53012125564834289</c:v>
                </c:pt>
                <c:pt idx="66">
                  <c:v>0.5139772712216869</c:v>
                </c:pt>
                <c:pt idx="67">
                  <c:v>0.49818615089869756</c:v>
                </c:pt>
                <c:pt idx="68">
                  <c:v>0.48273255333612708</c:v>
                </c:pt>
                <c:pt idx="69">
                  <c:v>0.46760201389170869</c:v>
                </c:pt>
                <c:pt idx="70">
                  <c:v>0.45278088289082041</c:v>
                </c:pt>
                <c:pt idx="71">
                  <c:v>0.43825626903848808</c:v>
                </c:pt>
                <c:pt idx="72">
                  <c:v>0.42401598748348385</c:v>
                </c:pt>
                <c:pt idx="73">
                  <c:v>0.41004851209464044</c:v>
                </c:pt>
                <c:pt idx="74">
                  <c:v>0.39634293155646116</c:v>
                </c:pt>
                <c:pt idx="75">
                  <c:v>0.38288890893250227</c:v>
                </c:pt>
                <c:pt idx="76">
                  <c:v>0.36967664438159881</c:v>
                </c:pt>
                <c:pt idx="77">
                  <c:v>0.35669684074435615</c:v>
                </c:pt>
                <c:pt idx="78">
                  <c:v>0.34394067174605325</c:v>
                </c:pt>
                <c:pt idx="79">
                  <c:v>0.33139975258758386</c:v>
                </c:pt>
                <c:pt idx="80">
                  <c:v>0.31906611271876528</c:v>
                </c:pt>
                <c:pt idx="81">
                  <c:v>0.3069321706085878</c:v>
                </c:pt>
                <c:pt idx="82">
                  <c:v>0.2949907103450739</c:v>
                </c:pt>
                <c:pt idx="83">
                  <c:v>0.28323485991365704</c:v>
                </c:pt>
                <c:pt idx="84">
                  <c:v>0.27165807101758149</c:v>
                </c:pt>
                <c:pt idx="85">
                  <c:v>0.26025410031705215</c:v>
                </c:pt>
                <c:pt idx="86">
                  <c:v>0.24901699197584864</c:v>
                </c:pt>
                <c:pt idx="87">
                  <c:v>0.23794106141516172</c:v>
                </c:pt>
                <c:pt idx="88">
                  <c:v>0.22702088018464386</c:v>
                </c:pt>
                <c:pt idx="89">
                  <c:v>0.21625126187035176</c:v>
                </c:pt>
                <c:pt idx="90">
                  <c:v>0.20562724896869122</c:v>
                </c:pt>
                <c:pt idx="91">
                  <c:v>0.19514410066494159</c:v>
                </c:pt>
                <c:pt idx="92">
                  <c:v>0.18479728146498936</c:v>
                </c:pt>
                <c:pt idx="93">
                  <c:v>0.17458245064018804</c:v>
                </c:pt>
                <c:pt idx="94">
                  <c:v>0.16449545245888694</c:v>
                </c:pt>
                <c:pt idx="95">
                  <c:v>0.15453230719585731</c:v>
                </c:pt>
                <c:pt idx="96">
                  <c:v>0.14468920293544271</c:v>
                </c:pt>
                <c:pt idx="97">
                  <c:v>0.13496248822066712</c:v>
                </c:pt>
                <c:pt idx="98">
                  <c:v>0.12534866565744127</c:v>
                </c:pt>
                <c:pt idx="99">
                  <c:v>0.11584438667630016</c:v>
                </c:pt>
                <c:pt idx="100">
                  <c:v>0.10644644781414794</c:v>
                </c:pt>
                <c:pt idx="101">
                  <c:v>9.7151789165534547E-2</c:v>
                </c:pt>
                <c:pt idx="102">
                  <c:v>8.7957496192904813E-2</c:v>
                </c:pt>
                <c:pt idx="103">
                  <c:v>7.8860807155564538E-2</c:v>
                </c:pt>
                <c:pt idx="104">
                  <c:v>6.98591306712643E-2</c:v>
                </c:pt>
                <c:pt idx="105">
                  <c:v>6.0950083025062711E-2</c:v>
                </c:pt>
                <c:pt idx="106">
                  <c:v>5.2131567436771595E-2</c:v>
                </c:pt>
                <c:pt idx="107">
                  <c:v>4.3401952217552567E-2</c:v>
                </c:pt>
                <c:pt idx="108">
                  <c:v>3.4760515184113404E-2</c:v>
                </c:pt>
                <c:pt idx="109">
                  <c:v>2.6208749648744364E-2</c:v>
                </c:pt>
                <c:pt idx="110">
                  <c:v>1.7755358052830492E-2</c:v>
                </c:pt>
                <c:pt idx="111">
                  <c:v>9.4474637245619761E-3</c:v>
                </c:pt>
                <c:pt idx="112">
                  <c:v>2.2323380821297847E-3</c:v>
                </c:pt>
                <c:pt idx="113">
                  <c:v>7.6609080544251832E-3</c:v>
                </c:pt>
                <c:pt idx="114">
                  <c:v>1.5709420840998325E-2</c:v>
                </c:pt>
                <c:pt idx="115">
                  <c:v>2.3787375921403311E-2</c:v>
                </c:pt>
                <c:pt idx="116">
                  <c:v>3.1820785659216068E-2</c:v>
                </c:pt>
                <c:pt idx="117">
                  <c:v>3.9797071182868071E-2</c:v>
                </c:pt>
                <c:pt idx="118">
                  <c:v>4.7713267958108423E-2</c:v>
                </c:pt>
                <c:pt idx="119">
                  <c:v>5.556903838178745E-2</c:v>
                </c:pt>
                <c:pt idx="120">
                  <c:v>6.336497897596044E-2</c:v>
                </c:pt>
                <c:pt idx="121">
                  <c:v>7.1102068375018063E-2</c:v>
                </c:pt>
                <c:pt idx="122">
                  <c:v>7.8781450719816876E-2</c:v>
                </c:pt>
                <c:pt idx="123">
                  <c:v>8.6404339238039432E-2</c:v>
                </c:pt>
                <c:pt idx="124">
                  <c:v>9.3971969316105852E-2</c:v>
                </c:pt>
                <c:pt idx="125">
                  <c:v>0.10148557417630047</c:v>
                </c:pt>
                <c:pt idx="126">
                  <c:v>0.10894637173995082</c:v>
                </c:pt>
                <c:pt idx="127">
                  <c:v>0.1163555573880025</c:v>
                </c:pt>
                <c:pt idx="128">
                  <c:v>0.12371429999235665</c:v>
                </c:pt>
                <c:pt idx="129">
                  <c:v>0.13102373983614665</c:v>
                </c:pt>
                <c:pt idx="130">
                  <c:v>0.13828498766014385</c:v>
                </c:pt>
                <c:pt idx="131">
                  <c:v>0.14549912439670185</c:v>
                </c:pt>
                <c:pt idx="132">
                  <c:v>0.15266720133016945</c:v>
                </c:pt>
                <c:pt idx="133">
                  <c:v>0.15979024052372343</c:v>
                </c:pt>
                <c:pt idx="134">
                  <c:v>0.16686923541200172</c:v>
                </c:pt>
                <c:pt idx="135">
                  <c:v>0.17390515149494068</c:v>
                </c:pt>
                <c:pt idx="136">
                  <c:v>0.18089892709061631</c:v>
                </c:pt>
                <c:pt idx="137">
                  <c:v>0.18785147411915093</c:v>
                </c:pt>
                <c:pt idx="138">
                  <c:v>0.19476367889899815</c:v>
                </c:pt>
                <c:pt idx="139">
                  <c:v>0.20163640294305235</c:v>
                </c:pt>
                <c:pt idx="140">
                  <c:v>0.20847048374612512</c:v>
                </c:pt>
                <c:pt idx="141">
                  <c:v>0.21526673555814985</c:v>
                </c:pt>
                <c:pt idx="142">
                  <c:v>0.22202595013939166</c:v>
                </c:pt>
                <c:pt idx="143">
                  <c:v>0.22874889749528687</c:v>
                </c:pt>
                <c:pt idx="144">
                  <c:v>0.2354363265894803</c:v>
                </c:pt>
                <c:pt idx="145">
                  <c:v>0.24208896603428229</c:v>
                </c:pt>
                <c:pt idx="146">
                  <c:v>0.24870752475824726</c:v>
                </c:pt>
                <c:pt idx="147">
                  <c:v>0.25529269265089466</c:v>
                </c:pt>
                <c:pt idx="148">
                  <c:v>0.26184514118483465</c:v>
                </c:pt>
                <c:pt idx="149">
                  <c:v>0.26836552401571684</c:v>
                </c:pt>
                <c:pt idx="150">
                  <c:v>0.27485447756053472</c:v>
                </c:pt>
                <c:pt idx="151">
                  <c:v>0.28131262155488673</c:v>
                </c:pt>
                <c:pt idx="152">
                  <c:v>0.28774055958985112</c:v>
                </c:pt>
                <c:pt idx="153">
                  <c:v>0.2941388796291472</c:v>
                </c:pt>
                <c:pt idx="154">
                  <c:v>0.30050815450727525</c:v>
                </c:pt>
                <c:pt idx="155">
                  <c:v>0.3068489424093272</c:v>
                </c:pt>
                <c:pt idx="156">
                  <c:v>0.31316178733315214</c:v>
                </c:pt>
                <c:pt idx="157">
                  <c:v>0.31944721953455446</c:v>
                </c:pt>
                <c:pt idx="158">
                  <c:v>0.32570575595617818</c:v>
                </c:pt>
                <c:pt idx="159">
                  <c:v>0.33193790064072565</c:v>
                </c:pt>
                <c:pt idx="160">
                  <c:v>0.33814414512912427</c:v>
                </c:pt>
                <c:pt idx="161">
                  <c:v>0.34432496884424718</c:v>
                </c:pt>
                <c:pt idx="162">
                  <c:v>0.3504808394607648</c:v>
                </c:pt>
                <c:pt idx="163">
                  <c:v>0.35661221326168219</c:v>
                </c:pt>
                <c:pt idx="164">
                  <c:v>0.36271953548210339</c:v>
                </c:pt>
                <c:pt idx="165">
                  <c:v>0.36880324064072734</c:v>
                </c:pt>
                <c:pt idx="166">
                  <c:v>0.37486375285958012</c:v>
                </c:pt>
                <c:pt idx="167">
                  <c:v>0.38090148617244646</c:v>
                </c:pt>
                <c:pt idx="168">
                  <c:v>0.38691684482245708</c:v>
                </c:pt>
                <c:pt idx="169">
                  <c:v>0.39291022354926702</c:v>
                </c:pt>
                <c:pt idx="170">
                  <c:v>0.39888200786623562</c:v>
                </c:pt>
                <c:pt idx="171">
                  <c:v>0.40483257432801134</c:v>
                </c:pt>
                <c:pt idx="172">
                  <c:v>0.4107622907888957</c:v>
                </c:pt>
                <c:pt idx="173">
                  <c:v>0.4166715166523533</c:v>
                </c:pt>
                <c:pt idx="174">
                  <c:v>0.42256060311201649</c:v>
                </c:pt>
                <c:pt idx="175">
                  <c:v>0.42842989338451481</c:v>
                </c:pt>
                <c:pt idx="176">
                  <c:v>0.43427972293445044</c:v>
                </c:pt>
                <c:pt idx="177">
                  <c:v>0.44011041969182552</c:v>
                </c:pt>
                <c:pt idx="178">
                  <c:v>0.44592230426220647</c:v>
                </c:pt>
                <c:pt idx="179">
                  <c:v>0.45171569012991408</c:v>
                </c:pt>
                <c:pt idx="180">
                  <c:v>0.45749088385449893</c:v>
                </c:pt>
                <c:pt idx="181">
                  <c:v>0.46324818526076122</c:v>
                </c:pt>
                <c:pt idx="182">
                  <c:v>0.46898788762256033</c:v>
                </c:pt>
                <c:pt idx="183">
                  <c:v>0.47471027784064468</c:v>
                </c:pt>
                <c:pt idx="184">
                  <c:v>0.48041563661473413</c:v>
                </c:pt>
                <c:pt idx="185">
                  <c:v>0.4861042386100593</c:v>
                </c:pt>
                <c:pt idx="186">
                  <c:v>0.49177635261857405</c:v>
                </c:pt>
                <c:pt idx="187">
                  <c:v>0.49743224171503247</c:v>
                </c:pt>
                <c:pt idx="188">
                  <c:v>0.50307216340812</c:v>
                </c:pt>
                <c:pt idx="189">
                  <c:v>0.50869636978682298</c:v>
                </c:pt>
                <c:pt idx="190">
                  <c:v>0.51430510766220705</c:v>
                </c:pt>
                <c:pt idx="191">
                  <c:v>0.5198986187047725</c:v>
                </c:pt>
                <c:pt idx="192">
                  <c:v>0.52547713957754738</c:v>
                </c:pt>
                <c:pt idx="193">
                  <c:v>0.53104090206506849</c:v>
                </c:pt>
                <c:pt idx="194">
                  <c:v>0.53659013319840154</c:v>
                </c:pt>
                <c:pt idx="195">
                  <c:v>0.54212505537633748</c:v>
                </c:pt>
                <c:pt idx="196">
                  <c:v>0.54764588648290202</c:v>
                </c:pt>
                <c:pt idx="197">
                  <c:v>0.55315284000131193</c:v>
                </c:pt>
                <c:pt idx="198">
                  <c:v>0.55864612512449363</c:v>
                </c:pt>
                <c:pt idx="199">
                  <c:v>0.56412594686229478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E4-4E4C-8C08-00B2734C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57872"/>
        <c:axId val="349750984"/>
      </c:scatterChart>
      <c:scatterChart>
        <c:scatterStyle val="lineMarker"/>
        <c:varyColors val="0"/>
        <c:ser>
          <c:idx val="0"/>
          <c:order val="0"/>
          <c:tx>
            <c:v>実験値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22.465699999999998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34</c:v>
                </c:pt>
                <c:pt idx="13">
                  <c:v>40</c:v>
                </c:pt>
              </c:numCache>
            </c:numRef>
          </c:xVal>
          <c:yVal>
            <c:numRef>
              <c:f>Sheet1!$C$2:$C$15</c:f>
              <c:numCache>
                <c:formatCode>0.00</c:formatCode>
                <c:ptCount val="14"/>
                <c:pt idx="0">
                  <c:v>7.5925925925925917</c:v>
                </c:pt>
                <c:pt idx="1">
                  <c:v>2.0098039215686274</c:v>
                </c:pt>
                <c:pt idx="2">
                  <c:v>0.85774058577405843</c:v>
                </c:pt>
                <c:pt idx="3">
                  <c:v>0.34453781512605036</c:v>
                </c:pt>
                <c:pt idx="4">
                  <c:v>0.22282608695652173</c:v>
                </c:pt>
                <c:pt idx="5">
                  <c:v>0.12202380952380951</c:v>
                </c:pt>
                <c:pt idx="6">
                  <c:v>2.3563218390804597E-2</c:v>
                </c:pt>
                <c:pt idx="7">
                  <c:v>9.403669724770641E-3</c:v>
                </c:pt>
                <c:pt idx="8">
                  <c:v>6.1194029850746262E-2</c:v>
                </c:pt>
                <c:pt idx="9">
                  <c:v>0.12732919254658384</c:v>
                </c:pt>
                <c:pt idx="10">
                  <c:v>0.19711538461538458</c:v>
                </c:pt>
                <c:pt idx="11">
                  <c:v>0.25624999999999998</c:v>
                </c:pt>
                <c:pt idx="12">
                  <c:v>0.47126436781609193</c:v>
                </c:pt>
                <c:pt idx="13">
                  <c:v>2.3033707865168536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4-4E4C-8C08-00B2734CD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57872"/>
        <c:axId val="349750984"/>
      </c:scatterChart>
      <c:valAx>
        <c:axId val="3497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f</a:t>
                </a:r>
                <a:r>
                  <a:rPr lang="en-US" altLang="ja-JP" baseline="0"/>
                  <a:t> [kHz]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750984"/>
        <c:crosses val="autoZero"/>
        <c:crossBetween val="midCat"/>
      </c:valAx>
      <c:valAx>
        <c:axId val="3497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|Z|</a:t>
                </a:r>
                <a:r>
                  <a:rPr lang="en-US" altLang="ja-JP" baseline="0"/>
                  <a:t> [Ω]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9757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13</xdr:row>
      <xdr:rowOff>76200</xdr:rowOff>
    </xdr:from>
    <xdr:to>
      <xdr:col>20</xdr:col>
      <xdr:colOff>552450</xdr:colOff>
      <xdr:row>29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287564</xdr:colOff>
      <xdr:row>18</xdr:row>
      <xdr:rowOff>8617</xdr:rowOff>
    </xdr:from>
    <xdr:to>
      <xdr:col>11</xdr:col>
      <xdr:colOff>598714</xdr:colOff>
      <xdr:row>30</xdr:row>
      <xdr:rowOff>148317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387350</xdr:colOff>
      <xdr:row>1</xdr:row>
      <xdr:rowOff>66675</xdr:rowOff>
    </xdr:from>
    <xdr:to>
      <xdr:col>12</xdr:col>
      <xdr:colOff>158750</xdr:colOff>
      <xdr:row>17</xdr:row>
      <xdr:rowOff>79375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239568</xdr:colOff>
      <xdr:row>49</xdr:row>
      <xdr:rowOff>146626</xdr:rowOff>
    </xdr:from>
    <xdr:to>
      <xdr:col>13</xdr:col>
      <xdr:colOff>528204</xdr:colOff>
      <xdr:row>66</xdr:row>
      <xdr:rowOff>43872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B25858-DDCE-41B4-AAD0-C7CD55CF1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549275</xdr:colOff>
      <xdr:row>27</xdr:row>
      <xdr:rowOff>57150</xdr:rowOff>
    </xdr:from>
    <xdr:to>
      <xdr:col>14</xdr:col>
      <xdr:colOff>244475</xdr:colOff>
      <xdr:row>43</xdr:row>
      <xdr:rowOff>158750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733027E-35A9-4E54-9682-F6CD7739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tabSelected="1" topLeftCell="A26" zoomScaleNormal="100" workbookViewId="0">
      <selection activeCell="C34" sqref="C34"/>
    </sheetView>
  </sheetViews>
  <sheetFormatPr defaultRowHeight="13" x14ac:dyDescent="0.2"/>
  <cols>
    <col min="1" max="1" width="11.08984375" customWidth="1"/>
    <col min="2" max="2" width="11" customWidth="1"/>
    <col min="3" max="3" width="17.90625" bestFit="1" customWidth="1"/>
    <col min="4" max="4" width="8.26953125" customWidth="1"/>
    <col min="6" max="6" width="12.54296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2.0499999999999998</v>
      </c>
    </row>
    <row r="2" spans="1:5" x14ac:dyDescent="0.2">
      <c r="A2">
        <v>1</v>
      </c>
      <c r="B2">
        <v>0.27</v>
      </c>
      <c r="C2" s="1">
        <f xml:space="preserve"> $E$1  / B2</f>
        <v>7.5925925925925917</v>
      </c>
      <c r="D2" s="1">
        <f xml:space="preserve"> B2 / $E$1</f>
        <v>0.13170731707317077</v>
      </c>
    </row>
    <row r="3" spans="1:5" x14ac:dyDescent="0.2">
      <c r="A3">
        <v>5</v>
      </c>
      <c r="B3">
        <v>1.02</v>
      </c>
      <c r="C3" s="1">
        <f t="shared" ref="C3:C15" si="0" xml:space="preserve"> $E$1  / B3</f>
        <v>2.0098039215686274</v>
      </c>
      <c r="D3" s="1">
        <f t="shared" ref="D3:D15" si="1" xml:space="preserve"> B3 / $E$1</f>
        <v>0.49756097560975615</v>
      </c>
    </row>
    <row r="4" spans="1:5" x14ac:dyDescent="0.2">
      <c r="A4">
        <v>10</v>
      </c>
      <c r="B4">
        <v>2.39</v>
      </c>
      <c r="C4" s="1">
        <f t="shared" si="0"/>
        <v>0.85774058577405843</v>
      </c>
      <c r="D4" s="1">
        <f t="shared" si="1"/>
        <v>1.1658536585365855</v>
      </c>
    </row>
    <row r="5" spans="1:5" x14ac:dyDescent="0.2">
      <c r="A5">
        <v>16</v>
      </c>
      <c r="B5">
        <v>5.95</v>
      </c>
      <c r="C5" s="1">
        <f t="shared" si="0"/>
        <v>0.34453781512605036</v>
      </c>
      <c r="D5" s="1">
        <f t="shared" si="1"/>
        <v>2.9024390243902443</v>
      </c>
    </row>
    <row r="6" spans="1:5" x14ac:dyDescent="0.2">
      <c r="A6">
        <v>18</v>
      </c>
      <c r="B6">
        <v>9.1999999999999993</v>
      </c>
      <c r="C6" s="1">
        <f t="shared" si="0"/>
        <v>0.22282608695652173</v>
      </c>
      <c r="D6" s="1">
        <f t="shared" si="1"/>
        <v>4.4878048780487809</v>
      </c>
    </row>
    <row r="7" spans="1:5" x14ac:dyDescent="0.2">
      <c r="A7">
        <v>20</v>
      </c>
      <c r="B7">
        <v>16.8</v>
      </c>
      <c r="C7" s="1">
        <f t="shared" si="0"/>
        <v>0.12202380952380951</v>
      </c>
      <c r="D7" s="1">
        <f t="shared" si="1"/>
        <v>8.1951219512195124</v>
      </c>
    </row>
    <row r="8" spans="1:5" x14ac:dyDescent="0.2">
      <c r="A8">
        <v>22</v>
      </c>
      <c r="B8">
        <v>87</v>
      </c>
      <c r="C8" s="1">
        <f t="shared" si="0"/>
        <v>2.3563218390804597E-2</v>
      </c>
      <c r="D8" s="1">
        <f t="shared" si="1"/>
        <v>42.439024390243908</v>
      </c>
    </row>
    <row r="9" spans="1:5" x14ac:dyDescent="0.2">
      <c r="A9">
        <v>22.465699999999998</v>
      </c>
      <c r="B9">
        <v>218</v>
      </c>
      <c r="C9" s="1">
        <f t="shared" si="0"/>
        <v>9.403669724770641E-3</v>
      </c>
      <c r="D9" s="1">
        <f t="shared" si="1"/>
        <v>106.34146341463416</v>
      </c>
    </row>
    <row r="10" spans="1:5" x14ac:dyDescent="0.2">
      <c r="A10">
        <v>24</v>
      </c>
      <c r="B10">
        <v>33.5</v>
      </c>
      <c r="C10" s="1">
        <f t="shared" si="0"/>
        <v>6.1194029850746262E-2</v>
      </c>
      <c r="D10" s="1">
        <f t="shared" si="1"/>
        <v>16.341463414634148</v>
      </c>
    </row>
    <row r="11" spans="1:5" x14ac:dyDescent="0.2">
      <c r="A11">
        <v>26</v>
      </c>
      <c r="B11">
        <v>16.100000000000001</v>
      </c>
      <c r="C11" s="1">
        <f t="shared" si="0"/>
        <v>0.12732919254658384</v>
      </c>
      <c r="D11" s="1">
        <f t="shared" si="1"/>
        <v>7.8536585365853675</v>
      </c>
    </row>
    <row r="12" spans="1:5" x14ac:dyDescent="0.2">
      <c r="A12">
        <v>28</v>
      </c>
      <c r="B12">
        <v>10.4</v>
      </c>
      <c r="C12" s="1">
        <f t="shared" si="0"/>
        <v>0.19711538461538458</v>
      </c>
      <c r="D12" s="1">
        <f t="shared" si="1"/>
        <v>5.073170731707318</v>
      </c>
    </row>
    <row r="13" spans="1:5" x14ac:dyDescent="0.2">
      <c r="A13">
        <v>30</v>
      </c>
      <c r="B13">
        <v>8</v>
      </c>
      <c r="C13" s="1">
        <f t="shared" si="0"/>
        <v>0.25624999999999998</v>
      </c>
      <c r="D13" s="1">
        <f t="shared" si="1"/>
        <v>3.9024390243902443</v>
      </c>
    </row>
    <row r="14" spans="1:5" x14ac:dyDescent="0.2">
      <c r="A14">
        <v>34</v>
      </c>
      <c r="B14">
        <v>4.3499999999999996</v>
      </c>
      <c r="C14" s="1">
        <f t="shared" si="0"/>
        <v>0.47126436781609193</v>
      </c>
      <c r="D14" s="1">
        <f t="shared" si="1"/>
        <v>2.1219512195121952</v>
      </c>
    </row>
    <row r="15" spans="1:5" x14ac:dyDescent="0.2">
      <c r="A15">
        <v>40</v>
      </c>
      <c r="B15">
        <v>0.89</v>
      </c>
      <c r="C15" s="1">
        <f t="shared" si="0"/>
        <v>2.3033707865168536</v>
      </c>
      <c r="D15" s="1">
        <f t="shared" si="1"/>
        <v>0.43414634146341469</v>
      </c>
    </row>
    <row r="18" spans="1:4" ht="13.5" thickBot="1" x14ac:dyDescent="0.25">
      <c r="A18" s="2"/>
      <c r="B18" s="2"/>
      <c r="C18" s="1"/>
    </row>
    <row r="19" spans="1:4" x14ac:dyDescent="0.2">
      <c r="A19" s="4"/>
      <c r="B19" s="5" t="s">
        <v>5</v>
      </c>
      <c r="C19" s="5" t="s">
        <v>6</v>
      </c>
      <c r="D19" s="6" t="s">
        <v>4</v>
      </c>
    </row>
    <row r="20" spans="1:4" x14ac:dyDescent="0.2">
      <c r="A20" s="7" t="s">
        <v>7</v>
      </c>
      <c r="B20" s="3">
        <f xml:space="preserve"> 1 / (2 * PI() * SQRT(3.3 * 0.015 / 1000000000)) / 1000</f>
        <v>22.621298585819002</v>
      </c>
      <c r="C20" s="3">
        <f xml:space="preserve"> 2 / (2  * PI() * 3.3)</f>
        <v>9.6457541267815361E-2</v>
      </c>
      <c r="D20" s="8">
        <f xml:space="preserve"> B20 / C20</f>
        <v>234.52078799117149</v>
      </c>
    </row>
    <row r="21" spans="1:4" ht="13.5" thickBot="1" x14ac:dyDescent="0.25">
      <c r="A21" s="9" t="s">
        <v>8</v>
      </c>
      <c r="B21" s="10">
        <v>22.465699999999998</v>
      </c>
      <c r="C21" s="14">
        <f xml:space="preserve"> B28 + B29</f>
        <v>0.75796878811732837</v>
      </c>
      <c r="D21" s="11">
        <f xml:space="preserve"> B21 / C21</f>
        <v>29.639347097393227</v>
      </c>
    </row>
    <row r="24" spans="1:4" x14ac:dyDescent="0.2">
      <c r="A24" t="s">
        <v>9</v>
      </c>
      <c r="B24">
        <f xml:space="preserve"> (2 * PI() * B21 * 3.3) / D21</f>
        <v>15.716112564238397</v>
      </c>
    </row>
    <row r="25" spans="1:4" x14ac:dyDescent="0.2">
      <c r="B25" t="s">
        <v>10</v>
      </c>
      <c r="C25" t="s">
        <v>11</v>
      </c>
    </row>
    <row r="26" spans="1:4" x14ac:dyDescent="0.2">
      <c r="A26">
        <f xml:space="preserve"> A9 - A8</f>
        <v>0.46569999999999823</v>
      </c>
      <c r="B26">
        <f xml:space="preserve"> A27 / A26</f>
        <v>137.218035268178</v>
      </c>
      <c r="C26" s="2">
        <f xml:space="preserve"> D9 / SQRT(2)</f>
        <v>75.194769901788959</v>
      </c>
      <c r="D26" s="12">
        <f xml:space="preserve"> A10 - A9</f>
        <v>1.5343000000000018</v>
      </c>
    </row>
    <row r="27" spans="1:4" x14ac:dyDescent="0.2">
      <c r="A27" s="12">
        <f xml:space="preserve"> D9 - D8</f>
        <v>63.902439024390254</v>
      </c>
      <c r="B27">
        <f xml:space="preserve"> D27 / D26</f>
        <v>58.65867170696729</v>
      </c>
      <c r="C27" s="13">
        <f xml:space="preserve"> D9 - C26</f>
        <v>31.146693512845204</v>
      </c>
      <c r="D27" s="12">
        <f>D9 - D10</f>
        <v>90.000000000000014</v>
      </c>
    </row>
    <row r="28" spans="1:4" x14ac:dyDescent="0.2">
      <c r="A28" t="s">
        <v>12</v>
      </c>
      <c r="B28" s="13">
        <f>C27 / B26</f>
        <v>0.22698687859779013</v>
      </c>
    </row>
    <row r="29" spans="1:4" x14ac:dyDescent="0.2">
      <c r="A29" t="s">
        <v>13</v>
      </c>
      <c r="B29" s="13">
        <f>C27 / B27</f>
        <v>0.53098190951953828</v>
      </c>
    </row>
    <row r="30" spans="1:4" x14ac:dyDescent="0.2">
      <c r="B30" t="s">
        <v>14</v>
      </c>
    </row>
    <row r="33" spans="1:6" x14ac:dyDescent="0.2">
      <c r="A33" t="s">
        <v>15</v>
      </c>
      <c r="B33" t="s">
        <v>18</v>
      </c>
      <c r="C33" t="s">
        <v>19</v>
      </c>
      <c r="D33" t="s">
        <v>16</v>
      </c>
      <c r="F33" t="s">
        <v>17</v>
      </c>
    </row>
    <row r="34" spans="1:6" x14ac:dyDescent="0.2">
      <c r="A34">
        <v>0.2</v>
      </c>
      <c r="B34" s="15">
        <f xml:space="preserve"> SQRT(F34) / 1000</f>
        <v>53.047500834606439</v>
      </c>
      <c r="C34" s="15">
        <f xml:space="preserve"> 1 / B34</f>
        <v>1.8851029440912569E-2</v>
      </c>
      <c r="F34">
        <f xml:space="preserve"> 2.05 ^ 2 + (2 * PI() * A34 * 3.3 - 1 / (2 * PI() * A34 * 1.5 / 100000)) ^ 2</f>
        <v>2814037344.7975702</v>
      </c>
    </row>
    <row r="35" spans="1:6" x14ac:dyDescent="0.2">
      <c r="A35">
        <v>0.4</v>
      </c>
      <c r="B35" s="15">
        <f t="shared" ref="B35:B98" si="2" xml:space="preserve"> SQRT(F35) / 1000</f>
        <v>26.51753012328378</v>
      </c>
      <c r="C35" s="15">
        <f t="shared" ref="C35:C98" si="3" xml:space="preserve"> 1 / B35</f>
        <v>3.7710902763223322E-2</v>
      </c>
      <c r="F35">
        <f t="shared" ref="F35:F98" si="4" xml:space="preserve"> 2.05 ^ 2 + (2 * PI() * A35 * 3.3 - 1 / (2 * PI() * A35 * 1.5 / 100000)) ^ 2</f>
        <v>703179403.83926272</v>
      </c>
    </row>
    <row r="36" spans="1:6" x14ac:dyDescent="0.2">
      <c r="A36">
        <v>0.6</v>
      </c>
      <c r="B36" s="15">
        <f t="shared" si="2"/>
        <v>17.671441977764477</v>
      </c>
      <c r="C36" s="15">
        <f t="shared" si="3"/>
        <v>5.6588477683840087E-2</v>
      </c>
      <c r="F36">
        <f t="shared" si="4"/>
        <v>312279861.5734964</v>
      </c>
    </row>
    <row r="37" spans="1:6" x14ac:dyDescent="0.2">
      <c r="A37">
        <v>0.8</v>
      </c>
      <c r="B37" s="15">
        <f t="shared" si="2"/>
        <v>13.246324473742566</v>
      </c>
      <c r="C37" s="15">
        <f t="shared" si="3"/>
        <v>7.549263963616798E-2</v>
      </c>
      <c r="F37">
        <f t="shared" si="4"/>
        <v>175465112.06367129</v>
      </c>
    </row>
    <row r="38" spans="1:6" x14ac:dyDescent="0.2">
      <c r="A38">
        <v>1</v>
      </c>
      <c r="B38" s="15">
        <f t="shared" si="2"/>
        <v>10.589595226371904</v>
      </c>
      <c r="C38" s="15">
        <f t="shared" si="3"/>
        <v>9.4432315742309023E-2</v>
      </c>
      <c r="F38">
        <f t="shared" si="4"/>
        <v>112139527.05839859</v>
      </c>
    </row>
    <row r="39" spans="1:6" x14ac:dyDescent="0.2">
      <c r="A39">
        <v>1.2</v>
      </c>
      <c r="B39" s="15">
        <f t="shared" si="2"/>
        <v>8.8170601073830461</v>
      </c>
      <c r="C39" s="15">
        <f t="shared" si="3"/>
        <v>0.11341648892272389</v>
      </c>
      <c r="F39">
        <f t="shared" si="4"/>
        <v>77740548.937205523</v>
      </c>
    </row>
    <row r="40" spans="1:6" x14ac:dyDescent="0.2">
      <c r="A40">
        <v>1.4</v>
      </c>
      <c r="B40" s="15">
        <f t="shared" si="2"/>
        <v>7.5497787761000277</v>
      </c>
      <c r="C40" s="15">
        <f t="shared" si="3"/>
        <v>0.13245421219038259</v>
      </c>
      <c r="F40">
        <f t="shared" si="4"/>
        <v>56999159.568050422</v>
      </c>
    </row>
    <row r="41" spans="1:6" x14ac:dyDescent="0.2">
      <c r="A41">
        <v>1.6</v>
      </c>
      <c r="B41" s="15">
        <f t="shared" si="2"/>
        <v>6.5982810621945571</v>
      </c>
      <c r="C41" s="15">
        <f t="shared" si="3"/>
        <v>0.15155462317748022</v>
      </c>
      <c r="F41">
        <f t="shared" si="4"/>
        <v>43537312.975715332</v>
      </c>
    </row>
    <row r="42" spans="1:6" x14ac:dyDescent="0.2">
      <c r="A42">
        <v>1.8</v>
      </c>
      <c r="B42" s="15">
        <f t="shared" si="2"/>
        <v>5.8573057599374359</v>
      </c>
      <c r="C42" s="15">
        <f t="shared" si="3"/>
        <v>0.17072695894412065</v>
      </c>
      <c r="F42">
        <f t="shared" si="4"/>
        <v>34308030.765396267</v>
      </c>
    </row>
    <row r="43" spans="1:6" x14ac:dyDescent="0.2">
      <c r="A43">
        <v>2</v>
      </c>
      <c r="B43" s="15">
        <f t="shared" si="2"/>
        <v>5.26369614589915</v>
      </c>
      <c r="C43" s="15">
        <f t="shared" si="3"/>
        <v>0.18998057111998795</v>
      </c>
      <c r="F43">
        <f t="shared" si="4"/>
        <v>27706497.116353564</v>
      </c>
    </row>
    <row r="44" spans="1:6" x14ac:dyDescent="0.2">
      <c r="A44">
        <v>2.2000000000000002</v>
      </c>
      <c r="B44" s="15">
        <f t="shared" si="2"/>
        <v>4.7772615779046967</v>
      </c>
      <c r="C44" s="15">
        <f t="shared" si="3"/>
        <v>0.2093249414319488</v>
      </c>
      <c r="F44">
        <f t="shared" si="4"/>
        <v>22822228.18372447</v>
      </c>
    </row>
    <row r="45" spans="1:6" x14ac:dyDescent="0.2">
      <c r="A45">
        <v>2.4</v>
      </c>
      <c r="B45" s="15">
        <f t="shared" si="2"/>
        <v>4.3712082945110291</v>
      </c>
      <c r="C45" s="15">
        <f t="shared" si="3"/>
        <v>0.22876969767277167</v>
      </c>
      <c r="F45">
        <f t="shared" si="4"/>
        <v>19107461.954002019</v>
      </c>
    </row>
    <row r="46" spans="1:6" x14ac:dyDescent="0.2">
      <c r="A46">
        <v>2.6</v>
      </c>
      <c r="B46" s="15">
        <f t="shared" si="2"/>
        <v>4.0269867685718275</v>
      </c>
      <c r="C46" s="15">
        <f t="shared" si="3"/>
        <v>0.2483246301687379</v>
      </c>
      <c r="F46">
        <f t="shared" si="4"/>
        <v>16216622.434252571</v>
      </c>
    </row>
    <row r="47" spans="1:6" x14ac:dyDescent="0.2">
      <c r="A47">
        <v>2.8</v>
      </c>
      <c r="B47" s="15">
        <f t="shared" si="2"/>
        <v>3.7313473378459809</v>
      </c>
      <c r="C47" s="15">
        <f t="shared" si="3"/>
        <v>0.26799970880686663</v>
      </c>
      <c r="F47">
        <f t="shared" si="4"/>
        <v>13922952.955650289</v>
      </c>
    </row>
    <row r="48" spans="1:6" x14ac:dyDescent="0.2">
      <c r="A48">
        <v>3</v>
      </c>
      <c r="B48" s="15">
        <f t="shared" si="2"/>
        <v>3.4745735833626732</v>
      </c>
      <c r="C48" s="15">
        <f t="shared" si="3"/>
        <v>0.28780510068582443</v>
      </c>
      <c r="F48">
        <f t="shared" si="4"/>
        <v>12072661.586201726</v>
      </c>
    </row>
    <row r="49" spans="1:6" x14ac:dyDescent="0.2">
      <c r="A49">
        <v>3.2</v>
      </c>
      <c r="B49" s="15">
        <f t="shared" si="2"/>
        <v>3.2493781908995851</v>
      </c>
      <c r="C49" s="15">
        <f t="shared" si="3"/>
        <v>0.30775118845835286</v>
      </c>
      <c r="F49">
        <f t="shared" si="4"/>
        <v>10558458.627493862</v>
      </c>
    </row>
    <row r="50" spans="1:6" x14ac:dyDescent="0.2">
      <c r="A50">
        <v>3.4</v>
      </c>
      <c r="B50" s="15">
        <f t="shared" si="2"/>
        <v>3.0501885084099869</v>
      </c>
      <c r="C50" s="15">
        <f t="shared" si="3"/>
        <v>0.32784858943727502</v>
      </c>
      <c r="F50">
        <f t="shared" si="4"/>
        <v>9303649.9368363395</v>
      </c>
    </row>
    <row r="51" spans="1:6" x14ac:dyDescent="0.2">
      <c r="A51">
        <v>3.6</v>
      </c>
      <c r="B51" s="15">
        <f t="shared" si="2"/>
        <v>2.872670250974128</v>
      </c>
      <c r="C51" s="15">
        <f t="shared" si="3"/>
        <v>0.34810817554186668</v>
      </c>
      <c r="F51">
        <f t="shared" si="4"/>
        <v>8252234.3708317606</v>
      </c>
    </row>
    <row r="52" spans="1:6" x14ac:dyDescent="0.2">
      <c r="A52">
        <v>3.8</v>
      </c>
      <c r="B52" s="15">
        <f t="shared" si="2"/>
        <v>2.7134016147133915</v>
      </c>
      <c r="C52" s="15">
        <f t="shared" si="3"/>
        <v>0.3685410941666396</v>
      </c>
      <c r="F52">
        <f t="shared" si="4"/>
        <v>7362548.3227292411</v>
      </c>
    </row>
    <row r="53" spans="1:6" x14ac:dyDescent="0.2">
      <c r="A53">
        <v>4</v>
      </c>
      <c r="B53" s="15">
        <f t="shared" si="2"/>
        <v>2.5696451565301901</v>
      </c>
      <c r="C53" s="15">
        <f t="shared" si="3"/>
        <v>0.38915879006045606</v>
      </c>
      <c r="F53">
        <f t="shared" si="4"/>
        <v>6603076.2304790635</v>
      </c>
    </row>
    <row r="54" spans="1:6" x14ac:dyDescent="0.2">
      <c r="A54">
        <v>4.2</v>
      </c>
      <c r="B54" s="15">
        <f t="shared" si="2"/>
        <v>2.439184851065062</v>
      </c>
      <c r="C54" s="15">
        <f t="shared" si="3"/>
        <v>0.40997302831040183</v>
      </c>
      <c r="F54">
        <f t="shared" si="4"/>
        <v>5949622.7376652882</v>
      </c>
    </row>
    <row r="55" spans="1:6" x14ac:dyDescent="0.2">
      <c r="A55">
        <v>4.4000000000000004</v>
      </c>
      <c r="B55" s="15">
        <f t="shared" si="2"/>
        <v>2.3202075866654863</v>
      </c>
      <c r="C55" s="15">
        <f t="shared" si="3"/>
        <v>0.43099591853208352</v>
      </c>
      <c r="F55">
        <f t="shared" si="4"/>
        <v>5383363.24522008</v>
      </c>
    </row>
    <row r="56" spans="1:6" x14ac:dyDescent="0.2">
      <c r="A56">
        <v>4.5999999999999996</v>
      </c>
      <c r="B56" s="15">
        <f t="shared" si="2"/>
        <v>2.2112155754498035</v>
      </c>
      <c r="C56" s="15">
        <f t="shared" si="3"/>
        <v>0.45223994037604448</v>
      </c>
      <c r="F56">
        <f t="shared" si="4"/>
        <v>4889474.3211118057</v>
      </c>
    </row>
    <row r="57" spans="1:6" x14ac:dyDescent="0.2">
      <c r="A57">
        <v>4.8</v>
      </c>
      <c r="B57" s="15">
        <f t="shared" si="2"/>
        <v>2.1109606608551643</v>
      </c>
      <c r="C57" s="15">
        <f t="shared" si="3"/>
        <v>0.47371797046890174</v>
      </c>
      <c r="F57">
        <f t="shared" si="4"/>
        <v>4456154.9116780721</v>
      </c>
    </row>
    <row r="58" spans="1:6" x14ac:dyDescent="0.2">
      <c r="A58">
        <v>5</v>
      </c>
      <c r="B58" s="15">
        <f t="shared" si="2"/>
        <v>2.0183943913740006</v>
      </c>
      <c r="C58" s="15">
        <f t="shared" si="3"/>
        <v>0.4954433109176748</v>
      </c>
      <c r="F58">
        <f t="shared" si="4"/>
        <v>4073915.9191300212</v>
      </c>
    </row>
    <row r="59" spans="1:6" x14ac:dyDescent="0.2">
      <c r="A59">
        <v>5.2</v>
      </c>
      <c r="B59" s="15">
        <f t="shared" si="2"/>
        <v>1.9326296157359353</v>
      </c>
      <c r="C59" s="15">
        <f t="shared" si="3"/>
        <v>0.51742971951674521</v>
      </c>
      <c r="F59">
        <f t="shared" si="4"/>
        <v>3735057.2316196281</v>
      </c>
    </row>
    <row r="60" spans="1:6" x14ac:dyDescent="0.2">
      <c r="A60">
        <v>5.4</v>
      </c>
      <c r="B60" s="15">
        <f t="shared" si="2"/>
        <v>1.8529106124937318</v>
      </c>
      <c r="C60" s="15">
        <f t="shared" si="3"/>
        <v>0.53969144180903272</v>
      </c>
      <c r="F60">
        <f t="shared" si="4"/>
        <v>3433277.7378918966</v>
      </c>
    </row>
    <row r="61" spans="1:6" x14ac:dyDescent="0.2">
      <c r="A61">
        <v>5.6</v>
      </c>
      <c r="B61" s="15">
        <f t="shared" si="2"/>
        <v>1.7785896204122773</v>
      </c>
      <c r="C61" s="15">
        <f t="shared" si="3"/>
        <v>0.56224324516647062</v>
      </c>
      <c r="F61">
        <f t="shared" si="4"/>
        <v>3163381.0378382886</v>
      </c>
    </row>
    <row r="62" spans="1:6" x14ac:dyDescent="0.2">
      <c r="A62">
        <v>5.8</v>
      </c>
      <c r="B62" s="15">
        <f t="shared" si="2"/>
        <v>1.7091082246391647</v>
      </c>
      <c r="C62" s="15">
        <f t="shared" si="3"/>
        <v>0.58510045506985076</v>
      </c>
      <c r="F62">
        <f t="shared" si="4"/>
        <v>2921050.923529238</v>
      </c>
    </row>
    <row r="63" spans="1:6" x14ac:dyDescent="0.2">
      <c r="A63">
        <v>6</v>
      </c>
      <c r="B63" s="15">
        <f t="shared" si="2"/>
        <v>1.6439824656411917</v>
      </c>
      <c r="C63" s="15">
        <f t="shared" si="3"/>
        <v>0.60827899378475214</v>
      </c>
      <c r="F63">
        <f t="shared" si="4"/>
        <v>2702678.347335692</v>
      </c>
    </row>
    <row r="64" spans="1:6" x14ac:dyDescent="0.2">
      <c r="A64">
        <v>6.2</v>
      </c>
      <c r="B64" s="15">
        <f t="shared" si="2"/>
        <v>1.5827908302821936</v>
      </c>
      <c r="C64" s="15">
        <f t="shared" si="3"/>
        <v>0.63179542164880464</v>
      </c>
      <c r="F64">
        <f t="shared" si="4"/>
        <v>2505226.8124253955</v>
      </c>
    </row>
    <row r="65" spans="1:6" x14ac:dyDescent="0.2">
      <c r="A65">
        <v>6.4</v>
      </c>
      <c r="B65" s="15">
        <f t="shared" si="2"/>
        <v>1.5251644945738101</v>
      </c>
      <c r="C65" s="15">
        <f t="shared" si="3"/>
        <v>0.65566698120614109</v>
      </c>
      <c r="F65">
        <f t="shared" si="4"/>
        <v>2326126.7355085858</v>
      </c>
    </row>
    <row r="66" spans="1:6" x14ac:dyDescent="0.2">
      <c r="A66">
        <v>6.6</v>
      </c>
      <c r="B66" s="15">
        <f t="shared" si="2"/>
        <v>1.4707793404715881</v>
      </c>
      <c r="C66" s="15">
        <f t="shared" si="3"/>
        <v>0.679911644447876</v>
      </c>
      <c r="F66">
        <f t="shared" si="4"/>
        <v>2163191.8683580393</v>
      </c>
    </row>
    <row r="67" spans="1:6" x14ac:dyDescent="0.2">
      <c r="A67">
        <v>6.8</v>
      </c>
      <c r="B67" s="15">
        <f t="shared" si="2"/>
        <v>1.4193493814717981</v>
      </c>
      <c r="C67" s="15">
        <f t="shared" si="3"/>
        <v>0.70454816344306104</v>
      </c>
      <c r="F67">
        <f t="shared" si="4"/>
        <v>2014552.6666843761</v>
      </c>
    </row>
    <row r="68" spans="1:6" x14ac:dyDescent="0.2">
      <c r="A68">
        <v>7</v>
      </c>
      <c r="B68" s="15">
        <f t="shared" si="2"/>
        <v>1.3706213152488216</v>
      </c>
      <c r="C68" s="15">
        <f t="shared" si="3"/>
        <v>0.72959612467318202</v>
      </c>
      <c r="F68">
        <f t="shared" si="4"/>
        <v>1878602.7898144093</v>
      </c>
    </row>
    <row r="69" spans="1:6" x14ac:dyDescent="0.2">
      <c r="A69">
        <v>7.2</v>
      </c>
      <c r="B69" s="15">
        <f t="shared" si="2"/>
        <v>1.3243699841863363</v>
      </c>
      <c r="C69" s="15">
        <f t="shared" si="3"/>
        <v>0.7550760074152375</v>
      </c>
      <c r="F69">
        <f t="shared" si="4"/>
        <v>1753955.8550137167</v>
      </c>
    </row>
    <row r="70" spans="1:6" x14ac:dyDescent="0.2">
      <c r="A70">
        <v>7.4</v>
      </c>
      <c r="B70" s="15">
        <f t="shared" si="2"/>
        <v>1.2803945720386065</v>
      </c>
      <c r="C70" s="15">
        <f t="shared" si="3"/>
        <v>0.78100924655423165</v>
      </c>
      <c r="F70">
        <f t="shared" si="4"/>
        <v>1639410.2601059265</v>
      </c>
    </row>
    <row r="71" spans="1:6" x14ac:dyDescent="0.2">
      <c r="A71">
        <v>7.6</v>
      </c>
      <c r="B71" s="15">
        <f t="shared" si="2"/>
        <v>1.238515401118971</v>
      </c>
      <c r="C71" s="15">
        <f t="shared" si="3"/>
        <v>0.80741830024602224</v>
      </c>
      <c r="F71">
        <f t="shared" si="4"/>
        <v>1533920.3988088854</v>
      </c>
    </row>
    <row r="72" spans="1:6" x14ac:dyDescent="0.2">
      <c r="A72">
        <v>7.8</v>
      </c>
      <c r="B72" s="15">
        <f t="shared" si="2"/>
        <v>1.1985712222285945</v>
      </c>
      <c r="C72" s="15">
        <f t="shared" si="3"/>
        <v>0.83432672289647003</v>
      </c>
      <c r="F72">
        <f t="shared" si="4"/>
        <v>1436572.974754547</v>
      </c>
    </row>
    <row r="73" spans="1:6" x14ac:dyDescent="0.2">
      <c r="A73">
        <v>8</v>
      </c>
      <c r="B73" s="15">
        <f t="shared" si="2"/>
        <v>1.1604169110959441</v>
      </c>
      <c r="C73" s="15">
        <f t="shared" si="3"/>
        <v>0.86175924397340953</v>
      </c>
      <c r="F73">
        <f t="shared" si="4"/>
        <v>1346567.4075574526</v>
      </c>
    </row>
    <row r="74" spans="1:6" x14ac:dyDescent="0.2">
      <c r="A74">
        <v>8.1999999999999993</v>
      </c>
      <c r="B74" s="15">
        <f t="shared" si="2"/>
        <v>1.1239215019227216</v>
      </c>
      <c r="C74" s="15">
        <f t="shared" si="3"/>
        <v>0.88974185322486865</v>
      </c>
      <c r="F74">
        <f t="shared" si="4"/>
        <v>1263199.5424842262</v>
      </c>
    </row>
    <row r="75" spans="1:6" x14ac:dyDescent="0.2">
      <c r="A75">
        <v>8.4</v>
      </c>
      <c r="B75" s="15">
        <f t="shared" si="2"/>
        <v>1.0889665018518406</v>
      </c>
      <c r="C75" s="15">
        <f t="shared" si="3"/>
        <v>0.91830189294110631</v>
      </c>
      <c r="F75">
        <f t="shared" si="4"/>
        <v>1185848.0421554346</v>
      </c>
    </row>
    <row r="76" spans="1:6" x14ac:dyDescent="0.2">
      <c r="A76">
        <v>8.6</v>
      </c>
      <c r="B76" s="15">
        <f t="shared" si="2"/>
        <v>1.0554444406259704</v>
      </c>
      <c r="C76" s="15">
        <f t="shared" si="3"/>
        <v>0.94746815797041195</v>
      </c>
      <c r="F76">
        <f t="shared" si="4"/>
        <v>1113962.9672482675</v>
      </c>
    </row>
    <row r="77" spans="1:6" x14ac:dyDescent="0.2">
      <c r="A77">
        <v>8.8000000000000007</v>
      </c>
      <c r="B77" s="15">
        <f t="shared" si="2"/>
        <v>1.0232576180199549</v>
      </c>
      <c r="C77" s="15">
        <f t="shared" si="3"/>
        <v>0.9772710042804672</v>
      </c>
      <c r="F77">
        <f t="shared" si="4"/>
        <v>1047056.1528358718</v>
      </c>
    </row>
    <row r="78" spans="1:6" x14ac:dyDescent="0.2">
      <c r="A78">
        <v>9</v>
      </c>
      <c r="B78" s="15">
        <f t="shared" si="2"/>
        <v>0.99231701828229424</v>
      </c>
      <c r="C78" s="15">
        <f t="shared" si="3"/>
        <v>1.0077424669497306</v>
      </c>
      <c r="F78">
        <f t="shared" si="4"/>
        <v>984693.06477266317</v>
      </c>
    </row>
    <row r="79" spans="1:6" x14ac:dyDescent="0.2">
      <c r="A79">
        <v>9.1999999999999993</v>
      </c>
      <c r="B79" s="15">
        <f t="shared" si="2"/>
        <v>0.9625413661712704</v>
      </c>
      <c r="C79" s="15">
        <f t="shared" si="3"/>
        <v>1.0389163885784254</v>
      </c>
      <c r="F79">
        <f t="shared" si="4"/>
        <v>926485.88159085554</v>
      </c>
    </row>
    <row r="80" spans="1:6" x14ac:dyDescent="0.2">
      <c r="A80">
        <v>9.4</v>
      </c>
      <c r="B80" s="15">
        <f t="shared" si="2"/>
        <v>0.93385630349715776</v>
      </c>
      <c r="C80" s="15">
        <f t="shared" si="3"/>
        <v>1.0708285592281634</v>
      </c>
      <c r="F80">
        <f t="shared" si="4"/>
        <v>872087.59558137564</v>
      </c>
    </row>
    <row r="81" spans="1:6" x14ac:dyDescent="0.2">
      <c r="A81">
        <v>9.6</v>
      </c>
      <c r="B81" s="15">
        <f t="shared" si="2"/>
        <v>0.90619366859672312</v>
      </c>
      <c r="C81" s="15">
        <f t="shared" si="3"/>
        <v>1.1035168691352033</v>
      </c>
      <c r="F81">
        <f t="shared" si="4"/>
        <v>821186.96500478755</v>
      </c>
    </row>
    <row r="82" spans="1:6" x14ac:dyDescent="0.2">
      <c r="A82">
        <v>9.8000000000000007</v>
      </c>
      <c r="B82" s="15">
        <f t="shared" si="2"/>
        <v>0.879490864035401</v>
      </c>
      <c r="C82" s="15">
        <f t="shared" si="3"/>
        <v>1.137021475597441</v>
      </c>
      <c r="F82">
        <f t="shared" si="4"/>
        <v>773504.17992173624</v>
      </c>
    </row>
    <row r="83" spans="1:6" x14ac:dyDescent="0.2">
      <c r="A83">
        <v>10</v>
      </c>
      <c r="B83" s="15">
        <f t="shared" si="2"/>
        <v>0.85369030018529202</v>
      </c>
      <c r="C83" s="15">
        <f t="shared" si="3"/>
        <v>1.1713849856124074</v>
      </c>
      <c r="F83">
        <f t="shared" si="4"/>
        <v>728787.12863045407</v>
      </c>
    </row>
    <row r="84" spans="1:6" x14ac:dyDescent="0.2">
      <c r="A84">
        <v>10.199999999999999</v>
      </c>
      <c r="B84" s="15">
        <f t="shared" si="2"/>
        <v>0.82873890426464569</v>
      </c>
      <c r="C84" s="15">
        <f t="shared" si="3"/>
        <v>1.206652656046499</v>
      </c>
      <c r="F84">
        <f t="shared" si="4"/>
        <v>686808.17144176562</v>
      </c>
    </row>
    <row r="85" spans="1:6" x14ac:dyDescent="0.2">
      <c r="A85">
        <v>10.4</v>
      </c>
      <c r="B85" s="15">
        <f t="shared" si="2"/>
        <v>0.80458768602673036</v>
      </c>
      <c r="C85" s="15">
        <f t="shared" si="3"/>
        <v>1.2428726133484196</v>
      </c>
      <c r="F85">
        <f t="shared" si="4"/>
        <v>647361.34450584836</v>
      </c>
    </row>
    <row r="86" spans="1:6" x14ac:dyDescent="0.2">
      <c r="A86">
        <v>10.6</v>
      </c>
      <c r="B86" s="15">
        <f t="shared" si="2"/>
        <v>0.7811913526160964</v>
      </c>
      <c r="C86" s="15">
        <f t="shared" si="3"/>
        <v>1.2800960950875162</v>
      </c>
      <c r="F86">
        <f t="shared" si="4"/>
        <v>610259.92940216628</v>
      </c>
    </row>
    <row r="87" spans="1:6" x14ac:dyDescent="0.2">
      <c r="A87">
        <v>10.8</v>
      </c>
      <c r="B87" s="15">
        <f t="shared" si="2"/>
        <v>0.75850796621869543</v>
      </c>
      <c r="C87" s="15">
        <f t="shared" si="3"/>
        <v>1.3183777159061199</v>
      </c>
      <c r="F87">
        <f t="shared" si="4"/>
        <v>575334.3348172215</v>
      </c>
    </row>
    <row r="88" spans="1:6" x14ac:dyDescent="0.2">
      <c r="A88">
        <v>11</v>
      </c>
      <c r="B88" s="15">
        <f t="shared" si="2"/>
        <v>0.73649863905937818</v>
      </c>
      <c r="C88" s="15">
        <f t="shared" si="3"/>
        <v>1.3577757608312129</v>
      </c>
      <c r="F88">
        <f t="shared" si="4"/>
        <v>542430.24533631629</v>
      </c>
    </row>
    <row r="89" spans="1:6" x14ac:dyDescent="0.2">
      <c r="A89">
        <v>11.2</v>
      </c>
      <c r="B89" s="15">
        <f t="shared" si="2"/>
        <v>0.71512726107836144</v>
      </c>
      <c r="C89" s="15">
        <f t="shared" si="3"/>
        <v>1.3983525093031282</v>
      </c>
      <c r="F89">
        <f t="shared" si="4"/>
        <v>511406.99953743891</v>
      </c>
    </row>
    <row r="90" spans="1:6" x14ac:dyDescent="0.2">
      <c r="A90">
        <v>11.4</v>
      </c>
      <c r="B90" s="15">
        <f t="shared" si="2"/>
        <v>0.69436025627347642</v>
      </c>
      <c r="C90" s="15">
        <f t="shared" si="3"/>
        <v>1.4401745937574892</v>
      </c>
      <c r="F90">
        <f t="shared" si="4"/>
        <v>482136.16549216793</v>
      </c>
    </row>
    <row r="91" spans="1:6" x14ac:dyDescent="0.2">
      <c r="A91">
        <v>11.6</v>
      </c>
      <c r="B91" s="15">
        <f t="shared" si="2"/>
        <v>0.67416636424855036</v>
      </c>
      <c r="C91" s="15">
        <f t="shared" si="3"/>
        <v>1.4833133971532906</v>
      </c>
      <c r="F91">
        <f t="shared" si="4"/>
        <v>454500.28668410919</v>
      </c>
    </row>
    <row r="92" spans="1:6" x14ac:dyDescent="0.2">
      <c r="A92">
        <v>11.8</v>
      </c>
      <c r="B92" s="15">
        <f t="shared" si="2"/>
        <v>0.65451644397738196</v>
      </c>
      <c r="C92" s="15">
        <f t="shared" si="3"/>
        <v>1.5278454944892979</v>
      </c>
      <c r="F92">
        <f t="shared" si="4"/>
        <v>428391.77543679741</v>
      </c>
    </row>
    <row r="93" spans="1:6" x14ac:dyDescent="0.2">
      <c r="A93">
        <v>12</v>
      </c>
      <c r="B93" s="15">
        <f t="shared" si="2"/>
        <v>0.6353832971915212</v>
      </c>
      <c r="C93" s="15">
        <f t="shared" si="3"/>
        <v>1.5738531441102295</v>
      </c>
      <c r="F93">
        <f t="shared" si="4"/>
        <v>403711.93434996909</v>
      </c>
    </row>
    <row r="94" spans="1:6" x14ac:dyDescent="0.2">
      <c r="A94">
        <v>12.2</v>
      </c>
      <c r="B94" s="15">
        <f t="shared" si="2"/>
        <v>0.61674150913995918</v>
      </c>
      <c r="C94" s="15">
        <f t="shared" si="3"/>
        <v>1.6214248354946816</v>
      </c>
      <c r="F94">
        <f t="shared" si="4"/>
        <v>380370.08909623424</v>
      </c>
    </row>
    <row r="95" spans="1:6" x14ac:dyDescent="0.2">
      <c r="A95">
        <v>12.4</v>
      </c>
      <c r="B95" s="15">
        <f t="shared" si="2"/>
        <v>0.59856730475941866</v>
      </c>
      <c r="C95" s="15">
        <f t="shared" si="3"/>
        <v>1.6706559012639834</v>
      </c>
      <c r="F95">
        <f t="shared" si="4"/>
        <v>358282.81832695479</v>
      </c>
    </row>
    <row r="96" spans="1:6" x14ac:dyDescent="0.2">
      <c r="A96">
        <v>12.6</v>
      </c>
      <c r="B96" s="15">
        <f t="shared" si="2"/>
        <v>0.58083841854298957</v>
      </c>
      <c r="C96" s="15">
        <f t="shared" si="3"/>
        <v>1.7216492023865446</v>
      </c>
      <c r="F96">
        <f t="shared" si="4"/>
        <v>337373.26845552115</v>
      </c>
    </row>
    <row r="97" spans="1:6" x14ac:dyDescent="0.2">
      <c r="A97">
        <v>12.8</v>
      </c>
      <c r="B97" s="15">
        <f t="shared" si="2"/>
        <v>0.56353397660888693</v>
      </c>
      <c r="C97" s="15">
        <f t="shared" si="3"/>
        <v>1.7745158970140258</v>
      </c>
      <c r="F97">
        <f t="shared" si="4"/>
        <v>317570.54279262555</v>
      </c>
    </row>
    <row r="98" spans="1:6" x14ac:dyDescent="0.2">
      <c r="A98">
        <v>13</v>
      </c>
      <c r="B98" s="15">
        <f t="shared" si="2"/>
        <v>0.54663438965552558</v>
      </c>
      <c r="C98" s="15">
        <f t="shared" si="3"/>
        <v>1.8293763051208201</v>
      </c>
      <c r="F98">
        <f t="shared" si="4"/>
        <v>298809.15595406888</v>
      </c>
    </row>
    <row r="99" spans="1:6" x14ac:dyDescent="0.2">
      <c r="A99">
        <v>13.2</v>
      </c>
      <c r="B99" s="15">
        <f t="shared" ref="B99:B162" si="5" xml:space="preserve"> SQRT(F99) / 1000</f>
        <v>0.53012125564834289</v>
      </c>
      <c r="C99" s="15">
        <f t="shared" ref="C99:C162" si="6" xml:space="preserve"> 1 / B99</f>
        <v>1.8863608831850958</v>
      </c>
      <c r="F99">
        <f t="shared" ref="F99:F162" si="7" xml:space="preserve"> 2.05 ^ 2 + (2 * PI() * A99 * 3.3 - 1 / (2 * PI() * A99 * 1.5 / 100000)) ^ 2</f>
        <v>281028.54569017567</v>
      </c>
    </row>
    <row r="100" spans="1:6" x14ac:dyDescent="0.2">
      <c r="A100">
        <v>13.4</v>
      </c>
      <c r="B100" s="15">
        <f t="shared" si="5"/>
        <v>0.5139772712216869</v>
      </c>
      <c r="C100" s="15">
        <f t="shared" si="6"/>
        <v>1.9456113256196566</v>
      </c>
      <c r="F100">
        <f t="shared" si="7"/>
        <v>264172.63533249148</v>
      </c>
    </row>
    <row r="101" spans="1:6" x14ac:dyDescent="0.2">
      <c r="A101">
        <v>13.6</v>
      </c>
      <c r="B101" s="15">
        <f t="shared" si="5"/>
        <v>0.49818615089869756</v>
      </c>
      <c r="C101" s="15">
        <f t="shared" si="6"/>
        <v>2.0072818126237766</v>
      </c>
      <c r="F101">
        <f t="shared" si="7"/>
        <v>248189.44094725989</v>
      </c>
    </row>
    <row r="102" spans="1:6" x14ac:dyDescent="0.2">
      <c r="A102">
        <v>13.8</v>
      </c>
      <c r="B102" s="15">
        <f t="shared" si="5"/>
        <v>0.48273255333612708</v>
      </c>
      <c r="C102" s="15">
        <f t="shared" si="6"/>
        <v>2.0715404276945439</v>
      </c>
      <c r="F102">
        <f t="shared" si="7"/>
        <v>233030.71805041676</v>
      </c>
    </row>
    <row r="103" spans="1:6" x14ac:dyDescent="0.2">
      <c r="A103">
        <v>14</v>
      </c>
      <c r="B103" s="15">
        <f t="shared" si="5"/>
        <v>0.46760201389170869</v>
      </c>
      <c r="C103" s="15">
        <f t="shared" si="6"/>
        <v>2.1385707723482743</v>
      </c>
      <c r="F103">
        <f t="shared" si="7"/>
        <v>218651.64339558172</v>
      </c>
    </row>
    <row r="104" spans="1:6" x14ac:dyDescent="0.2">
      <c r="A104">
        <v>14.2</v>
      </c>
      <c r="B104" s="15">
        <f t="shared" si="5"/>
        <v>0.45278088289082041</v>
      </c>
      <c r="C104" s="15">
        <f t="shared" si="6"/>
        <v>2.2085738108362918</v>
      </c>
      <c r="F104">
        <f t="shared" si="7"/>
        <v>205010.52791139085</v>
      </c>
    </row>
    <row r="105" spans="1:6" x14ac:dyDescent="0.2">
      <c r="A105">
        <v>14.4</v>
      </c>
      <c r="B105" s="15">
        <f t="shared" si="5"/>
        <v>0.43825626903848808</v>
      </c>
      <c r="C105" s="15">
        <f t="shared" si="6"/>
        <v>2.2817699840185948</v>
      </c>
      <c r="F105">
        <f t="shared" si="7"/>
        <v>192068.55735153565</v>
      </c>
    </row>
    <row r="106" spans="1:6" x14ac:dyDescent="0.2">
      <c r="A106">
        <v>14.6</v>
      </c>
      <c r="B106" s="15">
        <f t="shared" si="5"/>
        <v>0.42401598748348385</v>
      </c>
      <c r="C106" s="15">
        <f t="shared" si="6"/>
        <v>2.3584016393696752</v>
      </c>
      <c r="F106">
        <f t="shared" si="7"/>
        <v>179789.55764159391</v>
      </c>
    </row>
    <row r="107" spans="1:6" x14ac:dyDescent="0.2">
      <c r="A107">
        <v>14.8</v>
      </c>
      <c r="B107" s="15">
        <f t="shared" si="5"/>
        <v>0.41004851209464044</v>
      </c>
      <c r="C107" s="15">
        <f t="shared" si="6"/>
        <v>2.4387358336986162</v>
      </c>
      <c r="F107">
        <f t="shared" si="7"/>
        <v>168139.7822710285</v>
      </c>
    </row>
    <row r="108" spans="1:6" x14ac:dyDescent="0.2">
      <c r="A108">
        <v>15</v>
      </c>
      <c r="B108" s="15">
        <f t="shared" si="5"/>
        <v>0.39634293155646116</v>
      </c>
      <c r="C108" s="15">
        <f t="shared" si="6"/>
        <v>2.5230675770422932</v>
      </c>
      <c r="F108">
        <f t="shared" si="7"/>
        <v>157087.71939476967</v>
      </c>
    </row>
    <row r="109" spans="1:6" x14ac:dyDescent="0.2">
      <c r="A109">
        <v>15.2</v>
      </c>
      <c r="B109" s="15">
        <f t="shared" si="5"/>
        <v>0.38288890893250227</v>
      </c>
      <c r="C109" s="15">
        <f t="shared" si="6"/>
        <v>2.6117236009473586</v>
      </c>
      <c r="F109">
        <f t="shared" si="7"/>
        <v>146603.91658352199</v>
      </c>
    </row>
    <row r="110" spans="1:6" x14ac:dyDescent="0.2">
      <c r="A110">
        <v>15.4</v>
      </c>
      <c r="B110" s="15">
        <f t="shared" si="5"/>
        <v>0.36967664438159881</v>
      </c>
      <c r="C110" s="15">
        <f t="shared" si="6"/>
        <v>2.7050667527909873</v>
      </c>
      <c r="F110">
        <f t="shared" si="7"/>
        <v>136660.82140123905</v>
      </c>
    </row>
    <row r="111" spans="1:6" x14ac:dyDescent="0.2">
      <c r="A111">
        <v>15.6</v>
      </c>
      <c r="B111" s="15">
        <f t="shared" si="5"/>
        <v>0.35669684074435615</v>
      </c>
      <c r="C111" s="15">
        <f t="shared" si="6"/>
        <v>2.8035011409498236</v>
      </c>
      <c r="F111">
        <f t="shared" si="7"/>
        <v>127232.63619700457</v>
      </c>
    </row>
    <row r="112" spans="1:6" x14ac:dyDescent="0.2">
      <c r="A112">
        <v>15.8</v>
      </c>
      <c r="B112" s="15">
        <f t="shared" si="5"/>
        <v>0.34394067174605325</v>
      </c>
      <c r="C112" s="15">
        <f t="shared" si="6"/>
        <v>2.9074781848956341</v>
      </c>
      <c r="F112">
        <f t="shared" si="7"/>
        <v>118295.18568112633</v>
      </c>
    </row>
    <row r="113" spans="1:6" x14ac:dyDescent="0.2">
      <c r="A113">
        <v>16</v>
      </c>
      <c r="B113" s="15">
        <f t="shared" si="5"/>
        <v>0.33139975258758386</v>
      </c>
      <c r="C113" s="15">
        <f t="shared" si="6"/>
        <v>3.017503761520508</v>
      </c>
      <c r="F113">
        <f t="shared" si="7"/>
        <v>109825.79601511179</v>
      </c>
    </row>
    <row r="114" spans="1:6" x14ac:dyDescent="0.2">
      <c r="A114">
        <v>16.2</v>
      </c>
      <c r="B114" s="15">
        <f t="shared" si="5"/>
        <v>0.31906611271876528</v>
      </c>
      <c r="C114" s="15">
        <f t="shared" si="6"/>
        <v>3.1341466866505843</v>
      </c>
      <c r="F114">
        <f t="shared" si="7"/>
        <v>101803.18428546384</v>
      </c>
    </row>
    <row r="115" spans="1:6" x14ac:dyDescent="0.2">
      <c r="A115">
        <v>16.399999999999999</v>
      </c>
      <c r="B115" s="15">
        <f t="shared" si="5"/>
        <v>0.3069321706085878</v>
      </c>
      <c r="C115" s="15">
        <f t="shared" si="6"/>
        <v>3.25804883214813</v>
      </c>
      <c r="F115">
        <f t="shared" si="7"/>
        <v>94207.35735449924</v>
      </c>
    </row>
    <row r="116" spans="1:6" x14ac:dyDescent="0.2">
      <c r="A116">
        <v>16.600000000000001</v>
      </c>
      <c r="B116" s="15">
        <f t="shared" si="5"/>
        <v>0.2949907103450739</v>
      </c>
      <c r="C116" s="15">
        <f t="shared" si="6"/>
        <v>3.3899372588045944</v>
      </c>
      <c r="F116">
        <f t="shared" si="7"/>
        <v>87019.519189891318</v>
      </c>
    </row>
    <row r="117" spans="1:6" x14ac:dyDescent="0.2">
      <c r="A117">
        <v>16.8</v>
      </c>
      <c r="B117" s="15">
        <f t="shared" si="5"/>
        <v>0.28323485991365704</v>
      </c>
      <c r="C117" s="15">
        <f t="shared" si="6"/>
        <v>3.5306388496982533</v>
      </c>
      <c r="F117">
        <f t="shared" si="7"/>
        <v>80221.985870308912</v>
      </c>
    </row>
    <row r="118" spans="1:6" x14ac:dyDescent="0.2">
      <c r="A118">
        <v>17</v>
      </c>
      <c r="B118" s="15">
        <f t="shared" si="5"/>
        <v>0.27165807101758149</v>
      </c>
      <c r="C118" s="15">
        <f t="shared" si="6"/>
        <v>3.6810980666032957</v>
      </c>
      <c r="F118">
        <f t="shared" si="7"/>
        <v>73798.107548993343</v>
      </c>
    </row>
    <row r="119" spans="1:6" x14ac:dyDescent="0.2">
      <c r="A119">
        <v>17.2</v>
      </c>
      <c r="B119" s="15">
        <f t="shared" si="5"/>
        <v>0.26025410031705215</v>
      </c>
      <c r="C119" s="15">
        <f t="shared" si="6"/>
        <v>3.8423986357246984</v>
      </c>
      <c r="F119">
        <f t="shared" si="7"/>
        <v>67732.196731838267</v>
      </c>
    </row>
    <row r="120" spans="1:6" x14ac:dyDescent="0.2">
      <c r="A120">
        <v>17.399999999999999</v>
      </c>
      <c r="B120" s="15">
        <f t="shared" si="5"/>
        <v>0.24901699197584864</v>
      </c>
      <c r="C120" s="15">
        <f t="shared" si="6"/>
        <v>4.0157902160226353</v>
      </c>
      <c r="F120">
        <f t="shared" si="7"/>
        <v>62009.462292699864</v>
      </c>
    </row>
    <row r="121" spans="1:6" x14ac:dyDescent="0.2">
      <c r="A121">
        <v>17.600000000000001</v>
      </c>
      <c r="B121" s="15">
        <f t="shared" si="5"/>
        <v>0.23794106141516172</v>
      </c>
      <c r="C121" s="15">
        <f t="shared" si="6"/>
        <v>4.2027214388826772</v>
      </c>
      <c r="F121">
        <f t="shared" si="7"/>
        <v>56615.948707373769</v>
      </c>
    </row>
    <row r="122" spans="1:6" x14ac:dyDescent="0.2">
      <c r="A122">
        <v>17.8</v>
      </c>
      <c r="B122" s="15">
        <f t="shared" si="5"/>
        <v>0.22702088018464386</v>
      </c>
      <c r="C122" s="15">
        <f t="shared" si="6"/>
        <v>4.4048811685809062</v>
      </c>
      <c r="F122">
        <f t="shared" si="7"/>
        <v>51538.48003981042</v>
      </c>
    </row>
    <row r="123" spans="1:6" x14ac:dyDescent="0.2">
      <c r="A123">
        <v>18</v>
      </c>
      <c r="B123" s="15">
        <f t="shared" si="5"/>
        <v>0.21625126187035176</v>
      </c>
      <c r="C123" s="15">
        <f t="shared" si="6"/>
        <v>4.6242504730424461</v>
      </c>
      <c r="F123">
        <f t="shared" si="7"/>
        <v>46764.608260519446</v>
      </c>
    </row>
    <row r="124" spans="1:6" x14ac:dyDescent="0.2">
      <c r="A124">
        <v>18.2</v>
      </c>
      <c r="B124" s="15">
        <f t="shared" si="5"/>
        <v>0.20562724896869122</v>
      </c>
      <c r="C124" s="15">
        <f t="shared" si="6"/>
        <v>4.8631686948856663</v>
      </c>
      <c r="F124">
        <f t="shared" si="7"/>
        <v>42282.565518432129</v>
      </c>
    </row>
    <row r="125" spans="1:6" x14ac:dyDescent="0.2">
      <c r="A125">
        <v>18.399999999999999</v>
      </c>
      <c r="B125" s="15">
        <f t="shared" si="5"/>
        <v>0.19514410066494159</v>
      </c>
      <c r="C125" s="15">
        <f t="shared" si="6"/>
        <v>5.1244182970049375</v>
      </c>
      <c r="F125">
        <f t="shared" si="7"/>
        <v>38081.220024328853</v>
      </c>
    </row>
    <row r="126" spans="1:6" x14ac:dyDescent="0.2">
      <c r="A126">
        <v>18.600000000000001</v>
      </c>
      <c r="B126" s="15">
        <f t="shared" si="5"/>
        <v>0.18479728146498936</v>
      </c>
      <c r="C126" s="15">
        <f t="shared" si="6"/>
        <v>5.4113350157126323</v>
      </c>
      <c r="F126">
        <f t="shared" si="7"/>
        <v>34150.035236850505</v>
      </c>
    </row>
    <row r="127" spans="1:6" x14ac:dyDescent="0.2">
      <c r="A127">
        <v>18.8</v>
      </c>
      <c r="B127" s="15">
        <f t="shared" si="5"/>
        <v>0.17458245064018804</v>
      </c>
      <c r="C127" s="15">
        <f t="shared" si="6"/>
        <v>5.7279525882070805</v>
      </c>
      <c r="F127">
        <f t="shared" si="7"/>
        <v>30479.032071533693</v>
      </c>
    </row>
    <row r="128" spans="1:6" x14ac:dyDescent="0.2">
      <c r="A128">
        <v>19</v>
      </c>
      <c r="B128" s="15">
        <f t="shared" si="5"/>
        <v>0.16449545245888694</v>
      </c>
      <c r="C128" s="15">
        <f t="shared" si="6"/>
        <v>6.0791954127116936</v>
      </c>
      <c r="F128">
        <f t="shared" si="7"/>
        <v>27058.753879653937</v>
      </c>
    </row>
    <row r="129" spans="1:6" x14ac:dyDescent="0.2">
      <c r="A129">
        <v>19.2</v>
      </c>
      <c r="B129" s="15">
        <f t="shared" si="5"/>
        <v>0.15453230719585731</v>
      </c>
      <c r="C129" s="15">
        <f t="shared" si="6"/>
        <v>6.4711387420921644</v>
      </c>
      <c r="F129">
        <f t="shared" si="7"/>
        <v>23880.233967274813</v>
      </c>
    </row>
    <row r="130" spans="1:6" x14ac:dyDescent="0.2">
      <c r="A130">
        <v>19.399999999999999</v>
      </c>
      <c r="B130" s="15">
        <f t="shared" si="5"/>
        <v>0.14468920293544271</v>
      </c>
      <c r="C130" s="15">
        <f t="shared" si="6"/>
        <v>6.9113657391987919</v>
      </c>
      <c r="F130">
        <f t="shared" si="7"/>
        <v>20934.965446093727</v>
      </c>
    </row>
    <row r="131" spans="1:6" x14ac:dyDescent="0.2">
      <c r="A131">
        <v>19.600000000000001</v>
      </c>
      <c r="B131" s="15">
        <f t="shared" si="5"/>
        <v>0.13496248822066712</v>
      </c>
      <c r="C131" s="15">
        <f t="shared" si="6"/>
        <v>7.4094662389817119</v>
      </c>
      <c r="F131">
        <f t="shared" si="7"/>
        <v>18214.873226713709</v>
      </c>
    </row>
    <row r="132" spans="1:6" x14ac:dyDescent="0.2">
      <c r="A132">
        <v>19.8</v>
      </c>
      <c r="B132" s="15">
        <f t="shared" si="5"/>
        <v>0.12534866565744127</v>
      </c>
      <c r="C132" s="15">
        <f t="shared" si="6"/>
        <v>7.9777474674748197</v>
      </c>
      <c r="F132">
        <f t="shared" si="7"/>
        <v>15712.287982100994</v>
      </c>
    </row>
    <row r="133" spans="1:6" x14ac:dyDescent="0.2">
      <c r="A133">
        <v>20</v>
      </c>
      <c r="B133" s="15">
        <f t="shared" si="5"/>
        <v>0.11584438667630016</v>
      </c>
      <c r="C133" s="15">
        <f t="shared" si="6"/>
        <v>8.6322697947744711</v>
      </c>
      <c r="F133">
        <f t="shared" si="7"/>
        <v>13419.921924408151</v>
      </c>
    </row>
    <row r="134" spans="1:6" x14ac:dyDescent="0.2">
      <c r="A134">
        <v>20.2</v>
      </c>
      <c r="B134" s="15">
        <f t="shared" si="5"/>
        <v>0.10644644781414794</v>
      </c>
      <c r="C134" s="15">
        <f t="shared" si="6"/>
        <v>9.3943952150095953</v>
      </c>
      <c r="F134">
        <f t="shared" si="7"/>
        <v>11330.846252250121</v>
      </c>
    </row>
    <row r="135" spans="1:6" x14ac:dyDescent="0.2">
      <c r="A135">
        <v>20.399999999999999</v>
      </c>
      <c r="B135" s="15">
        <f t="shared" si="5"/>
        <v>9.7151789165534547E-2</v>
      </c>
      <c r="C135" s="15">
        <f t="shared" si="6"/>
        <v>10.293171217836498</v>
      </c>
      <c r="F135">
        <f t="shared" si="7"/>
        <v>9438.4701380644765</v>
      </c>
    </row>
    <row r="136" spans="1:6" x14ac:dyDescent="0.2">
      <c r="A136">
        <v>20.6</v>
      </c>
      <c r="B136" s="15">
        <f t="shared" si="5"/>
        <v>8.7957496192904813E-2</v>
      </c>
      <c r="C136" s="15">
        <f t="shared" si="6"/>
        <v>11.369127627358111</v>
      </c>
      <c r="F136">
        <f t="shared" si="7"/>
        <v>7736.5211365248651</v>
      </c>
    </row>
    <row r="137" spans="1:6" x14ac:dyDescent="0.2">
      <c r="A137">
        <v>20.8</v>
      </c>
      <c r="B137" s="15">
        <f t="shared" si="5"/>
        <v>7.8860807155564538E-2</v>
      </c>
      <c r="C137" s="15">
        <f t="shared" si="6"/>
        <v>12.680570185229692</v>
      </c>
      <c r="F137">
        <f t="shared" si="7"/>
        <v>6219.0269052271397</v>
      </c>
    </row>
    <row r="138" spans="1:6" x14ac:dyDescent="0.2">
      <c r="A138">
        <v>21</v>
      </c>
      <c r="B138" s="15">
        <f t="shared" si="5"/>
        <v>6.98591306712643E-2</v>
      </c>
      <c r="C138" s="15">
        <f t="shared" si="6"/>
        <v>14.314521099692668</v>
      </c>
      <c r="F138">
        <f t="shared" si="7"/>
        <v>4880.2981381447808</v>
      </c>
    </row>
    <row r="139" spans="1:6" x14ac:dyDescent="0.2">
      <c r="A139">
        <v>21.2</v>
      </c>
      <c r="B139" s="15">
        <f t="shared" si="5"/>
        <v>6.0950083025062711E-2</v>
      </c>
      <c r="C139" s="15">
        <f t="shared" si="6"/>
        <v>16.406868545015755</v>
      </c>
      <c r="F139">
        <f t="shared" si="7"/>
        <v>3714.9126207620379</v>
      </c>
    </row>
    <row r="140" spans="1:6" x14ac:dyDescent="0.2">
      <c r="A140">
        <v>21.4</v>
      </c>
      <c r="B140" s="15">
        <f t="shared" si="5"/>
        <v>5.2131567436771595E-2</v>
      </c>
      <c r="C140" s="15">
        <f t="shared" si="6"/>
        <v>19.182235431782523</v>
      </c>
      <c r="F140">
        <f t="shared" si="7"/>
        <v>2717.7003234146646</v>
      </c>
    </row>
    <row r="141" spans="1:6" x14ac:dyDescent="0.2">
      <c r="A141">
        <v>21.6</v>
      </c>
      <c r="B141" s="15">
        <f t="shared" si="5"/>
        <v>4.3401952217552567E-2</v>
      </c>
      <c r="C141" s="15">
        <f t="shared" si="6"/>
        <v>23.040438250046762</v>
      </c>
      <c r="F141">
        <f t="shared" si="7"/>
        <v>1883.7294562947163</v>
      </c>
    </row>
    <row r="142" spans="1:6" x14ac:dyDescent="0.2">
      <c r="A142">
        <v>21.8</v>
      </c>
      <c r="B142" s="15">
        <f t="shared" si="5"/>
        <v>3.4760515184113404E-2</v>
      </c>
      <c r="C142" s="15">
        <f t="shared" si="6"/>
        <v>28.768273275104679</v>
      </c>
      <c r="F142">
        <f t="shared" si="7"/>
        <v>1208.2934158649782</v>
      </c>
    </row>
    <row r="143" spans="1:6" x14ac:dyDescent="0.2">
      <c r="A143">
        <v>22</v>
      </c>
      <c r="B143" s="15">
        <f t="shared" si="5"/>
        <v>2.6208749648744364E-2</v>
      </c>
      <c r="C143" s="15">
        <f t="shared" si="6"/>
        <v>38.155196772155406</v>
      </c>
      <c r="F143">
        <f t="shared" si="7"/>
        <v>686.89855815055773</v>
      </c>
    </row>
    <row r="144" spans="1:6" x14ac:dyDescent="0.2">
      <c r="A144">
        <v>22.2</v>
      </c>
      <c r="B144" s="15">
        <f t="shared" si="5"/>
        <v>1.7755358052830492E-2</v>
      </c>
      <c r="C144" s="15">
        <f t="shared" si="6"/>
        <v>56.321026983772022</v>
      </c>
      <c r="F144">
        <f t="shared" si="7"/>
        <v>315.25273958421258</v>
      </c>
    </row>
    <row r="145" spans="1:6" x14ac:dyDescent="0.2">
      <c r="A145">
        <v>22.4</v>
      </c>
      <c r="B145" s="15">
        <f t="shared" si="5"/>
        <v>9.4474637245619761E-3</v>
      </c>
      <c r="C145" s="15">
        <f t="shared" si="6"/>
        <v>105.8485143901798</v>
      </c>
      <c r="F145">
        <f t="shared" si="7"/>
        <v>89.254570826914446</v>
      </c>
    </row>
    <row r="146" spans="1:6" x14ac:dyDescent="0.2">
      <c r="A146">
        <v>22.6</v>
      </c>
      <c r="B146" s="15">
        <f t="shared" si="5"/>
        <v>2.2323380821297847E-3</v>
      </c>
      <c r="C146" s="15">
        <f t="shared" si="6"/>
        <v>447.96082099085095</v>
      </c>
      <c r="F146">
        <f t="shared" si="7"/>
        <v>4.9833333129268862</v>
      </c>
    </row>
    <row r="147" spans="1:6" x14ac:dyDescent="0.2">
      <c r="A147">
        <v>22.8</v>
      </c>
      <c r="B147" s="15">
        <f t="shared" si="5"/>
        <v>7.6609080544251832E-3</v>
      </c>
      <c r="C147" s="15">
        <f t="shared" si="6"/>
        <v>130.53282886254826</v>
      </c>
      <c r="F147">
        <f t="shared" si="7"/>
        <v>58.689512218356654</v>
      </c>
    </row>
    <row r="148" spans="1:6" x14ac:dyDescent="0.2">
      <c r="A148">
        <v>23</v>
      </c>
      <c r="B148" s="15">
        <f t="shared" si="5"/>
        <v>1.5709420840998325E-2</v>
      </c>
      <c r="C148" s="15">
        <f t="shared" si="6"/>
        <v>63.656070463795061</v>
      </c>
      <c r="F148">
        <f t="shared" si="7"/>
        <v>246.78590315959244</v>
      </c>
    </row>
    <row r="149" spans="1:6" x14ac:dyDescent="0.2">
      <c r="A149">
        <v>23.2</v>
      </c>
      <c r="B149" s="15">
        <f t="shared" si="5"/>
        <v>2.3787375921403311E-2</v>
      </c>
      <c r="C149" s="15">
        <f t="shared" si="6"/>
        <v>42.039105250790776</v>
      </c>
      <c r="F149">
        <f t="shared" si="7"/>
        <v>565.83925322615801</v>
      </c>
    </row>
    <row r="150" spans="1:6" x14ac:dyDescent="0.2">
      <c r="A150">
        <v>23.4</v>
      </c>
      <c r="B150" s="15">
        <f t="shared" si="5"/>
        <v>3.1820785659216068E-2</v>
      </c>
      <c r="C150" s="15">
        <f t="shared" si="6"/>
        <v>31.425999681763855</v>
      </c>
      <c r="F150">
        <f t="shared" si="7"/>
        <v>1012.562399969771</v>
      </c>
    </row>
    <row r="151" spans="1:6" x14ac:dyDescent="0.2">
      <c r="A151">
        <v>23.6</v>
      </c>
      <c r="B151" s="15">
        <f t="shared" si="5"/>
        <v>3.9797071182868071E-2</v>
      </c>
      <c r="C151" s="15">
        <f t="shared" si="6"/>
        <v>25.127477230798888</v>
      </c>
      <c r="F151">
        <f t="shared" si="7"/>
        <v>1583.8068747342684</v>
      </c>
    </row>
    <row r="152" spans="1:6" x14ac:dyDescent="0.2">
      <c r="A152">
        <v>23.8</v>
      </c>
      <c r="B152" s="15">
        <f t="shared" si="5"/>
        <v>4.7713267958108423E-2</v>
      </c>
      <c r="C152" s="15">
        <f t="shared" si="6"/>
        <v>20.958530882394932</v>
      </c>
      <c r="F152">
        <f t="shared" si="7"/>
        <v>2276.555939242256</v>
      </c>
    </row>
    <row r="153" spans="1:6" x14ac:dyDescent="0.2">
      <c r="A153">
        <v>24</v>
      </c>
      <c r="B153" s="15">
        <f t="shared" si="5"/>
        <v>5.556903838178745E-2</v>
      </c>
      <c r="C153" s="15">
        <f t="shared" si="6"/>
        <v>17.995632624223102</v>
      </c>
      <c r="F153">
        <f t="shared" si="7"/>
        <v>3087.918026676567</v>
      </c>
    </row>
    <row r="154" spans="1:6" x14ac:dyDescent="0.2">
      <c r="A154">
        <v>24.2</v>
      </c>
      <c r="B154" s="15">
        <f t="shared" si="5"/>
        <v>6.336497897596044E-2</v>
      </c>
      <c r="C154" s="15">
        <f t="shared" si="6"/>
        <v>15.781588128978665</v>
      </c>
      <c r="F154">
        <f t="shared" si="7"/>
        <v>4015.1205606239082</v>
      </c>
    </row>
    <row r="155" spans="1:6" x14ac:dyDescent="0.2">
      <c r="A155">
        <v>24.4</v>
      </c>
      <c r="B155" s="15">
        <f t="shared" si="5"/>
        <v>7.1102068375018063E-2</v>
      </c>
      <c r="C155" s="15">
        <f t="shared" si="6"/>
        <v>14.064288463812863</v>
      </c>
      <c r="F155">
        <f t="shared" si="7"/>
        <v>5055.5041272057442</v>
      </c>
    </row>
    <row r="156" spans="1:6" x14ac:dyDescent="0.2">
      <c r="A156">
        <v>24.6</v>
      </c>
      <c r="B156" s="15">
        <f t="shared" si="5"/>
        <v>7.8781450719816876E-2</v>
      </c>
      <c r="C156" s="15">
        <f t="shared" si="6"/>
        <v>12.693343304332648</v>
      </c>
      <c r="F156">
        <f t="shared" si="7"/>
        <v>6206.5169775189343</v>
      </c>
    </row>
    <row r="157" spans="1:6" x14ac:dyDescent="0.2">
      <c r="A157">
        <v>24.8</v>
      </c>
      <c r="B157" s="15">
        <f t="shared" si="5"/>
        <v>8.6404339238039432E-2</v>
      </c>
      <c r="C157" s="15">
        <f t="shared" si="6"/>
        <v>11.573492822450183</v>
      </c>
      <c r="F157">
        <f t="shared" si="7"/>
        <v>7465.7098391622003</v>
      </c>
    </row>
    <row r="158" spans="1:6" x14ac:dyDescent="0.2">
      <c r="A158">
        <v>25</v>
      </c>
      <c r="B158" s="15">
        <f t="shared" si="5"/>
        <v>9.3971969316105852E-2</v>
      </c>
      <c r="C158" s="15">
        <f t="shared" si="6"/>
        <v>10.641471145892119</v>
      </c>
      <c r="F158">
        <f t="shared" si="7"/>
        <v>8830.7310171471399</v>
      </c>
    </row>
    <row r="159" spans="1:6" x14ac:dyDescent="0.2">
      <c r="A159">
        <v>25.2</v>
      </c>
      <c r="B159" s="15">
        <f t="shared" si="5"/>
        <v>0.10148557417630047</v>
      </c>
      <c r="C159" s="15">
        <f t="shared" si="6"/>
        <v>9.8536172073363115</v>
      </c>
      <c r="F159">
        <f t="shared" si="7"/>
        <v>10299.321765893385</v>
      </c>
    </row>
    <row r="160" spans="1:6" x14ac:dyDescent="0.2">
      <c r="A160">
        <v>25.4</v>
      </c>
      <c r="B160" s="15">
        <f t="shared" si="5"/>
        <v>0.10894637173995082</v>
      </c>
      <c r="C160" s="15">
        <f t="shared" si="6"/>
        <v>9.1788279318465662</v>
      </c>
      <c r="F160">
        <f t="shared" si="7"/>
        <v>11869.311915299555</v>
      </c>
    </row>
    <row r="161" spans="1:6" x14ac:dyDescent="0.2">
      <c r="A161">
        <v>25.6</v>
      </c>
      <c r="B161" s="15">
        <f t="shared" si="5"/>
        <v>0.1163555573880025</v>
      </c>
      <c r="C161" s="15">
        <f t="shared" si="6"/>
        <v>8.5943466942912909</v>
      </c>
      <c r="F161">
        <f t="shared" si="7"/>
        <v>13538.615735072746</v>
      </c>
    </row>
    <row r="162" spans="1:6" x14ac:dyDescent="0.2">
      <c r="A162">
        <v>25.8</v>
      </c>
      <c r="B162" s="15">
        <f t="shared" si="5"/>
        <v>0.12371429999235665</v>
      </c>
      <c r="C162" s="15">
        <f t="shared" si="6"/>
        <v>8.0831399447095631</v>
      </c>
      <c r="F162">
        <f t="shared" si="7"/>
        <v>15305.228022598818</v>
      </c>
    </row>
    <row r="163" spans="1:6" x14ac:dyDescent="0.2">
      <c r="A163">
        <v>26</v>
      </c>
      <c r="B163" s="15">
        <f t="shared" ref="B163:B226" si="8" xml:space="preserve"> SQRT(F163) / 1000</f>
        <v>0.13102373983614665</v>
      </c>
      <c r="C163" s="15">
        <f t="shared" ref="C163:C226" si="9" xml:space="preserve"> 1 / B163</f>
        <v>7.6322046771872207</v>
      </c>
      <c r="F163">
        <f t="shared" ref="F163:F226" si="10" xml:space="preserve"> 2.05 ^ 2 + (2 * PI() * A163 * 3.3 - 1 / (2 * PI() * A163 * 1.5 / 100000)) ^ 2</f>
        <v>17167.220400650247</v>
      </c>
    </row>
    <row r="164" spans="1:6" x14ac:dyDescent="0.2">
      <c r="A164">
        <v>26.2</v>
      </c>
      <c r="B164" s="15">
        <f t="shared" si="8"/>
        <v>0.13828498766014385</v>
      </c>
      <c r="C164" s="15">
        <f t="shared" si="9"/>
        <v>7.23144295646647</v>
      </c>
      <c r="F164">
        <f t="shared" si="10"/>
        <v>19122.737812166135</v>
      </c>
    </row>
    <row r="165" spans="1:6" x14ac:dyDescent="0.2">
      <c r="A165">
        <v>26.4</v>
      </c>
      <c r="B165" s="15">
        <f t="shared" si="8"/>
        <v>0.14549912439670185</v>
      </c>
      <c r="C165" s="15">
        <f t="shared" si="9"/>
        <v>6.872893594008926</v>
      </c>
      <c r="F165">
        <f t="shared" si="10"/>
        <v>21169.995200206922</v>
      </c>
    </row>
    <row r="166" spans="1:6" x14ac:dyDescent="0.2">
      <c r="A166">
        <v>26.6</v>
      </c>
      <c r="B166" s="15">
        <f t="shared" si="8"/>
        <v>0.15266720133016945</v>
      </c>
      <c r="C166" s="15">
        <f t="shared" si="9"/>
        <v>6.5501954007614618</v>
      </c>
      <c r="F166">
        <f t="shared" si="10"/>
        <v>23307.2743619865</v>
      </c>
    </row>
    <row r="167" spans="1:6" x14ac:dyDescent="0.2">
      <c r="A167">
        <v>26.8</v>
      </c>
      <c r="B167" s="15">
        <f t="shared" si="8"/>
        <v>0.15979024052372343</v>
      </c>
      <c r="C167" s="15">
        <f t="shared" si="9"/>
        <v>6.2582044855958143</v>
      </c>
      <c r="F167">
        <f t="shared" si="10"/>
        <v>25532.920966629379</v>
      </c>
    </row>
    <row r="168" spans="1:6" x14ac:dyDescent="0.2">
      <c r="A168">
        <v>27</v>
      </c>
      <c r="B168" s="15">
        <f t="shared" si="8"/>
        <v>0.16686923541200172</v>
      </c>
      <c r="C168" s="15">
        <f t="shared" si="9"/>
        <v>5.9927163777732337</v>
      </c>
      <c r="F168">
        <f t="shared" si="10"/>
        <v>27845.341726986047</v>
      </c>
    </row>
    <row r="169" spans="1:6" x14ac:dyDescent="0.2">
      <c r="A169">
        <v>27.2</v>
      </c>
      <c r="B169" s="15">
        <f t="shared" si="8"/>
        <v>0.17390515149494068</v>
      </c>
      <c r="C169" s="15">
        <f t="shared" si="9"/>
        <v>5.7502609405397198</v>
      </c>
      <c r="F169">
        <f t="shared" si="10"/>
        <v>30243.001716478262</v>
      </c>
    </row>
    <row r="170" spans="1:6" x14ac:dyDescent="0.2">
      <c r="A170">
        <v>27.4</v>
      </c>
      <c r="B170" s="15">
        <f t="shared" si="8"/>
        <v>0.18089892709061631</v>
      </c>
      <c r="C170" s="15">
        <f t="shared" si="9"/>
        <v>5.5279487616810332</v>
      </c>
      <c r="F170">
        <f t="shared" si="10"/>
        <v>32724.421822536107</v>
      </c>
    </row>
    <row r="171" spans="1:6" x14ac:dyDescent="0.2">
      <c r="A171">
        <v>27.6</v>
      </c>
      <c r="B171" s="15">
        <f t="shared" si="8"/>
        <v>0.18785147411915093</v>
      </c>
      <c r="C171" s="15">
        <f t="shared" si="9"/>
        <v>5.3233545527873654</v>
      </c>
      <c r="F171">
        <f t="shared" si="10"/>
        <v>35288.176328738031</v>
      </c>
    </row>
    <row r="172" spans="1:6" x14ac:dyDescent="0.2">
      <c r="A172">
        <v>27.8</v>
      </c>
      <c r="B172" s="15">
        <f t="shared" si="8"/>
        <v>0.19476367889899815</v>
      </c>
      <c r="C172" s="15">
        <f t="shared" si="9"/>
        <v>5.1344275567858144</v>
      </c>
      <c r="F172">
        <f t="shared" si="10"/>
        <v>37932.890618272053</v>
      </c>
    </row>
    <row r="173" spans="1:6" x14ac:dyDescent="0.2">
      <c r="A173">
        <v>28</v>
      </c>
      <c r="B173" s="15">
        <f t="shared" si="8"/>
        <v>0.20163640294305235</v>
      </c>
      <c r="C173" s="15">
        <f t="shared" si="9"/>
        <v>4.9594219367344472</v>
      </c>
      <c r="F173">
        <f t="shared" si="10"/>
        <v>40657.23899181297</v>
      </c>
    </row>
    <row r="174" spans="1:6" x14ac:dyDescent="0.2">
      <c r="A174">
        <v>28.2</v>
      </c>
      <c r="B174" s="15">
        <f t="shared" si="8"/>
        <v>0.20847048374612512</v>
      </c>
      <c r="C174" s="15">
        <f t="shared" si="9"/>
        <v>4.7968421333822864</v>
      </c>
      <c r="F174">
        <f t="shared" si="10"/>
        <v>43459.942593343425</v>
      </c>
    </row>
    <row r="175" spans="1:6" x14ac:dyDescent="0.2">
      <c r="A175">
        <v>28.4</v>
      </c>
      <c r="B175" s="15">
        <f t="shared" si="8"/>
        <v>0.21526673555814985</v>
      </c>
      <c r="C175" s="15">
        <f t="shared" si="9"/>
        <v>4.6453995662969989</v>
      </c>
      <c r="F175">
        <f t="shared" si="10"/>
        <v>46339.767437862407</v>
      </c>
    </row>
    <row r="176" spans="1:6" x14ac:dyDescent="0.2">
      <c r="A176">
        <v>28.6</v>
      </c>
      <c r="B176" s="15">
        <f t="shared" si="8"/>
        <v>0.22202595013939166</v>
      </c>
      <c r="C176" s="15">
        <f t="shared" si="9"/>
        <v>4.5039780231643327</v>
      </c>
      <c r="F176">
        <f t="shared" si="10"/>
        <v>49295.522535299635</v>
      </c>
    </row>
    <row r="177" spans="1:6" x14ac:dyDescent="0.2">
      <c r="A177">
        <v>28.8</v>
      </c>
      <c r="B177" s="15">
        <f t="shared" si="8"/>
        <v>0.22874889749528687</v>
      </c>
      <c r="C177" s="15">
        <f t="shared" si="9"/>
        <v>4.3716057692501185</v>
      </c>
      <c r="F177">
        <f t="shared" si="10"/>
        <v>52326.058105309268</v>
      </c>
    </row>
    <row r="178" spans="1:6" x14ac:dyDescent="0.2">
      <c r="A178">
        <v>29</v>
      </c>
      <c r="B178" s="15">
        <f t="shared" si="8"/>
        <v>0.2354363265894803</v>
      </c>
      <c r="C178" s="15">
        <f t="shared" si="9"/>
        <v>4.2474329025004494</v>
      </c>
      <c r="F178">
        <f t="shared" si="10"/>
        <v>55430.263877948426</v>
      </c>
    </row>
    <row r="179" spans="1:6" x14ac:dyDescent="0.2">
      <c r="A179">
        <v>29.2</v>
      </c>
      <c r="B179" s="15">
        <f t="shared" si="8"/>
        <v>0.24208896603428229</v>
      </c>
      <c r="C179" s="15">
        <f t="shared" si="9"/>
        <v>4.1307128382645484</v>
      </c>
      <c r="F179">
        <f t="shared" si="10"/>
        <v>58607.067475547883</v>
      </c>
    </row>
    <row r="180" spans="1:6" x14ac:dyDescent="0.2">
      <c r="A180">
        <v>29.4</v>
      </c>
      <c r="B180" s="15">
        <f t="shared" si="8"/>
        <v>0.24870752475824726</v>
      </c>
      <c r="C180" s="15">
        <f t="shared" si="9"/>
        <v>4.0207870709663345</v>
      </c>
      <c r="F180">
        <f t="shared" si="10"/>
        <v>61855.432871374171</v>
      </c>
    </row>
    <row r="181" spans="1:6" x14ac:dyDescent="0.2">
      <c r="A181">
        <v>29.6</v>
      </c>
      <c r="B181" s="15">
        <f t="shared" si="8"/>
        <v>0.25529269265089466</v>
      </c>
      <c r="C181" s="15">
        <f t="shared" si="9"/>
        <v>3.9170725554901447</v>
      </c>
      <c r="F181">
        <f t="shared" si="10"/>
        <v>65174.358920944156</v>
      </c>
    </row>
    <row r="182" spans="1:6" x14ac:dyDescent="0.2">
      <c r="A182">
        <v>29.8</v>
      </c>
      <c r="B182" s="15">
        <f t="shared" si="8"/>
        <v>0.26184514118483465</v>
      </c>
      <c r="C182" s="15">
        <f t="shared" si="9"/>
        <v>3.8190511974942738</v>
      </c>
      <c r="F182">
        <f t="shared" si="10"/>
        <v>68562.87796210598</v>
      </c>
    </row>
    <row r="183" spans="1:6" x14ac:dyDescent="0.2">
      <c r="A183">
        <v>30</v>
      </c>
      <c r="B183" s="15">
        <f t="shared" si="8"/>
        <v>0.26836552401571684</v>
      </c>
      <c r="C183" s="15">
        <f t="shared" si="9"/>
        <v>3.7262610525986748</v>
      </c>
      <c r="F183">
        <f t="shared" si="10"/>
        <v>72020.054480230305</v>
      </c>
    </row>
    <row r="184" spans="1:6" x14ac:dyDescent="0.2">
      <c r="A184">
        <v>30.2</v>
      </c>
      <c r="B184" s="15">
        <f t="shared" si="8"/>
        <v>0.27485447756053472</v>
      </c>
      <c r="C184" s="15">
        <f t="shared" si="9"/>
        <v>3.6382889188325382</v>
      </c>
      <c r="F184">
        <f t="shared" si="10"/>
        <v>75544.983835074454</v>
      </c>
    </row>
    <row r="185" spans="1:6" x14ac:dyDescent="0.2">
      <c r="A185">
        <v>30.4</v>
      </c>
      <c r="B185" s="15">
        <f t="shared" si="8"/>
        <v>0.28131262155488673</v>
      </c>
      <c r="C185" s="15">
        <f t="shared" si="9"/>
        <v>3.5547640716322806</v>
      </c>
      <c r="F185">
        <f t="shared" si="10"/>
        <v>79136.79104608293</v>
      </c>
    </row>
    <row r="186" spans="1:6" x14ac:dyDescent="0.2">
      <c r="A186">
        <v>30.6</v>
      </c>
      <c r="B186" s="15">
        <f t="shared" si="8"/>
        <v>0.28774055958985112</v>
      </c>
      <c r="C186" s="15">
        <f t="shared" si="9"/>
        <v>3.4753529409458719</v>
      </c>
      <c r="F186">
        <f t="shared" si="10"/>
        <v>82794.629633080651</v>
      </c>
    </row>
    <row r="187" spans="1:6" x14ac:dyDescent="0.2">
      <c r="A187">
        <v>30.8</v>
      </c>
      <c r="B187" s="15">
        <f t="shared" si="8"/>
        <v>0.2941388796291472</v>
      </c>
      <c r="C187" s="15">
        <f t="shared" si="9"/>
        <v>3.3997545692048887</v>
      </c>
      <c r="F187">
        <f t="shared" si="10"/>
        <v>86517.680509489961</v>
      </c>
    </row>
    <row r="188" spans="1:6" x14ac:dyDescent="0.2">
      <c r="A188">
        <v>31</v>
      </c>
      <c r="B188" s="15">
        <f t="shared" si="8"/>
        <v>0.30050815450727525</v>
      </c>
      <c r="C188" s="15">
        <f t="shared" si="9"/>
        <v>3.3276967197101142</v>
      </c>
      <c r="F188">
        <f t="shared" si="10"/>
        <v>90305.15092536842</v>
      </c>
    </row>
    <row r="189" spans="1:6" x14ac:dyDescent="0.2">
      <c r="A189">
        <v>31.2</v>
      </c>
      <c r="B189" s="15">
        <f t="shared" si="8"/>
        <v>0.3068489424093272</v>
      </c>
      <c r="C189" s="15">
        <f t="shared" si="9"/>
        <v>3.2589325293030678</v>
      </c>
      <c r="F189">
        <f t="shared" si="10"/>
        <v>94156.273457722607</v>
      </c>
    </row>
    <row r="190" spans="1:6" x14ac:dyDescent="0.2">
      <c r="A190">
        <v>31.4</v>
      </c>
      <c r="B190" s="15">
        <f t="shared" si="8"/>
        <v>0.31316178733315214</v>
      </c>
      <c r="C190" s="15">
        <f t="shared" si="9"/>
        <v>3.1932376185353868</v>
      </c>
      <c r="F190">
        <f t="shared" si="10"/>
        <v>98070.305045694404</v>
      </c>
    </row>
    <row r="191" spans="1:6" x14ac:dyDescent="0.2">
      <c r="A191">
        <v>31.6</v>
      </c>
      <c r="B191" s="15">
        <f t="shared" si="8"/>
        <v>0.31944721953455446</v>
      </c>
      <c r="C191" s="15">
        <f t="shared" si="9"/>
        <v>3.1304075880110469</v>
      </c>
      <c r="F191">
        <f t="shared" si="10"/>
        <v>102046.52606835784</v>
      </c>
    </row>
    <row r="192" spans="1:6" x14ac:dyDescent="0.2">
      <c r="A192">
        <v>31.8</v>
      </c>
      <c r="B192" s="15">
        <f t="shared" si="8"/>
        <v>0.32570575595617818</v>
      </c>
      <c r="C192" s="15">
        <f t="shared" si="9"/>
        <v>3.0702558420077297</v>
      </c>
      <c r="F192">
        <f t="shared" si="10"/>
        <v>106084.23946298548</v>
      </c>
    </row>
    <row r="193" spans="1:6" x14ac:dyDescent="0.2">
      <c r="A193">
        <v>32</v>
      </c>
      <c r="B193" s="15">
        <f t="shared" si="8"/>
        <v>0.33193790064072565</v>
      </c>
      <c r="C193" s="15">
        <f t="shared" si="9"/>
        <v>3.0126116905292899</v>
      </c>
      <c r="F193">
        <f t="shared" si="10"/>
        <v>110182.76988177227</v>
      </c>
    </row>
    <row r="194" spans="1:6" x14ac:dyDescent="0.2">
      <c r="A194">
        <v>32.200000000000003</v>
      </c>
      <c r="B194" s="15">
        <f t="shared" si="8"/>
        <v>0.33814414512912427</v>
      </c>
      <c r="C194" s="15">
        <f t="shared" si="9"/>
        <v>2.9573186890996985</v>
      </c>
      <c r="F194">
        <f t="shared" si="10"/>
        <v>114341.46288510627</v>
      </c>
    </row>
    <row r="195" spans="1:6" x14ac:dyDescent="0.2">
      <c r="A195">
        <v>32.4</v>
      </c>
      <c r="B195" s="15">
        <f t="shared" si="8"/>
        <v>0.34432496884424718</v>
      </c>
      <c r="C195" s="15">
        <f t="shared" si="9"/>
        <v>2.9042331822655085</v>
      </c>
      <c r="F195">
        <f t="shared" si="10"/>
        <v>118559.68416959178</v>
      </c>
    </row>
    <row r="196" spans="1:6" x14ac:dyDescent="0.2">
      <c r="A196">
        <v>32.6</v>
      </c>
      <c r="B196" s="15">
        <f t="shared" si="8"/>
        <v>0.3504808394607648</v>
      </c>
      <c r="C196" s="15">
        <f t="shared" si="9"/>
        <v>2.8532230222301402</v>
      </c>
      <c r="F196">
        <f t="shared" si="10"/>
        <v>122836.81882912241</v>
      </c>
    </row>
    <row r="197" spans="1:6" x14ac:dyDescent="0.2">
      <c r="A197">
        <v>32.799999999999997</v>
      </c>
      <c r="B197" s="15">
        <f t="shared" si="8"/>
        <v>0.35661221326168219</v>
      </c>
      <c r="C197" s="15">
        <f t="shared" si="9"/>
        <v>2.8041664385347329</v>
      </c>
      <c r="F197">
        <f t="shared" si="10"/>
        <v>127172.2706473955</v>
      </c>
    </row>
    <row r="198" spans="1:6" x14ac:dyDescent="0.2">
      <c r="A198">
        <v>33</v>
      </c>
      <c r="B198" s="15">
        <f t="shared" si="8"/>
        <v>0.36271953548210339</v>
      </c>
      <c r="C198" s="15">
        <f t="shared" si="9"/>
        <v>2.7569510384128182</v>
      </c>
      <c r="F198">
        <f t="shared" si="10"/>
        <v>131565.46142035283</v>
      </c>
    </row>
    <row r="199" spans="1:6" x14ac:dyDescent="0.2">
      <c r="A199">
        <v>33.200000000000003</v>
      </c>
      <c r="B199" s="15">
        <f t="shared" si="8"/>
        <v>0.36880324064072734</v>
      </c>
      <c r="C199" s="15">
        <f t="shared" si="9"/>
        <v>2.7114729205271764</v>
      </c>
      <c r="F199">
        <f t="shared" si="10"/>
        <v>136015.83030710224</v>
      </c>
    </row>
    <row r="200" spans="1:6" x14ac:dyDescent="0.2">
      <c r="A200">
        <v>33.4</v>
      </c>
      <c r="B200" s="15">
        <f t="shared" si="8"/>
        <v>0.37486375285958012</v>
      </c>
      <c r="C200" s="15">
        <f t="shared" si="9"/>
        <v>2.6676358873635593</v>
      </c>
      <c r="F200">
        <f t="shared" si="10"/>
        <v>140522.83320796839</v>
      </c>
    </row>
    <row r="201" spans="1:6" x14ac:dyDescent="0.2">
      <c r="A201">
        <v>33.6</v>
      </c>
      <c r="B201" s="15">
        <f t="shared" si="8"/>
        <v>0.38090148617244646</v>
      </c>
      <c r="C201" s="15">
        <f t="shared" si="9"/>
        <v>2.6253507437019228</v>
      </c>
      <c r="F201">
        <f t="shared" si="10"/>
        <v>145085.94216837845</v>
      </c>
    </row>
    <row r="202" spans="1:6" x14ac:dyDescent="0.2">
      <c r="A202">
        <v>33.799999999999997</v>
      </c>
      <c r="B202" s="15">
        <f t="shared" si="8"/>
        <v>0.38691684482245708</v>
      </c>
      <c r="C202" s="15">
        <f t="shared" si="9"/>
        <v>2.5845346703859993</v>
      </c>
      <c r="F202">
        <f t="shared" si="10"/>
        <v>149704.64480736534</v>
      </c>
    </row>
    <row r="203" spans="1:6" x14ac:dyDescent="0.2">
      <c r="A203">
        <v>34</v>
      </c>
      <c r="B203" s="15">
        <f t="shared" si="8"/>
        <v>0.39291022354926702</v>
      </c>
      <c r="C203" s="15">
        <f t="shared" si="9"/>
        <v>2.5451106641276029</v>
      </c>
      <c r="F203">
        <f t="shared" si="10"/>
        <v>154378.44376953499</v>
      </c>
    </row>
    <row r="204" spans="1:6" x14ac:dyDescent="0.2">
      <c r="A204">
        <v>34.200000000000003</v>
      </c>
      <c r="B204" s="15">
        <f t="shared" si="8"/>
        <v>0.39888200786623562</v>
      </c>
      <c r="C204" s="15">
        <f t="shared" si="9"/>
        <v>2.5070070353620668</v>
      </c>
      <c r="F204">
        <f t="shared" si="10"/>
        <v>159106.85619939963</v>
      </c>
    </row>
    <row r="205" spans="1:6" x14ac:dyDescent="0.2">
      <c r="A205">
        <v>34.4</v>
      </c>
      <c r="B205" s="15">
        <f t="shared" si="8"/>
        <v>0.40483257432801134</v>
      </c>
      <c r="C205" s="15">
        <f t="shared" si="9"/>
        <v>2.4701569572555209</v>
      </c>
      <c r="F205">
        <f t="shared" si="10"/>
        <v>163889.41323704482</v>
      </c>
    </row>
    <row r="206" spans="1:6" x14ac:dyDescent="0.2">
      <c r="A206">
        <v>34.6</v>
      </c>
      <c r="B206" s="15">
        <f t="shared" si="8"/>
        <v>0.4107622907888957</v>
      </c>
      <c r="C206" s="15">
        <f t="shared" si="9"/>
        <v>2.4344980598862542</v>
      </c>
      <c r="F206">
        <f t="shared" si="10"/>
        <v>168725.65953414133</v>
      </c>
    </row>
    <row r="207" spans="1:6" x14ac:dyDescent="0.2">
      <c r="A207">
        <v>34.799999999999997</v>
      </c>
      <c r="B207" s="15">
        <f t="shared" si="8"/>
        <v>0.4166715166523533</v>
      </c>
      <c r="C207" s="15">
        <f t="shared" si="9"/>
        <v>2.3999720644076143</v>
      </c>
      <c r="F207">
        <f t="shared" si="10"/>
        <v>173615.15278937234</v>
      </c>
    </row>
    <row r="208" spans="1:6" x14ac:dyDescent="0.2">
      <c r="A208">
        <v>35</v>
      </c>
      <c r="B208" s="15">
        <f t="shared" si="8"/>
        <v>0.42256060311201649</v>
      </c>
      <c r="C208" s="15">
        <f t="shared" si="9"/>
        <v>2.3665244526710176</v>
      </c>
      <c r="F208">
        <f t="shared" si="10"/>
        <v>178557.46330239114</v>
      </c>
    </row>
    <row r="209" spans="1:6" x14ac:dyDescent="0.2">
      <c r="A209">
        <v>35.200000000000003</v>
      </c>
      <c r="B209" s="15">
        <f t="shared" si="8"/>
        <v>0.42842989338451481</v>
      </c>
      <c r="C209" s="15">
        <f t="shared" si="9"/>
        <v>2.3341041683627393</v>
      </c>
      <c r="F209">
        <f t="shared" si="10"/>
        <v>183552.17354546674</v>
      </c>
    </row>
    <row r="210" spans="1:6" x14ac:dyDescent="0.2">
      <c r="A210">
        <v>35.4</v>
      </c>
      <c r="B210" s="15">
        <f t="shared" si="8"/>
        <v>0.43427972293445044</v>
      </c>
      <c r="C210" s="15">
        <f t="shared" si="9"/>
        <v>2.3026633462021864</v>
      </c>
      <c r="F210">
        <f t="shared" si="10"/>
        <v>188598.87775202305</v>
      </c>
    </row>
    <row r="211" spans="1:6" x14ac:dyDescent="0.2">
      <c r="A211">
        <v>35.6</v>
      </c>
      <c r="B211" s="15">
        <f t="shared" si="8"/>
        <v>0.44011041969182552</v>
      </c>
      <c r="C211" s="15">
        <f t="shared" si="9"/>
        <v>2.2721570661749406</v>
      </c>
      <c r="F211">
        <f t="shared" si="10"/>
        <v>193697.18152131484</v>
      </c>
    </row>
    <row r="212" spans="1:6" x14ac:dyDescent="0.2">
      <c r="A212">
        <v>35.799999999999997</v>
      </c>
      <c r="B212" s="15">
        <f t="shared" si="8"/>
        <v>0.44592230426220647</v>
      </c>
      <c r="C212" s="15">
        <f t="shared" si="9"/>
        <v>2.242543130141323</v>
      </c>
      <c r="F212">
        <f t="shared" si="10"/>
        <v>198846.70143851585</v>
      </c>
    </row>
    <row r="213" spans="1:6" x14ac:dyDescent="0.2">
      <c r="A213">
        <v>36</v>
      </c>
      <c r="B213" s="15">
        <f t="shared" si="8"/>
        <v>0.45171569012991408</v>
      </c>
      <c r="C213" s="15">
        <f t="shared" si="9"/>
        <v>2.2137818584791655</v>
      </c>
      <c r="F213">
        <f t="shared" si="10"/>
        <v>204047.06470954456</v>
      </c>
    </row>
    <row r="214" spans="1:6" x14ac:dyDescent="0.2">
      <c r="A214">
        <v>36.200000000000003</v>
      </c>
      <c r="B214" s="15">
        <f t="shared" si="8"/>
        <v>0.45749088385449893</v>
      </c>
      <c r="C214" s="15">
        <f t="shared" si="9"/>
        <v>2.185835904695407</v>
      </c>
      <c r="F214">
        <f t="shared" si="10"/>
        <v>209297.90880997063</v>
      </c>
    </row>
    <row r="215" spans="1:6" x14ac:dyDescent="0.2">
      <c r="A215">
        <v>36.4</v>
      </c>
      <c r="B215" s="15">
        <f t="shared" si="8"/>
        <v>0.46324818526076122</v>
      </c>
      <c r="C215" s="15">
        <f t="shared" si="9"/>
        <v>2.1586700861809152</v>
      </c>
      <c r="F215">
        <f t="shared" si="10"/>
        <v>214598.88114738851</v>
      </c>
    </row>
    <row r="216" spans="1:6" x14ac:dyDescent="0.2">
      <c r="A216">
        <v>36.6</v>
      </c>
      <c r="B216" s="15">
        <f t="shared" si="8"/>
        <v>0.46898788762256033</v>
      </c>
      <c r="C216" s="15">
        <f t="shared" si="9"/>
        <v>2.1322512294918718</v>
      </c>
      <c r="F216">
        <f t="shared" si="10"/>
        <v>219949.63873667127</v>
      </c>
    </row>
    <row r="217" spans="1:6" x14ac:dyDescent="0.2">
      <c r="A217">
        <v>36.799999999999997</v>
      </c>
      <c r="B217" s="15">
        <f t="shared" si="8"/>
        <v>0.47471027784064468</v>
      </c>
      <c r="C217" s="15">
        <f t="shared" si="9"/>
        <v>2.1065480287235103</v>
      </c>
      <c r="F217">
        <f t="shared" si="10"/>
        <v>225349.84788754204</v>
      </c>
    </row>
    <row r="218" spans="1:6" x14ac:dyDescent="0.2">
      <c r="A218">
        <v>37</v>
      </c>
      <c r="B218" s="15">
        <f t="shared" si="8"/>
        <v>0.48041563661473413</v>
      </c>
      <c r="C218" s="15">
        <f t="shared" si="9"/>
        <v>2.0815309157015278</v>
      </c>
      <c r="F218">
        <f t="shared" si="10"/>
        <v>230799.18390394028</v>
      </c>
    </row>
    <row r="219" spans="1:6" x14ac:dyDescent="0.2">
      <c r="A219">
        <v>37.200000000000003</v>
      </c>
      <c r="B219" s="15">
        <f t="shared" si="8"/>
        <v>0.4861042386100593</v>
      </c>
      <c r="C219" s="15">
        <f t="shared" si="9"/>
        <v>2.0571719408564446</v>
      </c>
      <c r="F219">
        <f t="shared" si="10"/>
        <v>236297.33079466547</v>
      </c>
    </row>
    <row r="220" spans="1:6" x14ac:dyDescent="0.2">
      <c r="A220">
        <v>37.4</v>
      </c>
      <c r="B220" s="15">
        <f t="shared" si="8"/>
        <v>0.49177635261857405</v>
      </c>
      <c r="C220" s="15">
        <f t="shared" si="9"/>
        <v>2.0334446637689565</v>
      </c>
      <c r="F220">
        <f t="shared" si="10"/>
        <v>241843.98099482807</v>
      </c>
    </row>
    <row r="221" spans="1:6" x14ac:dyDescent="0.2">
      <c r="A221">
        <v>37.6</v>
      </c>
      <c r="B221" s="15">
        <f t="shared" si="8"/>
        <v>0.49743224171503247</v>
      </c>
      <c r="C221" s="15">
        <f t="shared" si="9"/>
        <v>2.0103240524824626</v>
      </c>
      <c r="F221">
        <f t="shared" si="10"/>
        <v>247438.83509764253</v>
      </c>
    </row>
    <row r="222" spans="1:6" x14ac:dyDescent="0.2">
      <c r="A222">
        <v>37.799999999999997</v>
      </c>
      <c r="B222" s="15">
        <f t="shared" si="8"/>
        <v>0.50307216340812</v>
      </c>
      <c r="C222" s="15">
        <f t="shared" si="9"/>
        <v>1.987786390774209</v>
      </c>
      <c r="F222">
        <f t="shared" si="10"/>
        <v>253081.60159612616</v>
      </c>
    </row>
    <row r="223" spans="1:6" x14ac:dyDescent="0.2">
      <c r="A223">
        <v>38</v>
      </c>
      <c r="B223" s="15">
        <f t="shared" si="8"/>
        <v>0.50869636978682298</v>
      </c>
      <c r="C223" s="15">
        <f t="shared" si="9"/>
        <v>1.9658091926605754</v>
      </c>
      <c r="F223">
        <f t="shared" si="10"/>
        <v>258771.99663429213</v>
      </c>
    </row>
    <row r="224" spans="1:6" x14ac:dyDescent="0.2">
      <c r="A224">
        <v>38.200000000000003</v>
      </c>
      <c r="B224" s="15">
        <f t="shared" si="8"/>
        <v>0.51430510766220705</v>
      </c>
      <c r="C224" s="15">
        <f t="shared" si="9"/>
        <v>1.9443711234864789</v>
      </c>
      <c r="F224">
        <f t="shared" si="10"/>
        <v>264509.74376743444</v>
      </c>
    </row>
    <row r="225" spans="1:6" x14ac:dyDescent="0.2">
      <c r="A225">
        <v>38.4</v>
      </c>
      <c r="B225" s="15">
        <f t="shared" si="8"/>
        <v>0.5198986187047725</v>
      </c>
      <c r="C225" s="15">
        <f t="shared" si="9"/>
        <v>1.9234519270147472</v>
      </c>
      <c r="F225">
        <f t="shared" si="10"/>
        <v>270294.57373113045</v>
      </c>
    </row>
    <row r="226" spans="1:6" x14ac:dyDescent="0.2">
      <c r="A226">
        <v>38.6</v>
      </c>
      <c r="B226" s="15">
        <f t="shared" si="8"/>
        <v>0.52547713957754738</v>
      </c>
      <c r="C226" s="15">
        <f t="shared" si="9"/>
        <v>1.903032357989809</v>
      </c>
      <c r="F226">
        <f t="shared" si="10"/>
        <v>276126.22421860124</v>
      </c>
    </row>
    <row r="227" spans="1:6" x14ac:dyDescent="0.2">
      <c r="A227">
        <v>38.799999999999997</v>
      </c>
      <c r="B227" s="15">
        <f t="shared" ref="B227:B283" si="11" xml:space="preserve"> SQRT(F227) / 1000</f>
        <v>0.53104090206506849</v>
      </c>
      <c r="C227" s="15">
        <f t="shared" ref="C227:C283" si="12" xml:space="preserve"> 1 / B227</f>
        <v>1.883094119702045</v>
      </c>
      <c r="F227">
        <f t="shared" ref="F227:F283" si="13" xml:space="preserve"> 2.05 ^ 2 + (2 * PI() * A227 * 3.3 - 1 / (2 * PI() * A227 * 1.5 / 100000)) ^ 2</f>
        <v>282004.43966608169</v>
      </c>
    </row>
    <row r="228" spans="1:6" x14ac:dyDescent="0.2">
      <c r="A228">
        <v>39</v>
      </c>
      <c r="B228" s="15">
        <f t="shared" si="11"/>
        <v>0.53659013319840154</v>
      </c>
      <c r="C228" s="15">
        <f t="shared" si="12"/>
        <v>1.8636198061253857</v>
      </c>
      <c r="F228">
        <f t="shared" si="13"/>
        <v>287928.97104587831</v>
      </c>
    </row>
    <row r="229" spans="1:6" x14ac:dyDescent="0.2">
      <c r="A229">
        <v>39.200000000000003</v>
      </c>
      <c r="B229" s="15">
        <f t="shared" si="11"/>
        <v>0.54212505537633748</v>
      </c>
      <c r="C229" s="15">
        <f t="shared" si="12"/>
        <v>1.8445928482420177</v>
      </c>
      <c r="F229">
        <f t="shared" si="13"/>
        <v>293899.575666797</v>
      </c>
    </row>
    <row r="230" spans="1:6" x14ac:dyDescent="0.2">
      <c r="A230">
        <v>39.4</v>
      </c>
      <c r="B230" s="15">
        <f t="shared" si="11"/>
        <v>0.54764588648290202</v>
      </c>
      <c r="C230" s="15">
        <f t="shared" si="12"/>
        <v>1.8259974642048569</v>
      </c>
      <c r="F230">
        <f t="shared" si="13"/>
        <v>299916.01698164357</v>
      </c>
    </row>
    <row r="231" spans="1:6" x14ac:dyDescent="0.2">
      <c r="A231">
        <v>39.6</v>
      </c>
      <c r="B231" s="15">
        <f t="shared" si="11"/>
        <v>0.55315284000131193</v>
      </c>
      <c r="C231" s="15">
        <f t="shared" si="12"/>
        <v>1.8078186130213636</v>
      </c>
      <c r="F231">
        <f t="shared" si="13"/>
        <v>305978.06440151698</v>
      </c>
    </row>
    <row r="232" spans="1:6" x14ac:dyDescent="0.2">
      <c r="A232">
        <v>39.799999999999997</v>
      </c>
      <c r="B232" s="15">
        <f t="shared" si="11"/>
        <v>0.55864612512449363</v>
      </c>
      <c r="C232" s="15">
        <f t="shared" si="12"/>
        <v>1.7900419514717858</v>
      </c>
      <c r="F232">
        <f t="shared" si="13"/>
        <v>312085.49311661144</v>
      </c>
    </row>
    <row r="233" spans="1:6" x14ac:dyDescent="0.2">
      <c r="A233">
        <v>40</v>
      </c>
      <c r="B233" s="15">
        <f t="shared" si="11"/>
        <v>0.56412594686229478</v>
      </c>
      <c r="C233" s="15">
        <f t="shared" si="12"/>
        <v>1.7726537940012599</v>
      </c>
      <c r="F233">
        <f t="shared" si="13"/>
        <v>318238.08392328059</v>
      </c>
    </row>
    <row r="234" spans="1:6" x14ac:dyDescent="0.2">
      <c r="A234">
        <v>40.200000000000003</v>
      </c>
      <c r="B234" s="15">
        <f t="shared" si="11"/>
        <v>0.56959250614549606</v>
      </c>
      <c r="C234" s="15">
        <f t="shared" si="12"/>
        <v>1.7556410753489815</v>
      </c>
      <c r="F234">
        <f t="shared" si="13"/>
        <v>324435.62305710698</v>
      </c>
    </row>
    <row r="235" spans="1:6" x14ac:dyDescent="0.2">
      <c r="A235">
        <v>40.4</v>
      </c>
      <c r="B235" s="15">
        <f t="shared" si="11"/>
        <v>0.57504599992673744</v>
      </c>
      <c r="C235" s="15">
        <f t="shared" si="12"/>
        <v>1.7389913156989232</v>
      </c>
      <c r="F235">
        <f t="shared" si="13"/>
        <v>330677.90203174128</v>
      </c>
    </row>
    <row r="236" spans="1:6" x14ac:dyDescent="0.2">
      <c r="A236">
        <v>40.6</v>
      </c>
      <c r="B236" s="15">
        <f t="shared" si="11"/>
        <v>0.58048662127846407</v>
      </c>
      <c r="C236" s="15">
        <f t="shared" si="12"/>
        <v>1.7226925881557777</v>
      </c>
      <c r="F236">
        <f t="shared" si="13"/>
        <v>336964.71748328704</v>
      </c>
    </row>
    <row r="237" spans="1:6" x14ac:dyDescent="0.2">
      <c r="A237">
        <v>40.799999999999997</v>
      </c>
      <c r="B237" s="15">
        <f t="shared" si="11"/>
        <v>0.58591455948799276</v>
      </c>
      <c r="C237" s="15">
        <f t="shared" si="12"/>
        <v>1.7067334883670751</v>
      </c>
      <c r="F237">
        <f t="shared" si="13"/>
        <v>343295.87102000864</v>
      </c>
    </row>
    <row r="238" spans="1:6" x14ac:dyDescent="0.2">
      <c r="A238">
        <v>41</v>
      </c>
      <c r="B238" s="15">
        <f t="shared" si="11"/>
        <v>0.59133000014980097</v>
      </c>
      <c r="C238" s="15">
        <f t="shared" si="12"/>
        <v>1.6911031061280015</v>
      </c>
      <c r="F238">
        <f t="shared" si="13"/>
        <v>349671.16907716368</v>
      </c>
    </row>
    <row r="239" spans="1:6" x14ac:dyDescent="0.2">
      <c r="A239">
        <v>41.2</v>
      </c>
      <c r="B239" s="15">
        <f t="shared" si="11"/>
        <v>0.59673312525512712</v>
      </c>
      <c r="C239" s="15">
        <f t="shared" si="12"/>
        <v>1.6757909988195481</v>
      </c>
      <c r="F239">
        <f t="shared" si="13"/>
        <v>356090.42277675128</v>
      </c>
    </row>
    <row r="240" spans="1:6" x14ac:dyDescent="0.2">
      <c r="A240">
        <v>41.4</v>
      </c>
      <c r="B240" s="15">
        <f t="shared" si="11"/>
        <v>0.60212411327897597</v>
      </c>
      <c r="C240" s="15">
        <f t="shared" si="12"/>
        <v>1.6607871665433207</v>
      </c>
      <c r="F240">
        <f t="shared" si="13"/>
        <v>362553.44779199304</v>
      </c>
    </row>
    <row r="241" spans="1:6" x14ac:dyDescent="0.2">
      <c r="A241">
        <v>41.6</v>
      </c>
      <c r="B241" s="15">
        <f t="shared" si="11"/>
        <v>0.60750313926461907</v>
      </c>
      <c r="C241" s="15">
        <f t="shared" si="12"/>
        <v>1.646082028827863</v>
      </c>
      <c r="F241">
        <f t="shared" si="13"/>
        <v>369060.06421636714</v>
      </c>
    </row>
    <row r="242" spans="1:6" x14ac:dyDescent="0.2">
      <c r="A242">
        <v>41.8</v>
      </c>
      <c r="B242" s="15">
        <f t="shared" si="11"/>
        <v>0.61287037490566743</v>
      </c>
      <c r="C242" s="15">
        <f t="shared" si="12"/>
        <v>1.6316664027918126</v>
      </c>
      <c r="F242">
        <f t="shared" si="13"/>
        <v>375610.09643701336</v>
      </c>
    </row>
    <row r="243" spans="1:6" x14ac:dyDescent="0.2">
      <c r="A243">
        <v>42</v>
      </c>
      <c r="B243" s="15">
        <f t="shared" si="11"/>
        <v>0.61822598862580225</v>
      </c>
      <c r="C243" s="15">
        <f t="shared" si="12"/>
        <v>1.6175314826586442</v>
      </c>
      <c r="F243">
        <f t="shared" si="13"/>
        <v>382203.37301235064</v>
      </c>
    </row>
    <row r="244" spans="1:6" x14ac:dyDescent="0.2">
      <c r="A244">
        <v>42.2</v>
      </c>
      <c r="B244" s="15">
        <f t="shared" si="11"/>
        <v>0.62357014565624014</v>
      </c>
      <c r="C244" s="15">
        <f t="shared" si="12"/>
        <v>1.6036688205263709</v>
      </c>
      <c r="F244">
        <f t="shared" si="13"/>
        <v>388839.72655374452</v>
      </c>
    </row>
    <row r="245" spans="1:6" x14ac:dyDescent="0.2">
      <c r="A245">
        <v>42.4</v>
      </c>
      <c r="B245" s="15">
        <f t="shared" si="11"/>
        <v>0.62890300811100619</v>
      </c>
      <c r="C245" s="15">
        <f t="shared" si="12"/>
        <v>1.5900703083033947</v>
      </c>
      <c r="F245">
        <f t="shared" si="13"/>
        <v>395518.99361107231</v>
      </c>
    </row>
    <row r="246" spans="1:6" x14ac:dyDescent="0.2">
      <c r="A246">
        <v>42.6</v>
      </c>
      <c r="B246" s="15">
        <f t="shared" si="11"/>
        <v>0.63422473506009014</v>
      </c>
      <c r="C246" s="15">
        <f t="shared" si="12"/>
        <v>1.57672816072879</v>
      </c>
      <c r="F246">
        <f t="shared" si="13"/>
        <v>402241.01456204144</v>
      </c>
    </row>
    <row r="247" spans="1:6" x14ac:dyDescent="0.2">
      <c r="A247">
        <v>42.8</v>
      </c>
      <c r="B247" s="15">
        <f t="shared" si="11"/>
        <v>0.63953548260054849</v>
      </c>
      <c r="C247" s="15">
        <f t="shared" si="12"/>
        <v>1.5636348994018152</v>
      </c>
      <c r="F247">
        <f t="shared" si="13"/>
        <v>409005.63350511639</v>
      </c>
    </row>
    <row r="248" spans="1:6" x14ac:dyDescent="0.2">
      <c r="A248">
        <v>43</v>
      </c>
      <c r="B248" s="15">
        <f t="shared" si="11"/>
        <v>0.64483540392562866</v>
      </c>
      <c r="C248" s="15">
        <f t="shared" si="12"/>
        <v>1.5507833377513092</v>
      </c>
      <c r="F248">
        <f t="shared" si="13"/>
        <v>415812.69815592864</v>
      </c>
    </row>
    <row r="249" spans="1:6" x14ac:dyDescent="0.2">
      <c r="A249">
        <v>43.2</v>
      </c>
      <c r="B249" s="15">
        <f t="shared" si="11"/>
        <v>0.65012464939196923</v>
      </c>
      <c r="C249" s="15">
        <f t="shared" si="12"/>
        <v>1.5381665668810629</v>
      </c>
      <c r="F249">
        <f t="shared" si="13"/>
        <v>422662.05974703084</v>
      </c>
    </row>
    <row r="250" spans="1:6" x14ac:dyDescent="0.2">
      <c r="A250">
        <v>43.4</v>
      </c>
      <c r="B250" s="15">
        <f t="shared" si="11"/>
        <v>0.65540336658494558</v>
      </c>
      <c r="C250" s="15">
        <f t="shared" si="12"/>
        <v>1.5257779422321474</v>
      </c>
      <c r="F250">
        <f t="shared" si="13"/>
        <v>429553.57293088065</v>
      </c>
    </row>
    <row r="251" spans="1:6" x14ac:dyDescent="0.2">
      <c r="A251">
        <v>43.6</v>
      </c>
      <c r="B251" s="15">
        <f t="shared" si="11"/>
        <v>0.66067170038221801</v>
      </c>
      <c r="C251" s="15">
        <f t="shared" si="12"/>
        <v>1.5136110710076889</v>
      </c>
      <c r="F251">
        <f t="shared" si="13"/>
        <v>436487.09568593116</v>
      </c>
    </row>
    <row r="252" spans="1:6" x14ac:dyDescent="0.2">
      <c r="A252">
        <v>43.8</v>
      </c>
      <c r="B252" s="15">
        <f t="shared" si="11"/>
        <v>0.66592979301553734</v>
      </c>
      <c r="C252" s="15">
        <f t="shared" si="12"/>
        <v>1.5016598003097126</v>
      </c>
      <c r="F252">
        <f t="shared" si="13"/>
        <v>443462.4892257165</v>
      </c>
    </row>
    <row r="253" spans="1:6" x14ac:dyDescent="0.2">
      <c r="A253">
        <v>44</v>
      </c>
      <c r="B253" s="15">
        <f t="shared" si="11"/>
        <v>0.67117778413086904</v>
      </c>
      <c r="C253" s="15">
        <f t="shared" si="12"/>
        <v>1.4899182059414169</v>
      </c>
      <c r="F253">
        <f t="shared" si="13"/>
        <v>450479.61791082344</v>
      </c>
    </row>
    <row r="254" spans="1:6" x14ac:dyDescent="0.2">
      <c r="A254">
        <v>44.2</v>
      </c>
      <c r="B254" s="15">
        <f t="shared" si="11"/>
        <v>0.67641581084688263</v>
      </c>
      <c r="C254" s="15">
        <f t="shared" si="12"/>
        <v>1.4783805818317364</v>
      </c>
      <c r="F254">
        <f t="shared" si="13"/>
        <v>457538.34916364576</v>
      </c>
    </row>
    <row r="255" spans="1:6" x14ac:dyDescent="0.2">
      <c r="A255">
        <v>44.4</v>
      </c>
      <c r="B255" s="15">
        <f t="shared" si="11"/>
        <v>0.68164400781186119</v>
      </c>
      <c r="C255" s="15">
        <f t="shared" si="12"/>
        <v>1.4670414300421863</v>
      </c>
      <c r="F255">
        <f t="shared" si="13"/>
        <v>464638.55338581669</v>
      </c>
    </row>
    <row r="256" spans="1:6" x14ac:dyDescent="0.2">
      <c r="A256">
        <v>44.6</v>
      </c>
      <c r="B256" s="15">
        <f t="shared" si="11"/>
        <v>0.68686250725908382</v>
      </c>
      <c r="C256" s="15">
        <f t="shared" si="12"/>
        <v>1.4558954513189071</v>
      </c>
      <c r="F256">
        <f t="shared" si="13"/>
        <v>471780.10387823492</v>
      </c>
    </row>
    <row r="257" spans="1:6" x14ac:dyDescent="0.2">
      <c r="A257">
        <v>44.8</v>
      </c>
      <c r="B257" s="15">
        <f t="shared" si="11"/>
        <v>0.69207143906071988</v>
      </c>
      <c r="C257" s="15">
        <f t="shared" si="12"/>
        <v>1.4449375361555175</v>
      </c>
      <c r="F257">
        <f t="shared" si="13"/>
        <v>478962.87676357565</v>
      </c>
    </row>
    <row r="258" spans="1:6" x14ac:dyDescent="0.2">
      <c r="A258">
        <v>45</v>
      </c>
      <c r="B258" s="15">
        <f t="shared" si="11"/>
        <v>0.69727093078029045</v>
      </c>
      <c r="C258" s="15">
        <f t="shared" si="12"/>
        <v>1.4341627563348103</v>
      </c>
      <c r="F258">
        <f t="shared" si="13"/>
        <v>486186.75091121264</v>
      </c>
    </row>
    <row r="259" spans="1:6" x14ac:dyDescent="0.2">
      <c r="A259">
        <v>45.2</v>
      </c>
      <c r="B259" s="15">
        <f t="shared" si="11"/>
        <v>0.70246110772373616</v>
      </c>
      <c r="C259" s="15">
        <f t="shared" si="12"/>
        <v>1.4235663569196202</v>
      </c>
      <c r="F259">
        <f t="shared" si="13"/>
        <v>493451.60786445846</v>
      </c>
    </row>
    <row r="260" spans="1:6" x14ac:dyDescent="0.2">
      <c r="A260">
        <v>45.4</v>
      </c>
      <c r="B260" s="15">
        <f t="shared" si="11"/>
        <v>0.70764209298913572</v>
      </c>
      <c r="C260" s="15">
        <f t="shared" si="12"/>
        <v>1.4131437486652632</v>
      </c>
      <c r="F260">
        <f t="shared" si="13"/>
        <v>500757.33177004458</v>
      </c>
    </row>
    <row r="261" spans="1:6" x14ac:dyDescent="0.2">
      <c r="A261">
        <v>45.6</v>
      </c>
      <c r="B261" s="15">
        <f t="shared" si="11"/>
        <v>0.71281400751511614</v>
      </c>
      <c r="C261" s="15">
        <f t="shared" si="12"/>
        <v>1.4028905008278667</v>
      </c>
      <c r="F261">
        <f t="shared" si="13"/>
        <v>508103.80930975999</v>
      </c>
    </row>
    <row r="262" spans="1:6" x14ac:dyDescent="0.2">
      <c r="A262">
        <v>45.8</v>
      </c>
      <c r="B262" s="15">
        <f t="shared" si="11"/>
        <v>0.71797697012799477</v>
      </c>
      <c r="C262" s="15">
        <f t="shared" si="12"/>
        <v>1.3928023343446916</v>
      </c>
      <c r="F262">
        <f t="shared" si="13"/>
        <v>515490.92963417544</v>
      </c>
    </row>
    <row r="263" spans="1:6" x14ac:dyDescent="0.2">
      <c r="A263">
        <v>46</v>
      </c>
      <c r="B263" s="15">
        <f t="shared" si="11"/>
        <v>0.72313109758769445</v>
      </c>
      <c r="C263" s="15">
        <f t="shared" si="12"/>
        <v>1.3828751153641674</v>
      </c>
      <c r="F263">
        <f t="shared" si="13"/>
        <v>522918.58429838356</v>
      </c>
    </row>
    <row r="264" spans="1:6" x14ac:dyDescent="0.2">
      <c r="A264">
        <v>46.2</v>
      </c>
      <c r="B264" s="15">
        <f t="shared" si="11"/>
        <v>0.72827650463246163</v>
      </c>
      <c r="C264" s="15">
        <f t="shared" si="12"/>
        <v>1.3731048491048996</v>
      </c>
      <c r="F264">
        <f t="shared" si="13"/>
        <v>530386.66719967593</v>
      </c>
    </row>
    <row r="265" spans="1:6" x14ac:dyDescent="0.2">
      <c r="A265">
        <v>46.4</v>
      </c>
      <c r="B265" s="15">
        <f t="shared" si="11"/>
        <v>0.73341330402243321</v>
      </c>
      <c r="C265" s="15">
        <f t="shared" si="12"/>
        <v>1.363487674024267</v>
      </c>
      <c r="F265">
        <f t="shared" si="13"/>
        <v>537895.07451710198</v>
      </c>
    </row>
    <row r="266" spans="1:6" x14ac:dyDescent="0.2">
      <c r="A266">
        <v>46.6</v>
      </c>
      <c r="B266" s="15">
        <f t="shared" si="11"/>
        <v>0.73854160658207857</v>
      </c>
      <c r="C266" s="15">
        <f t="shared" si="12"/>
        <v>1.3540198562785561</v>
      </c>
      <c r="F266">
        <f t="shared" si="13"/>
        <v>545443.70465283771</v>
      </c>
    </row>
    <row r="267" spans="1:6" x14ac:dyDescent="0.2">
      <c r="A267">
        <v>46.8</v>
      </c>
      <c r="B267" s="15">
        <f t="shared" si="11"/>
        <v>0.74366152124155449</v>
      </c>
      <c r="C267" s="15">
        <f t="shared" si="12"/>
        <v>1.3446977844577523</v>
      </c>
      <c r="F267">
        <f t="shared" si="13"/>
        <v>553032.45817530295</v>
      </c>
    </row>
    <row r="268" spans="1:6" x14ac:dyDescent="0.2">
      <c r="A268">
        <v>47</v>
      </c>
      <c r="B268" s="15">
        <f t="shared" si="11"/>
        <v>0.74877315507700604</v>
      </c>
      <c r="C268" s="15">
        <f t="shared" si="12"/>
        <v>1.335517964579215</v>
      </c>
      <c r="F268">
        <f t="shared" si="13"/>
        <v>560661.237763974</v>
      </c>
    </row>
    <row r="269" spans="1:6" x14ac:dyDescent="0.2">
      <c r="A269">
        <v>47.2</v>
      </c>
      <c r="B269" s="15">
        <f t="shared" si="11"/>
        <v>0.75387661334983935</v>
      </c>
      <c r="C269" s="15">
        <f t="shared" si="12"/>
        <v>1.3264770153255121</v>
      </c>
      <c r="F269">
        <f t="shared" si="13"/>
        <v>568329.94815582316</v>
      </c>
    </row>
    <row r="270" spans="1:6" x14ac:dyDescent="0.2">
      <c r="A270">
        <v>47.4</v>
      </c>
      <c r="B270" s="15">
        <f t="shared" si="11"/>
        <v>0.75897199954500472</v>
      </c>
      <c r="C270" s="15">
        <f t="shared" si="12"/>
        <v>1.3175716635126051</v>
      </c>
      <c r="F270">
        <f t="shared" si="13"/>
        <v>576038.49609334255</v>
      </c>
    </row>
    <row r="271" spans="1:6" x14ac:dyDescent="0.2">
      <c r="A271">
        <v>47.6</v>
      </c>
      <c r="B271" s="15">
        <f t="shared" si="11"/>
        <v>0.76405941540831235</v>
      </c>
      <c r="C271" s="15">
        <f t="shared" si="12"/>
        <v>1.3087987397754941</v>
      </c>
      <c r="F271">
        <f t="shared" si="13"/>
        <v>583786.79027409211</v>
      </c>
    </row>
    <row r="272" spans="1:6" x14ac:dyDescent="0.2">
      <c r="A272">
        <v>47.8</v>
      </c>
      <c r="B272" s="15">
        <f t="shared" si="11"/>
        <v>0.76913896098281154</v>
      </c>
      <c r="C272" s="15">
        <f t="shared" si="12"/>
        <v>1.3001551744592323</v>
      </c>
      <c r="F272">
        <f t="shared" si="13"/>
        <v>591574.74130171887</v>
      </c>
    </row>
    <row r="273" spans="1:6" x14ac:dyDescent="0.2">
      <c r="A273">
        <v>48</v>
      </c>
      <c r="B273" s="15">
        <f t="shared" si="11"/>
        <v>0.77421073464426093</v>
      </c>
      <c r="C273" s="15">
        <f t="shared" si="12"/>
        <v>1.291637993703983</v>
      </c>
      <c r="F273">
        <f t="shared" si="13"/>
        <v>599402.2616384062</v>
      </c>
    </row>
    <row r="274" spans="1:6" x14ac:dyDescent="0.2">
      <c r="A274">
        <v>48.2</v>
      </c>
      <c r="B274" s="15">
        <f t="shared" si="11"/>
        <v>0.77927483313571666</v>
      </c>
      <c r="C274" s="15">
        <f t="shared" si="12"/>
        <v>1.2832443157135069</v>
      </c>
      <c r="F274">
        <f t="shared" si="13"/>
        <v>607269.26555869915</v>
      </c>
    </row>
    <row r="275" spans="1:6" x14ac:dyDescent="0.2">
      <c r="A275">
        <v>48.4</v>
      </c>
      <c r="B275" s="15">
        <f t="shared" si="11"/>
        <v>0.78433135160126188</v>
      </c>
      <c r="C275" s="15">
        <f t="shared" si="12"/>
        <v>1.2749713471971214</v>
      </c>
      <c r="F275">
        <f t="shared" si="13"/>
        <v>615175.66910466226</v>
      </c>
    </row>
    <row r="276" spans="1:6" x14ac:dyDescent="0.2">
      <c r="A276">
        <v>48.6</v>
      </c>
      <c r="B276" s="15">
        <f t="shared" si="11"/>
        <v>0.78938038361890384</v>
      </c>
      <c r="C276" s="15">
        <f t="shared" si="12"/>
        <v>1.2668163799757899</v>
      </c>
      <c r="F276">
        <f t="shared" si="13"/>
        <v>623121.39004232781</v>
      </c>
    </row>
    <row r="277" spans="1:6" x14ac:dyDescent="0.2">
      <c r="A277">
        <v>48.8</v>
      </c>
      <c r="B277" s="15">
        <f t="shared" si="11"/>
        <v>0.79442202123266326</v>
      </c>
      <c r="C277" s="15">
        <f t="shared" si="12"/>
        <v>1.2587767877435625</v>
      </c>
      <c r="F277">
        <f t="shared" si="13"/>
        <v>631106.34781939012</v>
      </c>
    </row>
    <row r="278" spans="1:6" x14ac:dyDescent="0.2">
      <c r="A278">
        <v>49</v>
      </c>
      <c r="B278" s="15">
        <f t="shared" si="11"/>
        <v>0.79945635498387668</v>
      </c>
      <c r="C278" s="15">
        <f t="shared" si="12"/>
        <v>1.2508500229761359</v>
      </c>
      <c r="F278">
        <f t="shared" si="13"/>
        <v>639130.46352410631</v>
      </c>
    </row>
    <row r="279" spans="1:6" x14ac:dyDescent="0.2">
      <c r="A279">
        <v>49.2</v>
      </c>
      <c r="B279" s="15">
        <f t="shared" si="11"/>
        <v>0.80448347394173636</v>
      </c>
      <c r="C279" s="15">
        <f t="shared" si="12"/>
        <v>1.2430336139787797</v>
      </c>
      <c r="F279">
        <f t="shared" si="13"/>
        <v>647193.65984536451</v>
      </c>
    </row>
    <row r="280" spans="1:6" x14ac:dyDescent="0.2">
      <c r="A280">
        <v>49.4</v>
      </c>
      <c r="B280" s="15">
        <f t="shared" si="11"/>
        <v>0.80950346573308696</v>
      </c>
      <c r="C280" s="15">
        <f t="shared" si="12"/>
        <v>1.235325162066353</v>
      </c>
      <c r="F280">
        <f t="shared" si="13"/>
        <v>655295.8610338791</v>
      </c>
    </row>
    <row r="281" spans="1:6" x14ac:dyDescent="0.2">
      <c r="A281">
        <v>49.6</v>
      </c>
      <c r="B281" s="15">
        <f t="shared" si="11"/>
        <v>0.81451641657150442</v>
      </c>
      <c r="C281" s="15">
        <f t="shared" si="12"/>
        <v>1.227722338868553</v>
      </c>
      <c r="F281">
        <f t="shared" si="13"/>
        <v>663436.99286448455</v>
      </c>
    </row>
    <row r="282" spans="1:6" x14ac:dyDescent="0.2">
      <c r="A282">
        <v>49.8</v>
      </c>
      <c r="B282" s="15">
        <f t="shared" si="11"/>
        <v>0.81952241128567049</v>
      </c>
      <c r="C282" s="15">
        <f t="shared" si="12"/>
        <v>1.2202228837539604</v>
      </c>
      <c r="F282">
        <f t="shared" si="13"/>
        <v>671616.98259947973</v>
      </c>
    </row>
    <row r="283" spans="1:6" x14ac:dyDescent="0.2">
      <c r="A283">
        <v>50</v>
      </c>
      <c r="B283" s="15">
        <f t="shared" si="11"/>
        <v>0.8245215333470699</v>
      </c>
      <c r="C283" s="15">
        <f t="shared" si="12"/>
        <v>1.2128246013667967</v>
      </c>
      <c r="F283">
        <f t="shared" si="13"/>
        <v>679835.75895300321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望月勇希</cp:lastModifiedBy>
  <dcterms:created xsi:type="dcterms:W3CDTF">2017-04-22T13:27:13Z</dcterms:created>
  <dcterms:modified xsi:type="dcterms:W3CDTF">2017-04-25T03:53:39Z</dcterms:modified>
</cp:coreProperties>
</file>