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2" autoFilterDateGrouping="1" firstSheet="1" minimized="0" showHorizontalScroll="1" showSheetTabs="1" showVerticalScroll="1" tabRatio="500" visibility="visible" windowHeight="15996" windowWidth="25596" xWindow="0" yWindow="0"/>
  </bookViews>
  <sheets>
    <sheet name="OldData" sheetId="1" state="visible" r:id="rId1"/>
    <sheet name="NewData" sheetId="2" state="visible" r:id="rId2"/>
    <sheet name="NewResults" sheetId="3" state="visible" r:id="rId3"/>
  </sheets>
  <definedNames>
    <definedName hidden="1" localSheetId="1" name="_xlnm._FilterDatabase">OldData!$A$1:$T$1</definedName>
  </definedNames>
  <calcPr calcId="179021" fullCalcOnLoad="1"/>
</workbook>
</file>

<file path=xl/sharedStrings.xml><?xml version="1.0" encoding="utf-8"?>
<sst xmlns="http://schemas.openxmlformats.org/spreadsheetml/2006/main" uniqueCount="57">
  <si>
    <t>First Name</t>
  </si>
  <si>
    <t>Last Name</t>
  </si>
  <si>
    <t>Week 1</t>
  </si>
  <si>
    <t>Week 2</t>
  </si>
  <si>
    <t>Week 3</t>
  </si>
  <si>
    <t>Total Points</t>
  </si>
  <si>
    <t>Average Points</t>
  </si>
  <si>
    <t>Median Points</t>
  </si>
  <si>
    <t>Range</t>
  </si>
  <si>
    <t>Standard Dev</t>
  </si>
  <si>
    <t>Wins</t>
  </si>
  <si>
    <t>WIYPEEW</t>
  </si>
  <si>
    <t>HMWSYH?</t>
  </si>
  <si>
    <t>Rank By Wins</t>
  </si>
  <si>
    <t>Rank By WIYPEEW</t>
  </si>
  <si>
    <t>Rank by HMWSYH</t>
  </si>
  <si>
    <t>How much are you getting schedule fucked?</t>
  </si>
  <si>
    <t>Doug</t>
  </si>
  <si>
    <t>Walker</t>
  </si>
  <si>
    <t>Chris</t>
  </si>
  <si>
    <t>Tolosa</t>
  </si>
  <si>
    <t>Bryce</t>
  </si>
  <si>
    <t>Rich</t>
  </si>
  <si>
    <t>Soma</t>
  </si>
  <si>
    <t>Yamaoka</t>
  </si>
  <si>
    <t>Jarrett</t>
  </si>
  <si>
    <t>Stichler</t>
  </si>
  <si>
    <t>JJ</t>
  </si>
  <si>
    <t>Netter</t>
  </si>
  <si>
    <t>Anthony</t>
  </si>
  <si>
    <t>Nishida</t>
  </si>
  <si>
    <t>Brendan</t>
  </si>
  <si>
    <t>Nagle</t>
  </si>
  <si>
    <t>Andrew</t>
  </si>
  <si>
    <t>Hallacy</t>
  </si>
  <si>
    <t>Kris</t>
  </si>
  <si>
    <t>Pitton</t>
  </si>
  <si>
    <t>Averages</t>
  </si>
  <si>
    <t>Team Count</t>
  </si>
  <si>
    <t>Match Ups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</si>
  <si>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</si>
  <si>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</si>
  <si>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</si>
  <si>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</si>
  <si>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</si>
  <si>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</si>
  <si>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</si>
  <si>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</si>
  <si>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</si>
  <si>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</si>
  <si>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Team Name</t>
  </si>
  <si>
    <t>Points Range</t>
  </si>
  <si>
    <t>Point Standard Deviation</t>
  </si>
  <si>
    <t>Real Wins</t>
  </si>
  <si>
    <t>Wins Against Everyone</t>
  </si>
  <si>
    <t>Normalized WAE</t>
  </si>
  <si>
    <t>Strength of Schedule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</si>
</sst>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1" numFmtId="0" pivotButton="0" quotePrefix="0" xfId="0"/>
    <xf borderId="0" fillId="2" fontId="0" numFmtId="0" pivotButton="0" quotePrefix="0" xfId="0"/>
    <xf borderId="0" fillId="0" fontId="0" numFmtId="2" pivotButton="0" quotePrefix="0" xfId="0"/>
    <xf borderId="0" fillId="3" fontId="0" numFmtId="0" pivotButton="0" quotePrefix="0" xfId="0"/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0" numFmtId="0" pivotButton="0" quotePrefix="0" xfId="0">
      <alignment horizontal="center"/>
    </xf>
  </cellXfs>
  <cellStyles count="1">
    <cellStyle builtinId="0" name="Normal" xfId="0"/>
  </cellStyles>
  <dxfs count="26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fgColor auto="1"/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theme="9" tint="0.5999633777886288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FF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</dxf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OldData!$N$1</f>
              <strCache>
                <ptCount val="1"/>
                <pt idx="0">
                  <v>Wins</v>
                </pt>
              </strCache>
            </strRef>
          </tx>
          <spPr>
            <a:ln cap="rnd" w="317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x val="-0.180258311461067"/>
                  <y val="-0.11726742490522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OldData!$K$2:$K$10</f>
              <numCache>
                <formatCode>0.00</formatCode>
                <ptCount val="9"/>
                <pt idx="0">
                  <v>124.1</v>
                </pt>
                <pt idx="1">
                  <v>121.75</v>
                </pt>
                <pt idx="2">
                  <v>121.6</v>
                </pt>
                <pt idx="3">
                  <v>119.65</v>
                </pt>
                <pt idx="4">
                  <v>118.85</v>
                </pt>
                <pt idx="5">
                  <v>114.85</v>
                </pt>
                <pt idx="6">
                  <v>114.7</v>
                </pt>
                <pt idx="7">
                  <v>106.3</v>
                </pt>
                <pt idx="8">
                  <v>102.45</v>
                </pt>
              </numCache>
            </numRef>
          </xVal>
          <yVal>
            <numRef>
              <f>OldData!$N$2:$N$10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38061088"/>
        <axId val="1927538720"/>
      </scatterChart>
      <valAx>
        <axId val="153806108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27538720"/>
        <crosses val="autoZero"/>
        <crossBetween val="midCat"/>
      </valAx>
      <valAx>
        <axId val="1927538720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3806108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OldData!$N$1</f>
              <strCache>
                <ptCount val="1"/>
                <pt idx="0">
                  <v>Wins</v>
                </pt>
              </strCache>
            </strRef>
          </tx>
          <spPr>
            <a:ln cap="rnd" w="317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x val="-0.250294838145232"/>
                  <y val="-0.212169364246136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OldData!$J$2:$J$10</f>
              <numCache>
                <formatCode>0.00</formatCode>
                <ptCount val="9"/>
                <pt idx="0">
                  <v>124.1</v>
                </pt>
                <pt idx="1">
                  <v>121.75</v>
                </pt>
                <pt idx="2">
                  <v>121.6</v>
                </pt>
                <pt idx="3">
                  <v>119.65</v>
                </pt>
                <pt idx="4">
                  <v>118.85</v>
                </pt>
                <pt idx="5">
                  <v>114.85</v>
                </pt>
                <pt idx="6">
                  <v>114.7</v>
                </pt>
                <pt idx="7">
                  <v>106.3</v>
                </pt>
                <pt idx="8">
                  <v>102.45</v>
                </pt>
              </numCache>
            </numRef>
          </xVal>
          <yVal>
            <numRef>
              <f>OldData!$N$2:$N$10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23302464"/>
        <axId val="1909046672"/>
      </scatterChart>
      <valAx>
        <axId val="1523302464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09046672"/>
        <crosses val="autoZero"/>
        <crossBetween val="midCat"/>
      </valAx>
      <valAx>
        <axId val="19090466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523302464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OldData!$O$1</f>
              <strCache>
                <ptCount val="1"/>
                <pt idx="0">
                  <v>WIYPEEW</v>
                </pt>
              </strCache>
            </strRef>
          </tx>
          <spPr>
            <a:ln cap="rnd" w="3175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1"/>
            <dispEq val="1"/>
            <trendlineLbl>
              <layout>
                <manualLayout>
                  <x val="-0.225360892388451"/>
                  <y val="-0.0893030037911928"/>
                </manualLayout>
              </layout>
              <numFmt formatCode="General" sourceLinked="0"/>
              <spPr>
                <a:noFill/>
                <a:ln>
                  <a:noFill/>
                  <a:prstDash val="solid"/>
                </a:ln>
              </spPr>
              <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/>
                  </a:r>
                  <a:endParaRPr lang="en-US"/>
                </a:p>
              </txPr>
            </trendlineLbl>
          </trendline>
          <xVal>
            <numRef>
              <f>OldData!$N$2:$N$10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1</v>
                </pt>
                <pt idx="3">
                  <v>1</v>
                </pt>
                <pt idx="4">
                  <v>1</v>
                </pt>
                <pt idx="5">
                  <v>1</v>
                </pt>
                <pt idx="6">
                  <v>1</v>
                </pt>
                <pt idx="7">
                  <v>1</v>
                </pt>
                <pt idx="8">
                  <v>1</v>
                </pt>
              </numCache>
            </numRef>
          </xVal>
          <yVal>
            <numRef>
              <f>OldData!$O$2:$O$10</f>
              <numCache>
                <formatCode>General</formatCode>
                <ptCount val="9"/>
                <pt idx="0">
                  <v>12</v>
                </pt>
                <pt idx="1">
                  <v>10</v>
                </pt>
                <pt idx="2">
                  <v>12</v>
                </pt>
                <pt idx="3">
                  <v>10</v>
                </pt>
                <pt idx="4">
                  <v>12</v>
                </pt>
                <pt idx="5">
                  <v>9</v>
                </pt>
                <pt idx="6">
                  <v>10</v>
                </pt>
                <pt idx="7">
                  <v>6</v>
                </pt>
                <pt idx="8">
                  <v>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910628368"/>
        <axId val="1842296304"/>
      </scatterChart>
      <valAx>
        <axId val="191062836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842296304"/>
        <crosses val="autoZero"/>
        <crossBetween val="midCat"/>
      </valAx>
      <valAx>
        <axId val="184229630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1062836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22</col>
      <colOff>342900</colOff>
      <row>1</row>
      <rowOff>88900</rowOff>
    </from>
    <to>
      <col>27</col>
      <colOff>787400</colOff>
      <row>9</row>
      <rowOff>190500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215900</colOff>
      <row>11</row>
      <rowOff>177800</rowOff>
    </from>
    <to>
      <col>27</col>
      <colOff>660400</colOff>
      <row>25</row>
      <rowOff>76200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26</col>
      <colOff>419100</colOff>
      <row>1</row>
      <rowOff>101600</rowOff>
    </from>
    <to>
      <col>32</col>
      <colOff>38100</colOff>
      <row>10</row>
      <rowOff>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V42"/>
  <sheetViews>
    <sheetView workbookViewId="0">
      <pane activePane="topRight" state="frozen" topLeftCell="N1" xSplit="2"/>
      <selection activeCell="P4" pane="topRight" sqref="P4"/>
    </sheetView>
  </sheetViews>
  <sheetFormatPr baseColWidth="8" defaultColWidth="11.19921875" defaultRowHeight="15.6" outlineLevelCol="0"/>
  <cols>
    <col customWidth="1" max="8" min="3" style="5" width="10.796875"/>
    <col customWidth="1" max="10" min="10" style="5" width="13.796875"/>
    <col customWidth="1" max="12" min="11" style="5" width="12.796875"/>
    <col customWidth="1" max="14" min="13" style="5" width="12.19921875"/>
    <col customWidth="1" max="16" min="16" style="5" width="10.69921875"/>
    <col customWidth="1" max="17" min="17" style="5" width="10.796875"/>
    <col customWidth="1" max="19" min="18" style="5" width="16.5"/>
    <col customWidth="1" max="20" min="20" style="5" width="16.19921875"/>
    <col customWidth="1" hidden="1" max="21" min="21" style="5" width="13.5"/>
    <col customWidth="1" hidden="1" max="22" min="22" style="5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</row>
    <row r="2" spans="1:22">
      <c r="A2" t="s">
        <v>17</v>
      </c>
      <c r="B2" t="s">
        <v>18</v>
      </c>
      <c r="C2" t="n">
        <v>110.5</v>
      </c>
      <c r="D2" t="n">
        <v>137.7</v>
      </c>
      <c r="F2">
        <f>COUNTIF(C$2:C$11,_xlfn.CONCAT("&lt;",C2))</f>
        <v/>
      </c>
      <c r="G2">
        <f>COUNTIF(D$2:D$11,_xlfn.CONCAT("&lt;",D2))</f>
        <v/>
      </c>
      <c r="H2">
        <f>COUNTIF(E$2:E$11,_xlfn.CONCAT("&lt;",E2))</f>
        <v/>
      </c>
      <c r="I2" s="3">
        <f>SUM(C2:E2)</f>
        <v/>
      </c>
      <c r="J2" s="3">
        <f>AVERAGE(C2:E2)</f>
        <v/>
      </c>
      <c r="K2" s="3">
        <f>MEDIAN(C2:E2)</f>
        <v/>
      </c>
      <c r="L2" s="3">
        <f>MAX(C2:E2)-MIN(C2:E2)</f>
        <v/>
      </c>
      <c r="M2" s="3">
        <f>STDEV(C2:E2)</f>
        <v/>
      </c>
      <c r="N2" s="4" t="n">
        <v>1</v>
      </c>
      <c r="O2">
        <f>SUM(F2:H2)</f>
        <v/>
      </c>
      <c r="P2" s="2">
        <f>ROUND(O2/($B$15-1),1)</f>
        <v/>
      </c>
      <c r="Q2" t="n">
        <v>1</v>
      </c>
      <c r="R2" t="n">
        <v>1</v>
      </c>
      <c r="S2" t="n">
        <v>1</v>
      </c>
      <c r="T2">
        <f>Q2-R2</f>
        <v/>
      </c>
      <c r="U2">
        <f>Q2-S2</f>
        <v/>
      </c>
      <c r="V2">
        <f>(T2+U2)/2</f>
        <v/>
      </c>
    </row>
    <row r="3" spans="1:22">
      <c r="A3" t="s">
        <v>19</v>
      </c>
      <c r="B3" t="s">
        <v>20</v>
      </c>
      <c r="C3" t="n">
        <v>146.6</v>
      </c>
      <c r="D3" t="n">
        <v>96.90000000000001</v>
      </c>
      <c r="F3">
        <f>COUNTIF(C$2:C$11,_xlfn.CONCAT("&lt;",C3))</f>
        <v/>
      </c>
      <c r="G3">
        <f>COUNTIF(D$2:D$11,_xlfn.CONCAT("&lt;",D3))</f>
        <v/>
      </c>
      <c r="H3">
        <f>COUNTIF(E$2:E$11,_xlfn.CONCAT("&lt;",E3))</f>
        <v/>
      </c>
      <c r="I3" s="3">
        <f>SUM(C3:E3)</f>
        <v/>
      </c>
      <c r="J3" s="3">
        <f>AVERAGE(C3:E3)</f>
        <v/>
      </c>
      <c r="K3" s="3">
        <f>MEDIAN(C3:E3)</f>
        <v/>
      </c>
      <c r="L3" s="3">
        <f>MAX(C3:E3)-MIN(C3:E3)</f>
        <v/>
      </c>
      <c r="M3" s="3">
        <f>STDEV(C3:E3)</f>
        <v/>
      </c>
      <c r="N3" s="4" t="n">
        <v>1</v>
      </c>
      <c r="O3">
        <f>SUM(F3:H3)</f>
        <v/>
      </c>
      <c r="P3" s="2">
        <f>ROUND(O3/($B$15-1),1)</f>
        <v/>
      </c>
      <c r="Q3" t="n">
        <v>2</v>
      </c>
      <c r="R3" t="n">
        <v>4</v>
      </c>
      <c r="S3" t="n">
        <v>2</v>
      </c>
      <c r="T3">
        <f>Q3-R3</f>
        <v/>
      </c>
      <c r="U3">
        <f>Q3-S3</f>
        <v/>
      </c>
      <c r="V3">
        <f>(T3+U3)/2</f>
        <v/>
      </c>
    </row>
    <row r="4" spans="1:22">
      <c r="A4" t="s">
        <v>21</v>
      </c>
      <c r="B4" t="s">
        <v>22</v>
      </c>
      <c r="C4" t="n">
        <v>122.9</v>
      </c>
      <c r="D4" t="n">
        <v>120.3</v>
      </c>
      <c r="F4">
        <f>COUNTIF(C$2:C$11,_xlfn.CONCAT("&lt;",C4))</f>
        <v/>
      </c>
      <c r="G4">
        <f>COUNTIF(D$2:D$11,_xlfn.CONCAT("&lt;",D4))</f>
        <v/>
      </c>
      <c r="H4">
        <f>COUNTIF(E$2:E$11,_xlfn.CONCAT("&lt;",E4))</f>
        <v/>
      </c>
      <c r="I4" s="3">
        <f>SUM(C4:E4)</f>
        <v/>
      </c>
      <c r="J4" s="3">
        <f>AVERAGE(C4:E4)</f>
        <v/>
      </c>
      <c r="K4" s="3">
        <f>MEDIAN(C4:E4)</f>
        <v/>
      </c>
      <c r="L4" s="3">
        <f>MAX(C4:E4)-MIN(C4:E4)</f>
        <v/>
      </c>
      <c r="M4" s="3">
        <f>STDEV(C4:E4)</f>
        <v/>
      </c>
      <c r="N4" s="4" t="n">
        <v>1</v>
      </c>
      <c r="O4">
        <f>SUM(F4:H4)</f>
        <v/>
      </c>
      <c r="P4" s="2">
        <f>ROUND(O4/($B$15-1),1)</f>
        <v/>
      </c>
      <c r="Q4" t="n">
        <v>3</v>
      </c>
      <c r="R4" t="n">
        <v>2</v>
      </c>
      <c r="S4" t="n">
        <v>3</v>
      </c>
      <c r="T4">
        <f>Q4-R4</f>
        <v/>
      </c>
      <c r="U4">
        <f>Q4-S4</f>
        <v/>
      </c>
      <c r="V4">
        <f>(T4+U4)/2</f>
        <v/>
      </c>
    </row>
    <row r="5" spans="1:22">
      <c r="A5" t="s">
        <v>23</v>
      </c>
      <c r="B5" t="s">
        <v>24</v>
      </c>
      <c r="C5" t="n">
        <v>99.59999999999999</v>
      </c>
      <c r="D5" t="n">
        <v>139.7</v>
      </c>
      <c r="F5">
        <f>COUNTIF(C$2:C$11,_xlfn.CONCAT("&lt;",C5))</f>
        <v/>
      </c>
      <c r="G5">
        <f>COUNTIF(D$2:D$11,_xlfn.CONCAT("&lt;",D5))</f>
        <v/>
      </c>
      <c r="H5">
        <f>COUNTIF(E$2:E$11,_xlfn.CONCAT("&lt;",E5))</f>
        <v/>
      </c>
      <c r="I5" s="3">
        <f>SUM(C5:E5)</f>
        <v/>
      </c>
      <c r="J5" s="3">
        <f>AVERAGE(C5:E5)</f>
        <v/>
      </c>
      <c r="K5" s="3">
        <f>MEDIAN(C5:E5)</f>
        <v/>
      </c>
      <c r="L5" s="3">
        <f>MAX(C5:E5)-MIN(C5:E5)</f>
        <v/>
      </c>
      <c r="M5" s="3">
        <f>STDEV(C5:E5)</f>
        <v/>
      </c>
      <c r="N5" s="4" t="n">
        <v>1</v>
      </c>
      <c r="O5">
        <f>SUM(F5:H5)</f>
        <v/>
      </c>
      <c r="P5" s="2">
        <f>ROUND(O5/($B$15-1),1)</f>
        <v/>
      </c>
      <c r="Q5" t="n">
        <v>4</v>
      </c>
      <c r="R5" t="n">
        <v>5</v>
      </c>
      <c r="S5" t="n">
        <v>4</v>
      </c>
      <c r="T5">
        <f>Q5-R5</f>
        <v/>
      </c>
      <c r="U5">
        <f>Q5-S5</f>
        <v/>
      </c>
      <c r="V5">
        <f>(T5+U5)/2</f>
        <v/>
      </c>
    </row>
    <row r="6" spans="1:22">
      <c r="A6" t="s">
        <v>25</v>
      </c>
      <c r="B6" t="s">
        <v>26</v>
      </c>
      <c r="C6" t="n">
        <v>114.6</v>
      </c>
      <c r="D6" t="n">
        <v>123.1</v>
      </c>
      <c r="F6">
        <f>COUNTIF(C$2:C$11,_xlfn.CONCAT("&lt;",C6))</f>
        <v/>
      </c>
      <c r="G6">
        <f>COUNTIF(D$2:D$11,_xlfn.CONCAT("&lt;",D6))</f>
        <v/>
      </c>
      <c r="H6">
        <f>COUNTIF(E$2:E$11,_xlfn.CONCAT("&lt;",E6))</f>
        <v/>
      </c>
      <c r="I6" s="3">
        <f>SUM(C6:E6)</f>
        <v/>
      </c>
      <c r="J6" s="3">
        <f>AVERAGE(C6:E6)</f>
        <v/>
      </c>
      <c r="K6" s="3">
        <f>MEDIAN(C6:E6)</f>
        <v/>
      </c>
      <c r="L6" s="3">
        <f>MAX(C6:E6)-MIN(C6:E6)</f>
        <v/>
      </c>
      <c r="M6" s="3">
        <f>STDEV(C6:E6)</f>
        <v/>
      </c>
      <c r="N6" s="4" t="n">
        <v>1</v>
      </c>
      <c r="O6">
        <f>SUM(F6:H6)</f>
        <v/>
      </c>
      <c r="P6" s="2">
        <f>ROUND(O6/($B$15-1),1)</f>
        <v/>
      </c>
      <c r="Q6" t="n">
        <v>5</v>
      </c>
      <c r="R6" t="n">
        <v>3</v>
      </c>
      <c r="S6" t="n">
        <v>5</v>
      </c>
      <c r="T6">
        <f>Q6-R6</f>
        <v/>
      </c>
      <c r="U6">
        <f>Q6-S6</f>
        <v/>
      </c>
      <c r="V6">
        <f>(T6+U6)/2</f>
        <v/>
      </c>
    </row>
    <row r="7" spans="1:22">
      <c r="A7" t="s">
        <v>27</v>
      </c>
      <c r="B7" t="s">
        <v>28</v>
      </c>
      <c r="C7" t="n">
        <v>111.3</v>
      </c>
      <c r="D7" t="n">
        <v>118.4</v>
      </c>
      <c r="F7">
        <f>COUNTIF(C$2:C$11,_xlfn.CONCAT("&lt;",C7))</f>
        <v/>
      </c>
      <c r="G7">
        <f>COUNTIF(D$2:D$11,_xlfn.CONCAT("&lt;",D7))</f>
        <v/>
      </c>
      <c r="H7">
        <f>COUNTIF(E$2:E$11,_xlfn.CONCAT("&lt;",E7))</f>
        <v/>
      </c>
      <c r="I7" s="3">
        <f>SUM(C7:E7)</f>
        <v/>
      </c>
      <c r="J7" s="3">
        <f>AVERAGE(C7:E7)</f>
        <v/>
      </c>
      <c r="K7" s="3">
        <f>MEDIAN(C7:E7)</f>
        <v/>
      </c>
      <c r="L7" s="3">
        <f>MAX(C7:E7)-MIN(C7:E7)</f>
        <v/>
      </c>
      <c r="M7" s="3">
        <f>STDEV(C7:E7)</f>
        <v/>
      </c>
      <c r="N7" s="4" t="n">
        <v>1</v>
      </c>
      <c r="O7">
        <f>SUM(F7:H7)</f>
        <v/>
      </c>
      <c r="P7" s="2">
        <f>ROUND(O7/($B$15-1),1)</f>
        <v/>
      </c>
      <c r="Q7" t="n">
        <v>6</v>
      </c>
      <c r="R7" t="n">
        <v>7</v>
      </c>
      <c r="S7" t="n">
        <v>6</v>
      </c>
      <c r="T7">
        <f>Q7-R7</f>
        <v/>
      </c>
      <c r="U7">
        <f>Q7-S7</f>
        <v/>
      </c>
      <c r="V7">
        <f>(T7+U7)/2</f>
        <v/>
      </c>
    </row>
    <row r="8" spans="1:22">
      <c r="A8" t="s">
        <v>29</v>
      </c>
      <c r="B8" t="s">
        <v>30</v>
      </c>
      <c r="C8" t="n">
        <v>123.7</v>
      </c>
      <c r="D8" t="n">
        <v>105.7</v>
      </c>
      <c r="F8">
        <f>COUNTIF(C$2:C$11,_xlfn.CONCAT("&lt;",C8))</f>
        <v/>
      </c>
      <c r="G8">
        <f>COUNTIF(D$2:D$11,_xlfn.CONCAT("&lt;",D8))</f>
        <v/>
      </c>
      <c r="H8">
        <f>COUNTIF(E$2:E$11,_xlfn.CONCAT("&lt;",E8))</f>
        <v/>
      </c>
      <c r="I8" s="3">
        <f>SUM(C8:E8)</f>
        <v/>
      </c>
      <c r="J8" s="3">
        <f>AVERAGE(C8:E8)</f>
        <v/>
      </c>
      <c r="K8" s="3">
        <f>MEDIAN(C8:E8)</f>
        <v/>
      </c>
      <c r="L8" s="3">
        <f>MAX(C8:E8)-MIN(C8:E8)</f>
        <v/>
      </c>
      <c r="M8" s="3">
        <f>STDEV(C8:E8)</f>
        <v/>
      </c>
      <c r="N8" s="4" t="n">
        <v>1</v>
      </c>
      <c r="O8">
        <f>SUM(F8:H8)</f>
        <v/>
      </c>
      <c r="P8" s="2">
        <f>ROUND(O8/($B$15-1),1)</f>
        <v/>
      </c>
      <c r="Q8" t="n">
        <v>7</v>
      </c>
      <c r="R8" t="n">
        <v>6</v>
      </c>
      <c r="S8" t="n">
        <v>7</v>
      </c>
      <c r="T8">
        <f>Q8-R8</f>
        <v/>
      </c>
      <c r="U8">
        <f>Q8-S8</f>
        <v/>
      </c>
      <c r="V8">
        <f>(T8+U8)/2</f>
        <v/>
      </c>
    </row>
    <row r="9" spans="1:22">
      <c r="A9" t="s">
        <v>31</v>
      </c>
      <c r="B9" t="s">
        <v>32</v>
      </c>
      <c r="C9" t="n">
        <v>106.6</v>
      </c>
      <c r="D9" t="n">
        <v>106</v>
      </c>
      <c r="F9">
        <f>COUNTIF(C$2:C$11,_xlfn.CONCAT("&lt;",C9))</f>
        <v/>
      </c>
      <c r="G9">
        <f>COUNTIF(D$2:D$11,_xlfn.CONCAT("&lt;",D9))</f>
        <v/>
      </c>
      <c r="H9">
        <f>COUNTIF(E$2:E$11,_xlfn.CONCAT("&lt;",E9))</f>
        <v/>
      </c>
      <c r="I9" s="3">
        <f>SUM(C9:E9)</f>
        <v/>
      </c>
      <c r="J9" s="3">
        <f>AVERAGE(C9:E9)</f>
        <v/>
      </c>
      <c r="K9" s="3">
        <f>MEDIAN(C9:E9)</f>
        <v/>
      </c>
      <c r="L9" s="3">
        <f>MAX(C9:E9)-MIN(C9:E9)</f>
        <v/>
      </c>
      <c r="M9" s="3">
        <f>STDEV(C9:E9)</f>
        <v/>
      </c>
      <c r="N9" s="4" t="n">
        <v>1</v>
      </c>
      <c r="O9">
        <f>SUM(F9:H9)</f>
        <v/>
      </c>
      <c r="P9" s="2">
        <f>ROUND(O9/($B$15-1),1)</f>
        <v/>
      </c>
      <c r="Q9" t="n">
        <v>8</v>
      </c>
      <c r="R9" t="n">
        <v>9</v>
      </c>
      <c r="S9" t="n">
        <v>8</v>
      </c>
      <c r="T9">
        <f>Q9-R9</f>
        <v/>
      </c>
      <c r="U9">
        <f>Q9-S9</f>
        <v/>
      </c>
      <c r="V9">
        <f>(T9+U9)/2</f>
        <v/>
      </c>
    </row>
    <row r="10" spans="1:22">
      <c r="A10" t="s">
        <v>33</v>
      </c>
      <c r="B10" t="s">
        <v>34</v>
      </c>
      <c r="C10" t="n">
        <v>81.2</v>
      </c>
      <c r="D10" t="n">
        <v>123.7</v>
      </c>
      <c r="F10">
        <f>COUNTIF(C$2:C$11,_xlfn.CONCAT("&lt;",C10))</f>
        <v/>
      </c>
      <c r="G10">
        <f>COUNTIF(D$2:D$11,_xlfn.CONCAT("&lt;",D10))</f>
        <v/>
      </c>
      <c r="H10">
        <f>COUNTIF(E$2:E$11,_xlfn.CONCAT("&lt;",E10))</f>
        <v/>
      </c>
      <c r="I10" s="3">
        <f>SUM(C10:E10)</f>
        <v/>
      </c>
      <c r="J10" s="3">
        <f>AVERAGE(C10:E10)</f>
        <v/>
      </c>
      <c r="K10" s="3">
        <f>MEDIAN(C10:E10)</f>
        <v/>
      </c>
      <c r="L10" s="3">
        <f>MAX(C10:E10)-MIN(C10:E10)</f>
        <v/>
      </c>
      <c r="M10" s="3">
        <f>STDEV(C10:E10)</f>
        <v/>
      </c>
      <c r="N10" s="4" t="n">
        <v>1</v>
      </c>
      <c r="O10">
        <f>SUM(F10:H10)</f>
        <v/>
      </c>
      <c r="P10" s="2">
        <f>ROUND(O10/($B$15-1),1)</f>
        <v/>
      </c>
      <c r="Q10" t="n">
        <v>9</v>
      </c>
      <c r="R10" t="n">
        <v>8</v>
      </c>
      <c r="S10" t="n">
        <v>9</v>
      </c>
      <c r="T10">
        <f>Q10-R10</f>
        <v/>
      </c>
      <c r="U10">
        <f>Q10-S10</f>
        <v/>
      </c>
      <c r="V10">
        <f>(T10+U10)/2</f>
        <v/>
      </c>
    </row>
    <row r="11" spans="1:22">
      <c r="A11" t="s">
        <v>35</v>
      </c>
      <c r="B11" t="s">
        <v>36</v>
      </c>
      <c r="C11" t="n">
        <v>104.1</v>
      </c>
      <c r="D11" t="n">
        <v>91.8</v>
      </c>
      <c r="F11">
        <f>COUNTIF(C$2:C$11,_xlfn.CONCAT("&lt;",C11))</f>
        <v/>
      </c>
      <c r="G11">
        <f>COUNTIF(D$2:D$11,_xlfn.CONCAT("&lt;",D11))</f>
        <v/>
      </c>
      <c r="H11">
        <f>COUNTIF(E$2:E$11,_xlfn.CONCAT("&lt;",E11))</f>
        <v/>
      </c>
      <c r="I11" s="3">
        <f>SUM(C11:E11)</f>
        <v/>
      </c>
      <c r="J11" s="3">
        <f>AVERAGE(C11:E11)</f>
        <v/>
      </c>
      <c r="K11" s="3">
        <f>MEDIAN(C11:E11)</f>
        <v/>
      </c>
      <c r="L11" s="3">
        <f>MAX(C11:E11)-MIN(C11:E11)</f>
        <v/>
      </c>
      <c r="M11" s="3">
        <f>STDEV(C11:E11)</f>
        <v/>
      </c>
      <c r="N11" s="4" t="n">
        <v>1</v>
      </c>
      <c r="O11">
        <f>SUM(F11:H11)</f>
        <v/>
      </c>
      <c r="P11" s="2">
        <f>ROUND(O11/($B$15-1),1)</f>
        <v/>
      </c>
      <c r="Q11" t="n">
        <v>10</v>
      </c>
      <c r="R11" t="n">
        <v>10</v>
      </c>
      <c r="S11" t="n">
        <v>10</v>
      </c>
      <c r="T11">
        <f>Q11-R11</f>
        <v/>
      </c>
    </row>
    <row r="13" spans="1:22">
      <c r="A13" s="1" t="s">
        <v>37</v>
      </c>
      <c r="B13" s="1" t="n"/>
      <c r="C13" s="1">
        <f>AVERAGE(C2:C11)</f>
        <v/>
      </c>
      <c r="D13" s="1">
        <f>AVERAGE(D2:D11)</f>
        <v/>
      </c>
      <c r="E13" s="1">
        <f>AVERAGE(E2:E11)</f>
        <v/>
      </c>
      <c r="F13" s="1">
        <f>AVERAGE(F2:F11)</f>
        <v/>
      </c>
      <c r="G13" s="1">
        <f>AVERAGE(G2:G11)</f>
        <v/>
      </c>
      <c r="H13" s="1">
        <f>AVERAGE(H2:H11)</f>
        <v/>
      </c>
      <c r="I13" s="1">
        <f>AVERAGE(I2:I11)</f>
        <v/>
      </c>
      <c r="J13" s="1">
        <f>AVERAGE(J2:J11)</f>
        <v/>
      </c>
      <c r="K13" s="1">
        <f>AVERAGE(K2:K11)</f>
        <v/>
      </c>
      <c r="L13" s="1">
        <f>AVERAGE(L2:L11)</f>
        <v/>
      </c>
      <c r="M13" s="1">
        <f>AVERAGE(M2:M11)</f>
        <v/>
      </c>
      <c r="N13" s="1">
        <f>AVERAGE(N2:N11)</f>
        <v/>
      </c>
      <c r="O13" s="1">
        <f>AVERAGE(O2:O11)</f>
        <v/>
      </c>
      <c r="P13" s="1">
        <f>AVERAGE(P2:P11)</f>
        <v/>
      </c>
      <c r="Q13" s="1">
        <f>AVERAGE(Q2:Q11)</f>
        <v/>
      </c>
      <c r="R13" s="1">
        <f>AVERAGE(R2:R11)</f>
        <v/>
      </c>
      <c r="S13" s="1">
        <f>AVERAGE(S2:S11)</f>
        <v/>
      </c>
      <c r="T13" s="1" t="n"/>
    </row>
    <row r="15" spans="1:22">
      <c r="A15" t="s">
        <v>38</v>
      </c>
      <c r="B15" t="n">
        <v>10</v>
      </c>
    </row>
    <row r="18" spans="1:22">
      <c r="A18">
        <f>A1</f>
        <v/>
      </c>
      <c r="B18">
        <f>B1</f>
        <v/>
      </c>
      <c r="C18">
        <f>C1</f>
        <v/>
      </c>
      <c r="D18">
        <f>D1</f>
        <v/>
      </c>
      <c r="E18">
        <f>E1</f>
        <v/>
      </c>
    </row>
    <row r="19" spans="1:22">
      <c r="A19">
        <f>A2</f>
        <v/>
      </c>
      <c r="B19">
        <f>B2</f>
        <v/>
      </c>
      <c r="C19">
        <f>C2</f>
        <v/>
      </c>
      <c r="D19">
        <f>D2</f>
        <v/>
      </c>
      <c r="E19">
        <f>E2</f>
        <v/>
      </c>
    </row>
    <row r="20" spans="1:22">
      <c r="A20">
        <f>A3</f>
        <v/>
      </c>
      <c r="B20">
        <f>B3</f>
        <v/>
      </c>
      <c r="C20">
        <f>C3</f>
        <v/>
      </c>
      <c r="D20">
        <f>D3</f>
        <v/>
      </c>
      <c r="E20">
        <f>E3</f>
        <v/>
      </c>
    </row>
    <row r="21" spans="1:22">
      <c r="A21">
        <f>A4</f>
        <v/>
      </c>
      <c r="B21">
        <f>B4</f>
        <v/>
      </c>
      <c r="C21">
        <f>C4</f>
        <v/>
      </c>
      <c r="D21">
        <f>D4</f>
        <v/>
      </c>
      <c r="E21">
        <f>E4</f>
        <v/>
      </c>
    </row>
    <row r="22" spans="1:22">
      <c r="A22">
        <f>A5</f>
        <v/>
      </c>
      <c r="B22">
        <f>B5</f>
        <v/>
      </c>
      <c r="C22">
        <f>C5</f>
        <v/>
      </c>
      <c r="D22">
        <f>D5</f>
        <v/>
      </c>
      <c r="E22">
        <f>E5</f>
        <v/>
      </c>
    </row>
    <row r="23" spans="1:22">
      <c r="A23">
        <f>A6</f>
        <v/>
      </c>
      <c r="B23">
        <f>B6</f>
        <v/>
      </c>
      <c r="C23">
        <f>C6</f>
        <v/>
      </c>
      <c r="D23">
        <f>D6</f>
        <v/>
      </c>
      <c r="E23">
        <f>E6</f>
        <v/>
      </c>
    </row>
    <row r="24" spans="1:22">
      <c r="A24">
        <f>A7</f>
        <v/>
      </c>
      <c r="B24">
        <f>B7</f>
        <v/>
      </c>
      <c r="C24">
        <f>C7</f>
        <v/>
      </c>
      <c r="D24">
        <f>D7</f>
        <v/>
      </c>
      <c r="E24">
        <f>E7</f>
        <v/>
      </c>
    </row>
    <row r="25" spans="1:22">
      <c r="A25">
        <f>A8</f>
        <v/>
      </c>
      <c r="B25">
        <f>B8</f>
        <v/>
      </c>
      <c r="C25">
        <f>C8</f>
        <v/>
      </c>
      <c r="D25">
        <f>D8</f>
        <v/>
      </c>
      <c r="E25">
        <f>E8</f>
        <v/>
      </c>
    </row>
    <row r="26" spans="1:22">
      <c r="A26">
        <f>A9</f>
        <v/>
      </c>
      <c r="B26">
        <f>B9</f>
        <v/>
      </c>
      <c r="C26">
        <f>C9</f>
        <v/>
      </c>
      <c r="D26">
        <f>D9</f>
        <v/>
      </c>
      <c r="E26">
        <f>E9</f>
        <v/>
      </c>
    </row>
    <row r="27" spans="1:22">
      <c r="A27">
        <f>A10</f>
        <v/>
      </c>
      <c r="B27">
        <f>B10</f>
        <v/>
      </c>
      <c r="C27">
        <f>C10</f>
        <v/>
      </c>
      <c r="D27">
        <f>D10</f>
        <v/>
      </c>
      <c r="E27">
        <f>E10</f>
        <v/>
      </c>
    </row>
    <row r="28" spans="1:22">
      <c r="A28">
        <f>A11</f>
        <v/>
      </c>
      <c r="B28">
        <f>B11</f>
        <v/>
      </c>
      <c r="C28">
        <f>C11</f>
        <v/>
      </c>
      <c r="D28">
        <f>D11</f>
        <v/>
      </c>
      <c r="E28">
        <f>E11</f>
        <v/>
      </c>
    </row>
    <row r="32" spans="1:22">
      <c r="A32">
        <f>A18</f>
        <v/>
      </c>
      <c r="B32">
        <f>B18</f>
        <v/>
      </c>
      <c r="C32">
        <f>C18</f>
        <v/>
      </c>
      <c r="D32">
        <f>D18</f>
        <v/>
      </c>
      <c r="E32">
        <f>E18</f>
        <v/>
      </c>
    </row>
    <row r="33" spans="1:22">
      <c r="A33">
        <f>A19</f>
        <v/>
      </c>
      <c r="B33">
        <f>B19</f>
        <v/>
      </c>
      <c r="C33">
        <f>C19</f>
        <v/>
      </c>
      <c r="D33">
        <f>C33+D19</f>
        <v/>
      </c>
      <c r="E33">
        <f>D33+E19</f>
        <v/>
      </c>
    </row>
    <row r="34" spans="1:22">
      <c r="A34">
        <f>A20</f>
        <v/>
      </c>
      <c r="B34">
        <f>B20</f>
        <v/>
      </c>
      <c r="C34">
        <f>C20</f>
        <v/>
      </c>
      <c r="D34">
        <f>C34+D20</f>
        <v/>
      </c>
      <c r="E34">
        <f>D34+E20</f>
        <v/>
      </c>
    </row>
    <row r="35" spans="1:22">
      <c r="A35">
        <f>A21</f>
        <v/>
      </c>
      <c r="B35">
        <f>B21</f>
        <v/>
      </c>
      <c r="C35">
        <f>C21</f>
        <v/>
      </c>
      <c r="D35">
        <f>C35+D21</f>
        <v/>
      </c>
      <c r="E35">
        <f>D35+E21</f>
        <v/>
      </c>
    </row>
    <row r="36" spans="1:22">
      <c r="A36">
        <f>A22</f>
        <v/>
      </c>
      <c r="B36">
        <f>B22</f>
        <v/>
      </c>
      <c r="C36">
        <f>C22</f>
        <v/>
      </c>
      <c r="D36">
        <f>C36+D22</f>
        <v/>
      </c>
      <c r="E36">
        <f>D36+E22</f>
        <v/>
      </c>
    </row>
    <row r="37" spans="1:22">
      <c r="A37">
        <f>A23</f>
        <v/>
      </c>
      <c r="B37">
        <f>B23</f>
        <v/>
      </c>
      <c r="C37">
        <f>C23</f>
        <v/>
      </c>
      <c r="D37">
        <f>C37+D23</f>
        <v/>
      </c>
      <c r="E37">
        <f>D37+E23</f>
        <v/>
      </c>
    </row>
    <row r="38" spans="1:22">
      <c r="A38">
        <f>A24</f>
        <v/>
      </c>
      <c r="B38">
        <f>B24</f>
        <v/>
      </c>
      <c r="C38">
        <f>C24</f>
        <v/>
      </c>
      <c r="D38">
        <f>C38+D24</f>
        <v/>
      </c>
      <c r="E38">
        <f>D38+E24</f>
        <v/>
      </c>
    </row>
    <row r="39" spans="1:22">
      <c r="A39">
        <f>A25</f>
        <v/>
      </c>
      <c r="B39">
        <f>B25</f>
        <v/>
      </c>
      <c r="C39">
        <f>C25</f>
        <v/>
      </c>
      <c r="D39">
        <f>C39+D25</f>
        <v/>
      </c>
      <c r="E39">
        <f>D39+E25</f>
        <v/>
      </c>
    </row>
    <row r="40" spans="1:22">
      <c r="A40">
        <f>A26</f>
        <v/>
      </c>
      <c r="B40">
        <f>B26</f>
        <v/>
      </c>
      <c r="C40">
        <f>C26</f>
        <v/>
      </c>
      <c r="D40">
        <f>C40+D26</f>
        <v/>
      </c>
      <c r="E40">
        <f>D40+E26</f>
        <v/>
      </c>
    </row>
    <row r="41" spans="1:22">
      <c r="A41">
        <f>A27</f>
        <v/>
      </c>
      <c r="B41">
        <f>B27</f>
        <v/>
      </c>
      <c r="C41">
        <f>C27</f>
        <v/>
      </c>
      <c r="D41">
        <f>C41+D27</f>
        <v/>
      </c>
      <c r="E41">
        <f>D41+E27</f>
        <v/>
      </c>
    </row>
    <row r="42" spans="1:22">
      <c r="A42">
        <f>A28</f>
        <v/>
      </c>
      <c r="B42">
        <f>B28</f>
        <v/>
      </c>
      <c r="C42">
        <f>C28</f>
        <v/>
      </c>
      <c r="D42">
        <f>C42+D28</f>
        <v/>
      </c>
      <c r="E42">
        <f>D42+E28</f>
        <v/>
      </c>
    </row>
  </sheetData>
  <conditionalFormatting sqref="F2:H11">
    <cfRule dxfId="16" operator="equal" priority="5" type="cellIs">
      <formula>0</formula>
    </cfRule>
    <cfRule dxfId="14" operator="equal" priority="6" type="cellIs">
      <formula>13</formula>
    </cfRule>
    <cfRule dxfId="23" operator="lessThan" priority="7" type="cellIs">
      <formula>13/2</formula>
    </cfRule>
    <cfRule dxfId="22" operator="greaterThan" priority="8" type="cellIs">
      <formula>6.5</formula>
    </cfRule>
  </conditionalFormatting>
  <conditionalFormatting sqref="Q2:S11">
    <cfRule dxfId="21" operator="lessThan" priority="1" type="cellIs">
      <formula>$Q$13</formula>
    </cfRule>
    <cfRule dxfId="20" operator="greaterThan" priority="2" type="cellIs">
      <formula>$Q$13</formula>
    </cfRule>
  </conditionalFormatting>
  <conditionalFormatting sqref="I2:I11">
    <cfRule dxfId="14" operator="greaterThan" priority="225" type="cellIs">
      <formula>$I$13*1.1</formula>
    </cfRule>
    <cfRule dxfId="18" operator="greaterThan" priority="226" type="cellIs">
      <formula>$I$13*1.05</formula>
    </cfRule>
    <cfRule dxfId="17" operator="between" priority="227" type="cellIs">
      <formula>$I$13*0.95</formula>
      <formula>$I$13*1.05</formula>
    </cfRule>
    <cfRule dxfId="16" operator="lessThan" priority="228" type="cellIs">
      <formula>$I$13*0.9</formula>
    </cfRule>
    <cfRule dxfId="15" operator="lessThan" priority="229" type="cellIs">
      <formula>$I$13*0.95</formula>
    </cfRule>
  </conditionalFormatting>
  <conditionalFormatting sqref="J2:J11">
    <cfRule dxfId="14" operator="greaterThan" priority="235" type="cellIs">
      <formula>$J$13*1.1</formula>
    </cfRule>
    <cfRule dxfId="4" operator="lessThan" priority="236" type="cellIs">
      <formula>$J$13*0.9</formula>
    </cfRule>
    <cfRule dxfId="3" operator="lessThan" priority="237" type="cellIs">
      <formula>$J$13*0.95</formula>
    </cfRule>
    <cfRule dxfId="2" operator="between" priority="238" type="cellIs">
      <formula>$J$13*0.95</formula>
      <formula>$J$13*1.05</formula>
    </cfRule>
    <cfRule dxfId="0" operator="greaterThan" priority="239" type="cellIs">
      <formula>$J$13*1.05</formula>
    </cfRule>
  </conditionalFormatting>
  <conditionalFormatting sqref="T2:T11">
    <cfRule priority="24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1">
    <cfRule dxfId="4" operator="lessThan" priority="247" type="cellIs">
      <formula>$K$13*0.9</formula>
    </cfRule>
    <cfRule dxfId="3" operator="lessThan" priority="248" type="cellIs">
      <formula>$K$13*0.95</formula>
    </cfRule>
    <cfRule dxfId="2" operator="between" priority="249" type="cellIs">
      <formula>$K$13*0.95</formula>
      <formula>$K$13*1.05</formula>
    </cfRule>
    <cfRule dxfId="1" operator="greaterThan" priority="250" type="cellIs">
      <formula>$K$13*1.1</formula>
    </cfRule>
    <cfRule dxfId="0" operator="greaterThan" priority="251" type="cellIs">
      <formula>$K$13*1.05</formula>
    </cfRule>
  </conditionalFormatting>
  <conditionalFormatting sqref="L2:L11">
    <cfRule priority="257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1">
    <cfRule priority="259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1">
    <cfRule dxfId="4" operator="lessThan" priority="261" type="cellIs">
      <formula>$O$13*0.8</formula>
    </cfRule>
    <cfRule dxfId="3" operator="lessThan" priority="262" type="cellIs">
      <formula>$O$13*0.9</formula>
    </cfRule>
    <cfRule dxfId="2" operator="between" priority="263" type="cellIs">
      <formula>$O$13*0.9</formula>
      <formula>$O$13*1.1</formula>
    </cfRule>
    <cfRule dxfId="1" operator="greaterThan" priority="264" type="cellIs">
      <formula>$O$13*1.25</formula>
    </cfRule>
    <cfRule dxfId="0" operator="greaterThan" priority="265" type="cellIs">
      <formula>$O$13*1.1</formula>
    </cfRule>
  </conditionalFormatting>
  <conditionalFormatting sqref="U2:U11">
    <cfRule priority="27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11">
    <cfRule priority="27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9"/>
  <sheetViews>
    <sheetView tabSelected="1" topLeftCell="A65" workbookViewId="0">
      <selection activeCell="B75" sqref="B75:C79"/>
    </sheetView>
  </sheetViews>
  <sheetFormatPr baseColWidth="8" defaultColWidth="11.19921875" defaultRowHeight="15.6"/>
  <sheetData>
    <row r="1" spans="1:4">
      <c r="A1" s="6" t="s">
        <v>39</v>
      </c>
    </row>
    <row r="2" spans="1:4">
      <c r="A2" s="7" t="s">
        <v>2</v>
      </c>
    </row>
    <row r="3" spans="1:4">
      <c r="A3" t="s">
        <v>34</v>
      </c>
      <c r="B3" t="n">
        <v>81.2</v>
      </c>
      <c r="C3" t="n">
        <v>111.3</v>
      </c>
      <c r="D3" t="s">
        <v>28</v>
      </c>
    </row>
    <row r="4" spans="1:4">
      <c r="A4" t="s">
        <v>36</v>
      </c>
      <c r="B4" t="n">
        <v>104.1</v>
      </c>
      <c r="C4" t="n">
        <v>99.59999999999999</v>
      </c>
      <c r="D4" t="s">
        <v>24</v>
      </c>
    </row>
    <row r="5" spans="1:4">
      <c r="A5" t="s">
        <v>20</v>
      </c>
      <c r="B5" t="n">
        <v>146.6</v>
      </c>
      <c r="C5" t="n">
        <v>110.5</v>
      </c>
      <c r="D5" t="s">
        <v>18</v>
      </c>
    </row>
    <row r="6" spans="1:4">
      <c r="A6" t="s">
        <v>26</v>
      </c>
      <c r="B6" t="n">
        <v>114.6</v>
      </c>
      <c r="C6" t="n">
        <v>123.7</v>
      </c>
      <c r="D6" t="s">
        <v>30</v>
      </c>
    </row>
    <row r="7" spans="1:4">
      <c r="A7" t="s">
        <v>32</v>
      </c>
      <c r="B7" t="n">
        <v>106.6</v>
      </c>
      <c r="C7" t="n">
        <v>122.9</v>
      </c>
      <c r="D7" t="s">
        <v>22</v>
      </c>
    </row>
    <row r="8" spans="1:4">
      <c r="A8" s="7" t="s">
        <v>3</v>
      </c>
    </row>
    <row r="9" spans="1:4">
      <c r="A9" t="s">
        <v>34</v>
      </c>
      <c r="B9" t="n">
        <v>123.7</v>
      </c>
      <c r="C9" t="n">
        <v>91.8</v>
      </c>
      <c r="D9" t="s">
        <v>36</v>
      </c>
    </row>
    <row r="10" spans="1:4">
      <c r="A10" t="s">
        <v>30</v>
      </c>
      <c r="B10" t="n">
        <v>105.7</v>
      </c>
      <c r="C10" t="n">
        <v>106</v>
      </c>
      <c r="D10" t="s">
        <v>32</v>
      </c>
    </row>
    <row r="11" spans="1:4">
      <c r="A11" t="s">
        <v>22</v>
      </c>
      <c r="B11" t="n">
        <v>120.3</v>
      </c>
      <c r="C11" t="n">
        <v>137.7</v>
      </c>
      <c r="D11" t="s">
        <v>18</v>
      </c>
    </row>
    <row r="12" spans="1:4">
      <c r="A12" t="s">
        <v>26</v>
      </c>
      <c r="B12" t="n">
        <v>123.1</v>
      </c>
      <c r="C12" t="n">
        <v>118.4</v>
      </c>
      <c r="D12" t="s">
        <v>28</v>
      </c>
    </row>
    <row r="13" spans="1:4">
      <c r="A13" t="s">
        <v>24</v>
      </c>
      <c r="B13" t="n">
        <v>139.7</v>
      </c>
      <c r="C13" t="n">
        <v>96.90000000000001</v>
      </c>
      <c r="D13" t="s">
        <v>20</v>
      </c>
    </row>
    <row r="14" spans="1:4">
      <c r="A14" s="7" t="s">
        <v>4</v>
      </c>
    </row>
    <row r="15" spans="1:4">
      <c r="A15" t="s">
        <v>20</v>
      </c>
      <c r="B15" t="n">
        <v>1</v>
      </c>
      <c r="C15" t="n">
        <v>2</v>
      </c>
      <c r="D15" t="s">
        <v>34</v>
      </c>
    </row>
    <row r="16" spans="1:4">
      <c r="A16" t="s">
        <v>32</v>
      </c>
      <c r="B16" t="n">
        <v>3</v>
      </c>
      <c r="C16" t="n">
        <v>4</v>
      </c>
      <c r="D16" t="s">
        <v>26</v>
      </c>
    </row>
    <row r="17" spans="1:4">
      <c r="A17" t="s">
        <v>22</v>
      </c>
      <c r="B17" t="n">
        <v>5</v>
      </c>
      <c r="C17" t="n">
        <v>6</v>
      </c>
      <c r="D17" t="s">
        <v>24</v>
      </c>
    </row>
    <row r="18" spans="1:4">
      <c r="A18" t="s">
        <v>36</v>
      </c>
      <c r="B18" t="n">
        <v>7</v>
      </c>
      <c r="C18" t="n">
        <v>8</v>
      </c>
      <c r="D18" t="s">
        <v>28</v>
      </c>
    </row>
    <row r="19" spans="1:4">
      <c r="A19" t="s">
        <v>18</v>
      </c>
      <c r="B19" t="n">
        <v>9</v>
      </c>
      <c r="C19" t="n">
        <v>10</v>
      </c>
      <c r="D19" t="s">
        <v>30</v>
      </c>
    </row>
    <row r="20" spans="1:4">
      <c r="A20" s="7" t="s">
        <v>40</v>
      </c>
    </row>
    <row r="21" spans="1:4">
      <c r="A21" t="s">
        <v>34</v>
      </c>
      <c r="B21" t="n">
        <v>1</v>
      </c>
      <c r="C21" t="n">
        <v>2</v>
      </c>
      <c r="D21" t="s">
        <v>22</v>
      </c>
    </row>
    <row r="22" spans="1:4">
      <c r="A22" t="s">
        <v>36</v>
      </c>
      <c r="B22" t="n">
        <v>3</v>
      </c>
      <c r="C22" t="n">
        <v>4</v>
      </c>
      <c r="D22" t="s">
        <v>20</v>
      </c>
    </row>
    <row r="23" spans="1:4">
      <c r="A23" t="s">
        <v>30</v>
      </c>
      <c r="B23" t="n">
        <v>5</v>
      </c>
      <c r="C23" t="n">
        <v>6</v>
      </c>
      <c r="D23" t="s">
        <v>24</v>
      </c>
    </row>
    <row r="24" spans="1:4">
      <c r="A24" t="s">
        <v>32</v>
      </c>
      <c r="B24" t="n">
        <v>7</v>
      </c>
      <c r="C24" t="n">
        <v>8</v>
      </c>
      <c r="D24" t="s">
        <v>28</v>
      </c>
    </row>
    <row r="25" spans="1:4">
      <c r="A25" t="s">
        <v>26</v>
      </c>
      <c r="B25" t="n">
        <v>9</v>
      </c>
      <c r="C25" t="n">
        <v>10</v>
      </c>
      <c r="D25" t="s">
        <v>18</v>
      </c>
    </row>
    <row r="26" spans="1:4">
      <c r="A26" s="7" t="s">
        <v>41</v>
      </c>
    </row>
    <row r="27" spans="1:4">
      <c r="A27" t="s">
        <v>30</v>
      </c>
      <c r="B27" t="n">
        <v>1</v>
      </c>
      <c r="C27" t="n">
        <v>2</v>
      </c>
      <c r="D27" t="s">
        <v>34</v>
      </c>
    </row>
    <row r="28" spans="1:4">
      <c r="A28" t="s">
        <v>18</v>
      </c>
      <c r="B28" t="n">
        <v>3</v>
      </c>
      <c r="C28" t="n">
        <v>4</v>
      </c>
      <c r="D28" t="s">
        <v>32</v>
      </c>
    </row>
    <row r="29" spans="1:4">
      <c r="A29" t="s">
        <v>24</v>
      </c>
      <c r="B29" t="n">
        <v>5</v>
      </c>
      <c r="C29" t="n">
        <v>6</v>
      </c>
      <c r="D29" t="s">
        <v>26</v>
      </c>
    </row>
    <row r="30" spans="1:4">
      <c r="A30" t="s">
        <v>28</v>
      </c>
      <c r="B30" t="n">
        <v>7</v>
      </c>
      <c r="C30" t="n">
        <v>8</v>
      </c>
      <c r="D30" t="s">
        <v>20</v>
      </c>
    </row>
    <row r="31" spans="1:4">
      <c r="A31" t="s">
        <v>22</v>
      </c>
      <c r="B31" t="n">
        <v>9</v>
      </c>
      <c r="C31" t="n">
        <v>10</v>
      </c>
      <c r="D31" t="s">
        <v>36</v>
      </c>
    </row>
    <row r="32" spans="1:4">
      <c r="A32" s="7" t="s">
        <v>42</v>
      </c>
    </row>
    <row r="33" spans="1:4">
      <c r="A33" t="s">
        <v>26</v>
      </c>
      <c r="B33" t="n">
        <v>1</v>
      </c>
      <c r="C33" t="n">
        <v>2</v>
      </c>
      <c r="D33" t="s">
        <v>34</v>
      </c>
    </row>
    <row r="34" spans="1:4">
      <c r="A34" t="s">
        <v>20</v>
      </c>
      <c r="B34" t="n">
        <v>3</v>
      </c>
      <c r="C34" t="n">
        <v>4</v>
      </c>
      <c r="D34" t="s">
        <v>22</v>
      </c>
    </row>
    <row r="35" spans="1:4">
      <c r="A35" t="s">
        <v>30</v>
      </c>
      <c r="B35" t="n">
        <v>5</v>
      </c>
      <c r="C35" t="n">
        <v>6</v>
      </c>
      <c r="D35" t="s">
        <v>36</v>
      </c>
    </row>
    <row r="36" spans="1:4">
      <c r="A36" t="s">
        <v>18</v>
      </c>
      <c r="B36" t="n">
        <v>7</v>
      </c>
      <c r="C36" t="n">
        <v>8</v>
      </c>
      <c r="D36" t="s">
        <v>28</v>
      </c>
    </row>
    <row r="37" spans="1:4">
      <c r="A37" t="s">
        <v>32</v>
      </c>
      <c r="B37" t="n">
        <v>9</v>
      </c>
      <c r="C37" t="n">
        <v>10</v>
      </c>
      <c r="D37" t="s">
        <v>24</v>
      </c>
    </row>
    <row r="38" spans="1:4">
      <c r="A38" s="7" t="s">
        <v>43</v>
      </c>
    </row>
    <row r="39" spans="1:4">
      <c r="A39" t="s">
        <v>34</v>
      </c>
      <c r="B39" t="n">
        <v>1</v>
      </c>
      <c r="C39" t="n">
        <v>2</v>
      </c>
      <c r="D39" t="s">
        <v>32</v>
      </c>
    </row>
    <row r="40" spans="1:4">
      <c r="A40" t="s">
        <v>24</v>
      </c>
      <c r="B40" t="n">
        <v>3</v>
      </c>
      <c r="C40" t="n">
        <v>4</v>
      </c>
      <c r="D40" t="s">
        <v>18</v>
      </c>
    </row>
    <row r="41" spans="1:4">
      <c r="A41" t="s">
        <v>26</v>
      </c>
      <c r="B41" t="n">
        <v>5</v>
      </c>
      <c r="C41" t="n">
        <v>6</v>
      </c>
      <c r="D41" t="s">
        <v>36</v>
      </c>
    </row>
    <row r="42" spans="1:4">
      <c r="A42" t="s">
        <v>28</v>
      </c>
      <c r="B42" t="n">
        <v>7</v>
      </c>
      <c r="C42" t="n">
        <v>8</v>
      </c>
      <c r="D42" t="s">
        <v>22</v>
      </c>
    </row>
    <row r="43" spans="1:4">
      <c r="A43" t="s">
        <v>30</v>
      </c>
      <c r="B43" t="n">
        <v>9</v>
      </c>
      <c r="C43" t="n">
        <v>10</v>
      </c>
      <c r="D43" t="s">
        <v>20</v>
      </c>
    </row>
    <row r="44" spans="1:4">
      <c r="A44" s="7" t="s">
        <v>44</v>
      </c>
    </row>
    <row r="45" spans="1:4">
      <c r="A45" t="s">
        <v>18</v>
      </c>
      <c r="B45" t="n">
        <v>1</v>
      </c>
      <c r="C45" t="n">
        <v>2</v>
      </c>
      <c r="D45" t="s">
        <v>34</v>
      </c>
    </row>
    <row r="46" spans="1:4">
      <c r="A46" t="s">
        <v>22</v>
      </c>
      <c r="B46" t="n">
        <v>3</v>
      </c>
      <c r="C46" t="n">
        <v>4</v>
      </c>
      <c r="D46" t="s">
        <v>30</v>
      </c>
    </row>
    <row r="47" spans="1:4">
      <c r="A47" t="s">
        <v>32</v>
      </c>
      <c r="B47" t="n">
        <v>5</v>
      </c>
      <c r="C47" t="n">
        <v>6</v>
      </c>
      <c r="D47" t="s">
        <v>36</v>
      </c>
    </row>
    <row r="48" spans="1:4">
      <c r="A48" t="s">
        <v>24</v>
      </c>
      <c r="B48" t="n">
        <v>7</v>
      </c>
      <c r="C48" t="n">
        <v>8</v>
      </c>
      <c r="D48" t="s">
        <v>28</v>
      </c>
    </row>
    <row r="49" spans="1:4">
      <c r="A49" t="s">
        <v>20</v>
      </c>
      <c r="B49" t="n">
        <v>9</v>
      </c>
      <c r="C49" t="n">
        <v>10</v>
      </c>
      <c r="D49" t="s">
        <v>26</v>
      </c>
    </row>
    <row r="50" spans="1:4">
      <c r="A50" s="7" t="s">
        <v>45</v>
      </c>
    </row>
    <row r="51" spans="1:4">
      <c r="A51" t="s">
        <v>34</v>
      </c>
      <c r="B51" t="n">
        <v>1</v>
      </c>
      <c r="C51" t="n">
        <v>2</v>
      </c>
      <c r="D51" t="s">
        <v>24</v>
      </c>
    </row>
    <row r="52" spans="1:4">
      <c r="A52" t="s">
        <v>26</v>
      </c>
      <c r="B52" t="n">
        <v>3</v>
      </c>
      <c r="C52" t="n">
        <v>4</v>
      </c>
      <c r="D52" t="s">
        <v>22</v>
      </c>
    </row>
    <row r="53" spans="1:4">
      <c r="A53" t="s">
        <v>32</v>
      </c>
      <c r="B53" t="n">
        <v>5</v>
      </c>
      <c r="C53" t="n">
        <v>6</v>
      </c>
      <c r="D53" t="s">
        <v>20</v>
      </c>
    </row>
    <row r="54" spans="1:4">
      <c r="A54" t="s">
        <v>28</v>
      </c>
      <c r="B54" t="n">
        <v>7</v>
      </c>
      <c r="C54" t="n">
        <v>8</v>
      </c>
      <c r="D54" t="s">
        <v>30</v>
      </c>
    </row>
    <row r="55" spans="1:4">
      <c r="A55" t="s">
        <v>36</v>
      </c>
      <c r="B55" t="n">
        <v>9</v>
      </c>
      <c r="C55" t="n">
        <v>10</v>
      </c>
      <c r="D55" t="s">
        <v>18</v>
      </c>
    </row>
    <row r="56" spans="1:4">
      <c r="A56" s="7" t="s">
        <v>46</v>
      </c>
    </row>
    <row r="57" spans="1:4">
      <c r="A57" t="s">
        <v>34</v>
      </c>
      <c r="B57" t="n">
        <v>1</v>
      </c>
      <c r="C57" t="n">
        <v>2</v>
      </c>
      <c r="D57" t="s">
        <v>28</v>
      </c>
    </row>
    <row r="58" spans="1:4">
      <c r="A58" t="s">
        <v>24</v>
      </c>
      <c r="B58" t="n">
        <v>3</v>
      </c>
      <c r="C58" t="n">
        <v>4</v>
      </c>
      <c r="D58" t="s">
        <v>36</v>
      </c>
    </row>
    <row r="59" spans="1:4">
      <c r="A59" t="s">
        <v>18</v>
      </c>
      <c r="B59" t="n">
        <v>5</v>
      </c>
      <c r="C59" t="n">
        <v>6</v>
      </c>
      <c r="D59" t="s">
        <v>20</v>
      </c>
    </row>
    <row r="60" spans="1:4">
      <c r="A60" t="s">
        <v>30</v>
      </c>
      <c r="B60" t="n">
        <v>7</v>
      </c>
      <c r="C60" t="n">
        <v>8</v>
      </c>
      <c r="D60" t="s">
        <v>26</v>
      </c>
    </row>
    <row r="61" spans="1:4">
      <c r="A61" t="s">
        <v>22</v>
      </c>
      <c r="B61" t="n">
        <v>9</v>
      </c>
      <c r="C61" t="n">
        <v>10</v>
      </c>
      <c r="D61" t="s">
        <v>32</v>
      </c>
    </row>
    <row r="62" spans="1:4">
      <c r="A62" s="7" t="s">
        <v>47</v>
      </c>
    </row>
    <row r="63" spans="1:4">
      <c r="A63" t="s">
        <v>34</v>
      </c>
      <c r="B63" t="n">
        <v>1</v>
      </c>
      <c r="C63" t="n">
        <v>2</v>
      </c>
      <c r="D63" t="s">
        <v>36</v>
      </c>
    </row>
    <row r="64" spans="1:4">
      <c r="A64" t="s">
        <v>32</v>
      </c>
      <c r="B64" t="n">
        <v>3</v>
      </c>
      <c r="C64" t="n">
        <v>4</v>
      </c>
      <c r="D64" t="s">
        <v>30</v>
      </c>
    </row>
    <row r="65" spans="1:4">
      <c r="A65" t="s">
        <v>18</v>
      </c>
      <c r="B65" t="n">
        <v>5</v>
      </c>
      <c r="C65" t="n">
        <v>6</v>
      </c>
      <c r="D65" t="s">
        <v>22</v>
      </c>
    </row>
    <row r="66" spans="1:4">
      <c r="A66" t="s">
        <v>28</v>
      </c>
      <c r="B66" t="n">
        <v>7</v>
      </c>
      <c r="C66" t="n">
        <v>8</v>
      </c>
      <c r="D66" t="s">
        <v>26</v>
      </c>
    </row>
    <row r="67" spans="1:4">
      <c r="A67" t="s">
        <v>20</v>
      </c>
      <c r="B67" t="n">
        <v>9</v>
      </c>
      <c r="C67" t="n">
        <v>10</v>
      </c>
      <c r="D67" t="s">
        <v>24</v>
      </c>
    </row>
    <row r="68" spans="1:4">
      <c r="A68" s="7" t="s">
        <v>48</v>
      </c>
    </row>
    <row r="69" spans="1:4">
      <c r="A69" t="s">
        <v>34</v>
      </c>
      <c r="B69" t="n">
        <v>1</v>
      </c>
      <c r="C69" t="n">
        <v>2</v>
      </c>
      <c r="D69" t="s">
        <v>20</v>
      </c>
    </row>
    <row r="70" spans="1:4">
      <c r="A70" t="s">
        <v>26</v>
      </c>
      <c r="B70" t="n">
        <v>3</v>
      </c>
      <c r="C70" t="n">
        <v>4</v>
      </c>
      <c r="D70" t="s">
        <v>32</v>
      </c>
    </row>
    <row r="71" spans="1:4">
      <c r="A71" t="s">
        <v>24</v>
      </c>
      <c r="B71" t="n">
        <v>5</v>
      </c>
      <c r="C71" t="n">
        <v>6</v>
      </c>
      <c r="D71" t="s">
        <v>22</v>
      </c>
    </row>
    <row r="72" spans="1:4">
      <c r="A72" t="s">
        <v>36</v>
      </c>
      <c r="B72" t="n">
        <v>7</v>
      </c>
      <c r="C72" t="n">
        <v>8</v>
      </c>
      <c r="D72" t="s">
        <v>28</v>
      </c>
    </row>
    <row r="73" spans="1:4">
      <c r="A73" t="s">
        <v>30</v>
      </c>
      <c r="B73" t="n">
        <v>9</v>
      </c>
      <c r="C73" t="n">
        <v>10</v>
      </c>
      <c r="D73" t="s">
        <v>18</v>
      </c>
    </row>
    <row r="74" spans="1:4">
      <c r="A74" s="7" t="s">
        <v>49</v>
      </c>
    </row>
    <row r="75" spans="1:4">
      <c r="A75" t="s">
        <v>22</v>
      </c>
      <c r="B75" t="n">
        <v>1</v>
      </c>
      <c r="C75" t="n">
        <v>2</v>
      </c>
      <c r="D75" t="s">
        <v>34</v>
      </c>
    </row>
    <row r="76" spans="1:4">
      <c r="A76" t="s">
        <v>20</v>
      </c>
      <c r="B76" t="n">
        <v>3</v>
      </c>
      <c r="C76" t="n">
        <v>4</v>
      </c>
      <c r="D76" t="s">
        <v>36</v>
      </c>
    </row>
    <row r="77" spans="1:4">
      <c r="A77" t="s">
        <v>24</v>
      </c>
      <c r="B77" t="n">
        <v>5</v>
      </c>
      <c r="C77" t="n">
        <v>6</v>
      </c>
      <c r="D77" t="s">
        <v>30</v>
      </c>
    </row>
    <row r="78" spans="1:4">
      <c r="A78" t="s">
        <v>28</v>
      </c>
      <c r="B78" t="n">
        <v>7</v>
      </c>
      <c r="C78" t="n">
        <v>8</v>
      </c>
      <c r="D78" t="s">
        <v>32</v>
      </c>
    </row>
    <row r="79" spans="1:4">
      <c r="A79" t="s">
        <v>18</v>
      </c>
      <c r="B79" t="n">
        <v>9</v>
      </c>
      <c r="C79" t="n">
        <v>10</v>
      </c>
      <c r="D79" t="s">
        <v>26</v>
      </c>
    </row>
  </sheetData>
  <mergeCells count="14">
    <mergeCell ref="A56:D56"/>
    <mergeCell ref="A62:D62"/>
    <mergeCell ref="A68:D68"/>
    <mergeCell ref="A74:D74"/>
    <mergeCell ref="A26:D26"/>
    <mergeCell ref="A32:D32"/>
    <mergeCell ref="A38:D38"/>
    <mergeCell ref="A44:D44"/>
    <mergeCell ref="A50:D50"/>
    <mergeCell ref="A1:D1"/>
    <mergeCell ref="A2:D2"/>
    <mergeCell ref="A8:D8"/>
    <mergeCell ref="A14:D14"/>
    <mergeCell ref="A20:D20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.6"/>
  <sheetData>
    <row r="1" spans="1:10">
      <c r="A1" t="s">
        <v>50</v>
      </c>
      <c r="B1" t="s">
        <v>5</v>
      </c>
      <c r="C1" t="s">
        <v>6</v>
      </c>
      <c r="D1" t="s">
        <v>7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</row>
    <row r="2" spans="1:10">
      <c r="A2" t="s">
        <v>34</v>
      </c>
      <c r="B2" t="n">
        <v>204.9</v>
      </c>
      <c r="C2" t="n">
        <v>102.5</v>
      </c>
      <c r="D2" t="n">
        <v>102.5</v>
      </c>
      <c r="E2" t="n">
        <v>42.5</v>
      </c>
      <c r="F2" t="n">
        <v>30.05</v>
      </c>
      <c r="G2" t="n">
        <v>1</v>
      </c>
      <c r="H2" t="n">
        <v>7</v>
      </c>
      <c r="I2" t="n">
        <v>0.8</v>
      </c>
      <c r="J2" t="n">
        <v>4</v>
      </c>
    </row>
    <row r="3" spans="1:10">
      <c r="A3" t="s">
        <v>28</v>
      </c>
      <c r="B3" t="n">
        <v>229.7</v>
      </c>
      <c r="C3" t="n">
        <v>114.8</v>
      </c>
      <c r="D3" t="n">
        <v>114.8</v>
      </c>
      <c r="E3" t="n">
        <v>7.1</v>
      </c>
      <c r="F3" t="n">
        <v>5.02</v>
      </c>
      <c r="G3" t="n">
        <v>1</v>
      </c>
      <c r="H3" t="n">
        <v>9</v>
      </c>
      <c r="I3" t="n">
        <v>1</v>
      </c>
      <c r="J3" t="n">
        <v>6</v>
      </c>
    </row>
    <row r="4" spans="1:10">
      <c r="A4" t="s">
        <v>36</v>
      </c>
      <c r="B4" t="n">
        <v>195.9</v>
      </c>
      <c r="C4" t="n">
        <v>97.90000000000001</v>
      </c>
      <c r="D4" t="n">
        <v>97.90000000000001</v>
      </c>
      <c r="E4" t="n">
        <v>12.3</v>
      </c>
      <c r="F4" t="n">
        <v>8.699999999999999</v>
      </c>
      <c r="G4" t="n">
        <v>1</v>
      </c>
      <c r="H4" t="n">
        <v>2</v>
      </c>
      <c r="I4" t="n">
        <v>0.2</v>
      </c>
      <c r="J4" t="n">
        <v>9</v>
      </c>
    </row>
    <row r="5" spans="1:10">
      <c r="A5" t="s">
        <v>24</v>
      </c>
      <c r="B5" t="n">
        <v>239.3</v>
      </c>
      <c r="C5" t="n">
        <v>119.6</v>
      </c>
      <c r="D5" t="n">
        <v>119.6</v>
      </c>
      <c r="E5" t="n">
        <v>40.1</v>
      </c>
      <c r="F5" t="n">
        <v>28.35</v>
      </c>
      <c r="G5" t="n">
        <v>1</v>
      </c>
      <c r="H5" t="n">
        <v>10</v>
      </c>
      <c r="I5" t="n">
        <v>1.1</v>
      </c>
      <c r="J5" t="n">
        <v>13</v>
      </c>
    </row>
    <row r="6" spans="1:10">
      <c r="A6" t="s">
        <v>20</v>
      </c>
      <c r="B6" t="n">
        <v>243.5</v>
      </c>
      <c r="C6" t="n">
        <v>121.8</v>
      </c>
      <c r="D6" t="n">
        <v>121.8</v>
      </c>
      <c r="E6" t="n">
        <v>49.7</v>
      </c>
      <c r="F6" t="n">
        <v>35.14</v>
      </c>
      <c r="G6" t="n">
        <v>1</v>
      </c>
      <c r="H6" t="n">
        <v>10</v>
      </c>
      <c r="I6" t="n">
        <v>1.1</v>
      </c>
      <c r="J6" t="n">
        <v>9</v>
      </c>
    </row>
    <row r="7" spans="1:10">
      <c r="A7" t="s">
        <v>18</v>
      </c>
      <c r="B7" t="n">
        <v>248.2</v>
      </c>
      <c r="C7" t="n">
        <v>124.1</v>
      </c>
      <c r="D7" t="n">
        <v>124.1</v>
      </c>
      <c r="E7" t="n">
        <v>27.2</v>
      </c>
      <c r="F7" t="n">
        <v>19.23</v>
      </c>
      <c r="G7" t="n">
        <v>1</v>
      </c>
      <c r="H7" t="n">
        <v>12</v>
      </c>
      <c r="I7" t="n">
        <v>1.3</v>
      </c>
      <c r="J7" t="n">
        <v>14</v>
      </c>
    </row>
    <row r="8" spans="1:10">
      <c r="A8" t="s">
        <v>26</v>
      </c>
      <c r="B8" t="n">
        <v>237.7</v>
      </c>
      <c r="C8" t="n">
        <v>118.8</v>
      </c>
      <c r="D8" t="n">
        <v>118.8</v>
      </c>
      <c r="E8" t="n">
        <v>8.5</v>
      </c>
      <c r="F8" t="n">
        <v>6.01</v>
      </c>
      <c r="G8" t="n">
        <v>1</v>
      </c>
      <c r="H8" t="n">
        <v>12</v>
      </c>
      <c r="I8" t="n">
        <v>1.3</v>
      </c>
      <c r="J8" t="n">
        <v>8</v>
      </c>
    </row>
    <row r="9" spans="1:10">
      <c r="A9" t="s">
        <v>30</v>
      </c>
      <c r="B9" t="n">
        <v>229.4</v>
      </c>
      <c r="C9" t="n">
        <v>114.7</v>
      </c>
      <c r="D9" t="n">
        <v>114.7</v>
      </c>
      <c r="E9" t="n">
        <v>18</v>
      </c>
      <c r="F9" t="n">
        <v>12.73</v>
      </c>
      <c r="G9" t="n">
        <v>1</v>
      </c>
      <c r="H9" t="n">
        <v>10</v>
      </c>
      <c r="I9" t="n">
        <v>1.1</v>
      </c>
      <c r="J9" t="n">
        <v>9</v>
      </c>
    </row>
    <row r="10" spans="1:10">
      <c r="A10" t="s">
        <v>32</v>
      </c>
      <c r="B10" t="n">
        <v>212.6</v>
      </c>
      <c r="C10" t="n">
        <v>106.3</v>
      </c>
      <c r="D10" t="n">
        <v>106.3</v>
      </c>
      <c r="E10" t="n">
        <v>0.6</v>
      </c>
      <c r="F10" t="n">
        <v>0.42</v>
      </c>
      <c r="G10" t="n">
        <v>1</v>
      </c>
      <c r="H10" t="n">
        <v>6</v>
      </c>
      <c r="I10" t="n">
        <v>0.7</v>
      </c>
      <c r="J10" t="n">
        <v>13</v>
      </c>
    </row>
    <row r="11" spans="1:10">
      <c r="A11" t="s">
        <v>22</v>
      </c>
      <c r="B11" t="n">
        <v>243.2</v>
      </c>
      <c r="C11" t="n">
        <v>121.6</v>
      </c>
      <c r="D11" t="n">
        <v>121.6</v>
      </c>
      <c r="E11" t="n">
        <v>2.6</v>
      </c>
      <c r="F11" t="n">
        <v>1.84</v>
      </c>
      <c r="G11" t="n">
        <v>1</v>
      </c>
      <c r="H11" t="n">
        <v>12</v>
      </c>
      <c r="I11" t="n">
        <v>1.3</v>
      </c>
      <c r="J11" t="n">
        <v>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2017-09-26T14:51:09Z</dcterms:created>
  <dcterms:modified xsi:type="dcterms:W3CDTF">2018-09-20T00:19:59Z</dcterms:modified>
  <cp:lastModifiedBy>Andrew</cp:lastModifiedBy>
</cp:coreProperties>
</file>