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Programs\Python\Python38\Lib\site-packages\fireplaceAharaLab\takashoIEEE結果CSV\初期手札増幅実験\"/>
    </mc:Choice>
  </mc:AlternateContent>
  <xr:revisionPtr revIDLastSave="0" documentId="13_ncr:1_{48F4690A-279C-42A9-9F02-9B3F26987513}" xr6:coauthVersionLast="47" xr6:coauthVersionMax="47" xr10:uidLastSave="{00000000-0000-0000-0000-000000000000}"/>
  <bookViews>
    <workbookView xWindow="3675" yWindow="3900" windowWidth="23340" windowHeight="10290" xr2:uid="{5CA1EB8D-5E52-464E-921B-5FBED1B20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L9" i="1" s="1"/>
  <c r="J9" i="1"/>
  <c r="K8" i="1"/>
  <c r="L8" i="1" s="1"/>
  <c r="J8" i="1"/>
  <c r="K5" i="1"/>
  <c r="L5" i="1" s="1"/>
  <c r="J5" i="1"/>
  <c r="K4" i="1"/>
  <c r="L4" i="1" s="1"/>
  <c r="J4" i="1"/>
  <c r="K3" i="1"/>
  <c r="L3" i="1" s="1"/>
  <c r="F7" i="1"/>
  <c r="F9" i="1"/>
  <c r="F10" i="1"/>
  <c r="F12" i="1"/>
  <c r="F13" i="1"/>
  <c r="F14" i="1"/>
  <c r="E7" i="1"/>
  <c r="E10" i="1"/>
  <c r="E12" i="1"/>
  <c r="E13" i="1"/>
  <c r="E14" i="1"/>
  <c r="C5" i="1"/>
  <c r="D5" i="1" s="1"/>
  <c r="E5" i="1" s="1"/>
  <c r="C6" i="1"/>
  <c r="D6" i="1" s="1"/>
  <c r="E6" i="1" s="1"/>
  <c r="C7" i="1"/>
  <c r="D7" i="1" s="1"/>
  <c r="C8" i="1"/>
  <c r="D8" i="1" s="1"/>
  <c r="C9" i="1"/>
  <c r="C10" i="1"/>
  <c r="D10" i="1" s="1"/>
  <c r="C11" i="1"/>
  <c r="D11" i="1" s="1"/>
  <c r="F11" i="1" s="1"/>
  <c r="C12" i="1"/>
  <c r="D12" i="1" s="1"/>
  <c r="C13" i="1"/>
  <c r="D13" i="1" s="1"/>
  <c r="C14" i="1"/>
  <c r="D14" i="1" s="1"/>
  <c r="C15" i="1"/>
  <c r="D15" i="1" s="1"/>
  <c r="E15" i="1" s="1"/>
  <c r="D9" i="1"/>
  <c r="E9" i="1" s="1"/>
  <c r="D3" i="1"/>
  <c r="E3" i="1" s="1"/>
  <c r="D4" i="1"/>
  <c r="E4" i="1" s="1"/>
  <c r="C3" i="1"/>
  <c r="C4" i="1"/>
  <c r="C2" i="1"/>
  <c r="D2" i="1" s="1"/>
  <c r="J3" i="1"/>
  <c r="J6" i="1"/>
  <c r="K6" i="1"/>
  <c r="L6" i="1"/>
  <c r="J7" i="1"/>
  <c r="K7" i="1"/>
  <c r="L7" i="1" s="1"/>
  <c r="J10" i="1"/>
  <c r="K10" i="1"/>
  <c r="L10" i="1" s="1"/>
  <c r="J11" i="1"/>
  <c r="K11" i="1"/>
  <c r="L11" i="1" s="1"/>
  <c r="J12" i="1"/>
  <c r="K12" i="1"/>
  <c r="L12" i="1" s="1"/>
  <c r="J13" i="1"/>
  <c r="K13" i="1"/>
  <c r="L13" i="1" s="1"/>
  <c r="K2" i="1"/>
  <c r="L2" i="1" s="1"/>
  <c r="J2" i="1"/>
  <c r="F6" i="1" l="1"/>
  <c r="F5" i="1"/>
  <c r="F4" i="1"/>
  <c r="I13" i="1"/>
  <c r="M13" i="1" s="1"/>
  <c r="F8" i="1"/>
  <c r="E8" i="1"/>
  <c r="F3" i="1"/>
  <c r="E2" i="1"/>
  <c r="F2" i="1"/>
  <c r="E11" i="1"/>
  <c r="I6" i="1"/>
  <c r="M6" i="1" s="1"/>
  <c r="I7" i="1"/>
  <c r="M7" i="1" s="1"/>
  <c r="I10" i="1"/>
  <c r="M10" i="1" s="1"/>
  <c r="I9" i="1"/>
  <c r="M9" i="1" s="1"/>
  <c r="I4" i="1"/>
  <c r="M4" i="1" s="1"/>
  <c r="I8" i="1"/>
  <c r="M8" i="1" s="1"/>
  <c r="I3" i="1"/>
  <c r="M3" i="1" s="1"/>
  <c r="I12" i="1"/>
  <c r="M12" i="1" s="1"/>
  <c r="I11" i="1"/>
  <c r="M11" i="1" s="1"/>
  <c r="I5" i="1"/>
  <c r="M5" i="1" s="1"/>
  <c r="I2" i="1"/>
  <c r="M2" i="1" s="1"/>
</calcChain>
</file>

<file path=xl/sharedStrings.xml><?xml version="1.0" encoding="utf-8"?>
<sst xmlns="http://schemas.openxmlformats.org/spreadsheetml/2006/main" count="28" uniqueCount="28">
  <si>
    <t>先-後</t>
    <rPh sb="0" eb="1">
      <t>サキ</t>
    </rPh>
    <rPh sb="2" eb="3">
      <t>アト</t>
    </rPh>
    <phoneticPr fontId="1"/>
  </si>
  <si>
    <t>先攻勝率</t>
    <rPh sb="0" eb="4">
      <t>センコウショウリツ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</si>
  <si>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</si>
  <si>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</si>
  <si>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</si>
  <si>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</si>
  <si>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比率の差の検定</t>
  </si>
  <si>
    <t>比率1-比率2</t>
  </si>
  <si>
    <t>標本比率</t>
  </si>
  <si>
    <t>分母</t>
  </si>
  <si>
    <t>P値</t>
  </si>
  <si>
    <t>3-3(A)</t>
    <phoneticPr fontId="1"/>
  </si>
  <si>
    <t>3-4(B)</t>
    <phoneticPr fontId="1"/>
  </si>
  <si>
    <t>3-5(C)</t>
    <phoneticPr fontId="1"/>
  </si>
  <si>
    <t>4-3(D)</t>
    <phoneticPr fontId="1"/>
  </si>
  <si>
    <t>4-4(E)</t>
    <phoneticPr fontId="1"/>
  </si>
  <si>
    <t>4-5(F)</t>
    <phoneticPr fontId="1"/>
  </si>
  <si>
    <t>5-3(G)</t>
    <phoneticPr fontId="1"/>
  </si>
  <si>
    <t>5-4(H)</t>
    <phoneticPr fontId="1"/>
  </si>
  <si>
    <t>5-5(I)</t>
    <phoneticPr fontId="1"/>
  </si>
  <si>
    <t>A-B</t>
    <phoneticPr fontId="1"/>
  </si>
  <si>
    <t>B-C</t>
    <phoneticPr fontId="1"/>
  </si>
  <si>
    <t>A-C</t>
    <phoneticPr fontId="1"/>
  </si>
  <si>
    <t>A-D</t>
    <phoneticPr fontId="1"/>
  </si>
  <si>
    <t>D-E</t>
    <phoneticPr fontId="1"/>
  </si>
  <si>
    <t>E-F</t>
    <phoneticPr fontId="1"/>
  </si>
  <si>
    <t>D-F</t>
    <phoneticPr fontId="1"/>
  </si>
  <si>
    <t>A-G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</si>
</sst>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A398-87A9-4B5A-ADD5-77167397CBAE}">
  <dimension ref="A1:M15"/>
  <sheetViews>
    <sheetView tabSelected="1" workbookViewId="0">
      <selection activeCell="O8" sqref="O8"/>
    </sheetView>
  </sheetViews>
  <sheetFormatPr defaultRowHeight="18.75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4">
      <c r="A2" s="1" t="s">
        <v>11</v>
      </c>
      <c r="B2">
        <v>0.57189999999999996</v>
      </c>
      <c r="C2">
        <f>B2*(1-B2)/10000</f>
        <v>2.4483038999999999E-5</v>
      </c>
      <c r="D2">
        <f>SQRT(C2)</f>
        <v>4.9480338519456392E-3</v>
      </c>
      <c r="E2">
        <f>B2-D2*1.96</f>
        <v>0.56220185365018649</v>
      </c>
      <c r="F2">
        <f>B2+D2*1.96</f>
        <v>0.58159814634981344</v>
      </c>
      <c r="H2" t="s">
        <v>20</v>
      </c>
      <c r="I2">
        <f>J2/L2</f>
        <v>1.9825548406422688</v>
      </c>
      <c r="J2">
        <f>B2-B3</f>
        <v>1.3899999999999912E-2</v>
      </c>
      <c r="K2">
        <f t="shared" ref="K2:K13" si="0">SUM(B2+B3)/2</f>
        <v>0.56495000000000006</v>
      </c>
      <c r="L2">
        <f>SQRT(K2*(1-K2)*(0.0002))</f>
        <v>7.0111553612796232E-3</v>
      </c>
      <c r="M2">
        <f>(1-_xlfn.NORM.S.DIST(ABS(I2),TRUE))*2</f>
        <v>4.7417175926665278E-2</v>
      </c>
    </row>
    <row r="3" spans="1:13" x14ac:dyDescent="0.4">
      <c r="A3" s="1" t="s">
        <v>12</v>
      </c>
      <c r="B3">
        <v>0.55800000000000005</v>
      </c>
      <c r="C3">
        <f t="shared" ref="C3:C15" si="1">B3*(1-B3)/10000</f>
        <v>2.4663599999999999E-5</v>
      </c>
      <c r="D3">
        <f t="shared" ref="D3:D15" si="2">SQRT(C3)</f>
        <v>4.9662460672020674E-3</v>
      </c>
      <c r="E3">
        <f t="shared" ref="E3:E15" si="3">B3-D3*1.96</f>
        <v>0.54826615770828402</v>
      </c>
      <c r="F3">
        <f t="shared" ref="F3:F14" si="4">B3+D3*1.96</f>
        <v>0.56773384229171608</v>
      </c>
      <c r="H3" t="s">
        <v>21</v>
      </c>
      <c r="I3">
        <f t="shared" ref="I3:I13" si="5">J3/L3</f>
        <v>2.444407051271241</v>
      </c>
      <c r="J3">
        <f t="shared" ref="J3:J13" si="6">B3-B4</f>
        <v>1.7200000000000104E-2</v>
      </c>
      <c r="K3">
        <f t="shared" si="0"/>
        <v>0.5494</v>
      </c>
      <c r="L3">
        <f t="shared" ref="L3:L13" si="7">SQRT(K3*(1-K3)*(0.0002))</f>
        <v>7.0364712747228633E-3</v>
      </c>
      <c r="M3">
        <f t="shared" ref="M3:M13" si="8">(1-_xlfn.NORM.S.DIST(ABS(I3),TRUE))*2</f>
        <v>1.4509046189511876E-2</v>
      </c>
    </row>
    <row r="4" spans="1:13" x14ac:dyDescent="0.4">
      <c r="A4" s="1" t="s">
        <v>13</v>
      </c>
      <c r="B4">
        <v>0.54079999999999995</v>
      </c>
      <c r="C4">
        <f t="shared" si="1"/>
        <v>2.4833536E-5</v>
      </c>
      <c r="D4">
        <f t="shared" si="2"/>
        <v>4.9833257970957508E-3</v>
      </c>
      <c r="E4">
        <f t="shared" si="3"/>
        <v>0.53103268143769222</v>
      </c>
      <c r="F4">
        <f t="shared" si="4"/>
        <v>0.55056731856230767</v>
      </c>
      <c r="H4" t="s">
        <v>22</v>
      </c>
      <c r="I4">
        <f t="shared" si="5"/>
        <v>-4.4264045341808087</v>
      </c>
      <c r="J4">
        <f>B4-B2</f>
        <v>-3.1100000000000017E-2</v>
      </c>
      <c r="K4">
        <f>SUM(B4+B2)/2</f>
        <v>0.5563499999999999</v>
      </c>
      <c r="L4">
        <f t="shared" si="7"/>
        <v>7.0260184670978493E-3</v>
      </c>
      <c r="M4">
        <f t="shared" si="8"/>
        <v>9.5816758240996336E-6</v>
      </c>
    </row>
    <row r="5" spans="1:13" x14ac:dyDescent="0.4"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H5" t="s">
        <v>23</v>
      </c>
      <c r="I5">
        <f t="shared" si="5"/>
        <v>-2.8671521194530851</v>
      </c>
      <c r="J5">
        <f>B2-B6</f>
        <v>-2.0000000000000018E-2</v>
      </c>
      <c r="K5">
        <f>SUM(B2+B6)/2</f>
        <v>0.58189999999999997</v>
      </c>
      <c r="L5">
        <f t="shared" si="7"/>
        <v>6.9755629163530597E-3</v>
      </c>
      <c r="M5">
        <f t="shared" si="8"/>
        <v>4.1418387770510989E-3</v>
      </c>
    </row>
    <row r="6" spans="1:13" x14ac:dyDescent="0.4">
      <c r="A6" s="1" t="s">
        <v>14</v>
      </c>
      <c r="B6">
        <v>0.59189999999999998</v>
      </c>
      <c r="C6">
        <f t="shared" si="1"/>
        <v>2.4155438999999999E-5</v>
      </c>
      <c r="D6">
        <f t="shared" si="2"/>
        <v>4.9148183079336712E-3</v>
      </c>
      <c r="E6">
        <f t="shared" si="3"/>
        <v>0.58226695611644996</v>
      </c>
      <c r="F6">
        <f t="shared" si="4"/>
        <v>0.60153304388355</v>
      </c>
      <c r="H6" t="s">
        <v>24</v>
      </c>
      <c r="I6">
        <f t="shared" si="5"/>
        <v>3.2670272322801219</v>
      </c>
      <c r="J6">
        <f t="shared" si="6"/>
        <v>2.2799999999999931E-2</v>
      </c>
      <c r="K6">
        <f t="shared" si="0"/>
        <v>0.58050000000000002</v>
      </c>
      <c r="L6">
        <f t="shared" si="7"/>
        <v>6.9788215337548221E-3</v>
      </c>
      <c r="M6">
        <f t="shared" si="8"/>
        <v>1.0868322522874507E-3</v>
      </c>
    </row>
    <row r="7" spans="1:13" x14ac:dyDescent="0.4">
      <c r="A7" s="1" t="s">
        <v>15</v>
      </c>
      <c r="B7">
        <v>0.56910000000000005</v>
      </c>
      <c r="C7">
        <f t="shared" si="1"/>
        <v>2.4522519E-5</v>
      </c>
      <c r="D7">
        <f t="shared" si="2"/>
        <v>4.9520217083530637E-3</v>
      </c>
      <c r="E7">
        <f t="shared" si="3"/>
        <v>0.55939403745162808</v>
      </c>
      <c r="F7">
        <f t="shared" si="4"/>
        <v>0.57880596254837202</v>
      </c>
      <c r="H7" t="s">
        <v>25</v>
      </c>
      <c r="I7">
        <f t="shared" si="5"/>
        <v>1.4259802738719183</v>
      </c>
      <c r="J7">
        <f t="shared" si="6"/>
        <v>1.0000000000000009E-2</v>
      </c>
      <c r="K7">
        <f t="shared" si="0"/>
        <v>0.56410000000000005</v>
      </c>
      <c r="L7">
        <f t="shared" si="7"/>
        <v>7.0127197291778316E-3</v>
      </c>
      <c r="M7">
        <f t="shared" si="8"/>
        <v>0.15387403614645478</v>
      </c>
    </row>
    <row r="8" spans="1:13" x14ac:dyDescent="0.4">
      <c r="A8" s="1" t="s">
        <v>16</v>
      </c>
      <c r="B8">
        <v>0.55910000000000004</v>
      </c>
      <c r="C8">
        <f t="shared" si="1"/>
        <v>2.4650719E-5</v>
      </c>
      <c r="D8">
        <f t="shared" si="2"/>
        <v>4.9649490430416299E-3</v>
      </c>
      <c r="E8">
        <f t="shared" si="3"/>
        <v>0.54936869987563841</v>
      </c>
      <c r="F8">
        <f t="shared" si="4"/>
        <v>0.56883130012436167</v>
      </c>
      <c r="H8" t="s">
        <v>26</v>
      </c>
      <c r="I8">
        <f t="shared" si="5"/>
        <v>-4.6924249424814999</v>
      </c>
      <c r="J8">
        <f>B8-B6</f>
        <v>-3.279999999999994E-2</v>
      </c>
      <c r="K8">
        <f>SUM(B8+B6)/2</f>
        <v>0.57550000000000001</v>
      </c>
      <c r="L8">
        <f t="shared" si="7"/>
        <v>6.9899892703780319E-3</v>
      </c>
      <c r="M8">
        <f t="shared" si="8"/>
        <v>2.6998560116453518E-6</v>
      </c>
    </row>
    <row r="9" spans="1:13" x14ac:dyDescent="0.4"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0</v>
      </c>
      <c r="H9" t="s">
        <v>27</v>
      </c>
      <c r="I9">
        <f t="shared" si="5"/>
        <v>-5.8853919439866802</v>
      </c>
      <c r="J9">
        <f>B2-B10</f>
        <v>-4.0900000000000047E-2</v>
      </c>
      <c r="K9">
        <f>SUM(B2+B10)/2</f>
        <v>0.59234999999999993</v>
      </c>
      <c r="L9">
        <f t="shared" si="7"/>
        <v>6.949409723134764E-3</v>
      </c>
      <c r="M9">
        <f t="shared" si="8"/>
        <v>3.9711176569312556E-9</v>
      </c>
    </row>
    <row r="10" spans="1:13" x14ac:dyDescent="0.4">
      <c r="A10" s="1" t="s">
        <v>17</v>
      </c>
      <c r="B10">
        <v>0.61280000000000001</v>
      </c>
      <c r="C10">
        <f t="shared" si="1"/>
        <v>2.3727616E-5</v>
      </c>
      <c r="D10">
        <f t="shared" si="2"/>
        <v>4.8711000810905125E-3</v>
      </c>
      <c r="E10">
        <f t="shared" si="3"/>
        <v>0.60325264384106259</v>
      </c>
      <c r="F10">
        <f t="shared" si="4"/>
        <v>0.62234735615893744</v>
      </c>
      <c r="I10">
        <f t="shared" si="5"/>
        <v>3.1203188281234624</v>
      </c>
      <c r="J10">
        <f t="shared" si="6"/>
        <v>2.1600000000000064E-2</v>
      </c>
      <c r="K10">
        <f t="shared" si="0"/>
        <v>0.60199999999999998</v>
      </c>
      <c r="L10">
        <f t="shared" si="7"/>
        <v>6.9223695365098793E-3</v>
      </c>
      <c r="M10">
        <f t="shared" si="8"/>
        <v>1.8065538873250908E-3</v>
      </c>
    </row>
    <row r="11" spans="1:13" x14ac:dyDescent="0.4">
      <c r="A11" s="1" t="s">
        <v>18</v>
      </c>
      <c r="B11">
        <v>0.59119999999999995</v>
      </c>
      <c r="C11">
        <f t="shared" si="1"/>
        <v>2.4168256000000003E-5</v>
      </c>
      <c r="D11">
        <f t="shared" si="2"/>
        <v>4.916122048932472E-3</v>
      </c>
      <c r="E11">
        <f t="shared" si="3"/>
        <v>0.58156440078409233</v>
      </c>
      <c r="F11">
        <f t="shared" si="4"/>
        <v>0.60083559921590757</v>
      </c>
      <c r="I11">
        <f t="shared" si="5"/>
        <v>2.2089088232484495</v>
      </c>
      <c r="J11">
        <f t="shared" si="6"/>
        <v>1.5399999999999969E-2</v>
      </c>
      <c r="K11">
        <f t="shared" si="0"/>
        <v>0.58349999999999991</v>
      </c>
      <c r="L11">
        <f t="shared" si="7"/>
        <v>6.9717680684314226E-3</v>
      </c>
      <c r="M11">
        <f t="shared" si="8"/>
        <v>2.7180983378042978E-2</v>
      </c>
    </row>
    <row r="12" spans="1:13" x14ac:dyDescent="0.4">
      <c r="A12" s="1" t="s">
        <v>19</v>
      </c>
      <c r="B12">
        <v>0.57579999999999998</v>
      </c>
      <c r="C12">
        <f t="shared" si="1"/>
        <v>2.4425436E-5</v>
      </c>
      <c r="D12">
        <f t="shared" si="2"/>
        <v>4.9422096272821129E-3</v>
      </c>
      <c r="E12">
        <f t="shared" si="3"/>
        <v>0.56611326913052706</v>
      </c>
      <c r="F12">
        <f t="shared" si="4"/>
        <v>0.58548673086947289</v>
      </c>
      <c r="I12">
        <f t="shared" si="5"/>
        <v>89.921871563795534</v>
      </c>
      <c r="J12">
        <f t="shared" si="6"/>
        <v>0.57579999999999998</v>
      </c>
      <c r="K12">
        <f t="shared" si="0"/>
        <v>0.28789999999999999</v>
      </c>
      <c r="L12">
        <f t="shared" si="7"/>
        <v>6.4033364740578797E-3</v>
      </c>
      <c r="M12">
        <f t="shared" si="8"/>
        <v>0</v>
      </c>
    </row>
    <row r="13" spans="1:13" x14ac:dyDescent="0.4"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0</v>
      </c>
      <c r="I13" t="e">
        <f t="shared" si="5"/>
        <v>#DIV/0!</v>
      </c>
      <c r="J13">
        <f t="shared" si="6"/>
        <v>0</v>
      </c>
      <c r="K13">
        <f t="shared" si="0"/>
        <v>0</v>
      </c>
      <c r="L13">
        <f t="shared" si="7"/>
        <v>0</v>
      </c>
      <c r="M13" t="e">
        <f t="shared" si="8"/>
        <v>#DIV/0!</v>
      </c>
    </row>
    <row r="14" spans="1:13" x14ac:dyDescent="0.4"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</row>
    <row r="15" spans="1:13" x14ac:dyDescent="0.4">
      <c r="C15">
        <f t="shared" si="1"/>
        <v>0</v>
      </c>
      <c r="D15">
        <f t="shared" si="2"/>
        <v>0</v>
      </c>
      <c r="E15">
        <f t="shared" si="3"/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2022-02-24T03:15:39Z</dcterms:created>
  <dcterms:modified xsi:type="dcterms:W3CDTF">2022-02-24T14:08:36Z</dcterms:modified>
</cp:coreProperties>
</file>