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gillera/Documents/GitHub/binder/scenarios/"/>
    </mc:Choice>
  </mc:AlternateContent>
  <xr:revisionPtr revIDLastSave="0" documentId="8_{71AFE084-AC71-2A48-9A06-56EE557411BB}" xr6:coauthVersionLast="45" xr6:coauthVersionMax="45" xr10:uidLastSave="{00000000-0000-0000-0000-000000000000}"/>
  <bookViews>
    <workbookView xWindow="4980" yWindow="1580" windowWidth="26840" windowHeight="18160" xr2:uid="{5A765FE7-95B9-B249-9108-336E4EE881D7}"/>
  </bookViews>
  <sheets>
    <sheet name="Sheet1" sheetId="1" r:id="rId1"/>
  </sheets>
  <calcPr calcId="18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E21" i="1" s="1"/>
  <c r="F20" i="1"/>
  <c r="F21" i="1" s="1"/>
  <c r="G20" i="1"/>
  <c r="G21" i="1" s="1"/>
  <c r="D20" i="1"/>
  <c r="D21" i="1" s="1"/>
  <c r="F14" i="1"/>
  <c r="F15" i="1" s="1"/>
  <c r="E14" i="1"/>
  <c r="E15" i="1" s="1"/>
  <c r="G14" i="1"/>
  <c r="G15" i="1" s="1"/>
  <c r="D14" i="1"/>
  <c r="D15" i="1" s="1"/>
</calcChain>
</file>

<file path=xl/sharedStrings.xml><?xml version="1.0" encoding="utf-8"?>
<sst xmlns="http://schemas.openxmlformats.org/spreadsheetml/2006/main" count="90" uniqueCount="68">
  <si>
    <t>Current Analysis</t>
  </si>
  <si>
    <t>Peak Efficiency</t>
  </si>
  <si>
    <t>Cost ($/kW)</t>
  </si>
  <si>
    <t>Hydrogen storage cost ($/kWh)</t>
  </si>
  <si>
    <t>Hydrogen storage cost ($/usable H2)</t>
  </si>
  <si>
    <t>Variables changing:</t>
  </si>
  <si>
    <t>Hydrogen Storage Cost ($/kWh)</t>
  </si>
  <si>
    <t>Fuel Price</t>
  </si>
  <si>
    <t>From Tom Stephens (1/22/2019 GPRA):</t>
  </si>
  <si>
    <t>H2 $/kg</t>
  </si>
  <si>
    <t>Assume current TRUCK Execl has correct numbers (verify with Alicia)</t>
  </si>
  <si>
    <t>Sleep Cab</t>
  </si>
  <si>
    <t>FCEV</t>
  </si>
  <si>
    <t>Program Success</t>
  </si>
  <si>
    <t>Meta Data</t>
  </si>
  <si>
    <t>Vehicle Type</t>
  </si>
  <si>
    <t xml:space="preserve">Powertrain </t>
  </si>
  <si>
    <t>Conventional</t>
  </si>
  <si>
    <t>Case</t>
  </si>
  <si>
    <t>Model Year</t>
  </si>
  <si>
    <t>Vehcle</t>
  </si>
  <si>
    <t>Vehicle Powertrain Type</t>
  </si>
  <si>
    <t>Drag Coefficient</t>
  </si>
  <si>
    <t>frontal Area (m^2)</t>
  </si>
  <si>
    <t>Vehicle glider mass (kg)</t>
  </si>
  <si>
    <t>Vehicle center of gravity height (m)</t>
  </si>
  <si>
    <t>Drive axle weight fraction</t>
  </si>
  <si>
    <t>Wheel base (m)</t>
  </si>
  <si>
    <t>Cargo mass (kg)</t>
  </si>
  <si>
    <t>Vehicle override test mass (kg)</t>
  </si>
  <si>
    <t>Fuel / Fuel Converter</t>
  </si>
  <si>
    <t>Fuel storage power (kW)</t>
  </si>
  <si>
    <t>Fuel storage time to full power (s)</t>
  </si>
  <si>
    <t>Fuel storage energy (kWh)</t>
  </si>
  <si>
    <t>Fuel and fuel storage mass (kWh/kg)</t>
  </si>
  <si>
    <t>Fuel converter power (kW)</t>
  </si>
  <si>
    <t>Fuel converter efficiency type</t>
  </si>
  <si>
    <t>Efficiency improvement</t>
  </si>
  <si>
    <t>Fuel converter time to full power (s)</t>
  </si>
  <si>
    <t>Fuel converter base mass (kg)</t>
  </si>
  <si>
    <t>Fuel converter specific power (kW/kg)</t>
  </si>
  <si>
    <t>Motor</t>
  </si>
  <si>
    <t>Motor power (kW)</t>
  </si>
  <si>
    <t>Motor peak efficiency</t>
  </si>
  <si>
    <t>Motor time to full power (s)</t>
  </si>
  <si>
    <t>Motor controller mass (kg/kW)</t>
  </si>
  <si>
    <t>Motor controller base mass (kg)</t>
  </si>
  <si>
    <t>Traction Battery</t>
  </si>
  <si>
    <t>Battery power (kW)</t>
  </si>
  <si>
    <t>Battery energy (kWh)</t>
  </si>
  <si>
    <t>Battery mass (kg/kWh)</t>
  </si>
  <si>
    <t>Battery base mass (kg)</t>
  </si>
  <si>
    <t>Battery round trip efficiency</t>
  </si>
  <si>
    <t>Battery life coefficient A (product)</t>
  </si>
  <si>
    <t>Battery life coefficient B (power)</t>
  </si>
  <si>
    <t>CHANGE TO:</t>
  </si>
  <si>
    <t>DIFFERENCE</t>
  </si>
  <si>
    <t>TOTAL DIFFERENCE</t>
  </si>
  <si>
    <t>OLD COST ($/kW)</t>
  </si>
  <si>
    <t>NEW COST ($/kW)</t>
  </si>
  <si>
    <t>DIFFERENCE ($ per KW)</t>
  </si>
  <si>
    <t>TOTAL DIFFERENCE ($)</t>
  </si>
  <si>
    <t>OLD COST ($/kWh)</t>
  </si>
  <si>
    <t>NEW STORAGE COST ($/kWh)</t>
  </si>
  <si>
    <t>OLD MODEL</t>
  </si>
  <si>
    <t>OLD TRUCK in GitHub</t>
  </si>
  <si>
    <t>E</t>
  </si>
  <si>
    <t>FCHEV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</si>
</sst>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"/>
    <numFmt numFmtId="165" formatCode="0_)"/>
    <numFmt numFmtId="166" formatCode="0.00_)"/>
    <numFmt numFmtId="167" formatCode="&quot;$&quot;#,##0.00"/>
    <numFmt numFmtId="169" formatCode="_(&quot;$&quot;* #,##0_);_(&quot;$&quot;* \(#,##0\);_(&quot;$&quot;* &quot;-&quot;??_);_(@_)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rgb="FF000000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8">
    <xf numFmtId="0" fontId="0" fillId="0" borderId="0" xfId="0"/>
    <xf numFmtId="0" fontId="2" fillId="0" borderId="0" xfId="0" applyFont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3" fillId="2" borderId="5" xfId="0" applyFont="1" applyFill="1" applyBorder="1"/>
    <xf numFmtId="9" fontId="4" fillId="0" borderId="6" xfId="2" applyFont="1" applyBorder="1"/>
    <xf numFmtId="9" fontId="4" fillId="0" borderId="7" xfId="2" applyFont="1" applyBorder="1"/>
    <xf numFmtId="9" fontId="4" fillId="0" borderId="8" xfId="2" applyFont="1" applyBorder="1"/>
    <xf numFmtId="0" fontId="2" fillId="2" borderId="5" xfId="0" applyFont="1" applyFill="1" applyBorder="1"/>
    <xf numFmtId="0" fontId="2" fillId="2" borderId="9" xfId="0" applyFont="1" applyFill="1" applyBorder="1"/>
    <xf numFmtId="0" fontId="4" fillId="0" borderId="10" xfId="2" applyNumberFormat="1" applyFont="1" applyBorder="1"/>
    <xf numFmtId="0" fontId="4" fillId="0" borderId="11" xfId="2" applyNumberFormat="1" applyFont="1" applyBorder="1"/>
    <xf numFmtId="0" fontId="4" fillId="0" borderId="12" xfId="2" applyNumberFormat="1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13" xfId="0" applyFont="1" applyBorder="1" applyAlignment="1">
      <alignment horizontal="center"/>
    </xf>
    <xf numFmtId="2" fontId="4" fillId="3" borderId="14" xfId="0" applyNumberFormat="1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165" fontId="4" fillId="0" borderId="15" xfId="0" applyNumberFormat="1" applyFont="1" applyBorder="1" applyAlignment="1">
      <alignment horizontal="center"/>
    </xf>
    <xf numFmtId="165" fontId="4" fillId="4" borderId="15" xfId="0" applyNumberFormat="1" applyFont="1" applyFill="1" applyBorder="1" applyAlignment="1">
      <alignment horizontal="center"/>
    </xf>
    <xf numFmtId="166" fontId="4" fillId="3" borderId="14" xfId="0" applyNumberFormat="1" applyFont="1" applyFill="1" applyBorder="1" applyAlignment="1">
      <alignment horizontal="center"/>
    </xf>
    <xf numFmtId="165" fontId="4" fillId="4" borderId="16" xfId="0" applyNumberFormat="1" applyFont="1" applyFill="1" applyBorder="1" applyAlignment="1">
      <alignment horizontal="center"/>
    </xf>
    <xf numFmtId="2" fontId="4" fillId="3" borderId="17" xfId="0" applyNumberFormat="1" applyFont="1" applyFill="1" applyBorder="1" applyAlignment="1">
      <alignment horizontal="center"/>
    </xf>
    <xf numFmtId="0" fontId="5" fillId="0" borderId="7" xfId="0" applyFont="1" applyBorder="1"/>
    <xf numFmtId="0" fontId="5" fillId="0" borderId="19" xfId="0" applyFont="1" applyBorder="1"/>
    <xf numFmtId="0" fontId="5" fillId="0" borderId="22" xfId="0" applyFont="1" applyBorder="1"/>
    <xf numFmtId="0" fontId="7" fillId="0" borderId="7" xfId="0" applyFont="1" applyBorder="1" applyAlignment="1">
      <alignment horizontal="right"/>
    </xf>
    <xf numFmtId="0" fontId="7" fillId="0" borderId="8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8" fillId="0" borderId="7" xfId="0" applyFont="1" applyBorder="1" applyAlignment="1">
      <alignment horizontal="right"/>
    </xf>
    <xf numFmtId="0" fontId="8" fillId="0" borderId="8" xfId="0" applyFont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2" fontId="4" fillId="3" borderId="28" xfId="0" applyNumberFormat="1" applyFont="1" applyFill="1" applyBorder="1" applyAlignment="1">
      <alignment horizontal="center"/>
    </xf>
    <xf numFmtId="166" fontId="4" fillId="3" borderId="28" xfId="0" applyNumberFormat="1" applyFont="1" applyFill="1" applyBorder="1" applyAlignment="1">
      <alignment horizontal="center"/>
    </xf>
    <xf numFmtId="2" fontId="4" fillId="3" borderId="29" xfId="0" applyNumberFormat="1" applyFont="1" applyFill="1" applyBorder="1" applyAlignment="1">
      <alignment horizontal="center"/>
    </xf>
    <xf numFmtId="0" fontId="4" fillId="0" borderId="30" xfId="0" applyFont="1" applyBorder="1" applyAlignment="1">
      <alignment horizontal="center"/>
    </xf>
    <xf numFmtId="2" fontId="4" fillId="3" borderId="31" xfId="0" applyNumberFormat="1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9" fillId="9" borderId="7" xfId="0" applyFont="1" applyFill="1" applyBorder="1"/>
    <xf numFmtId="0" fontId="3" fillId="0" borderId="0" xfId="0" applyFont="1"/>
    <xf numFmtId="0" fontId="10" fillId="0" borderId="0" xfId="0" applyFont="1"/>
    <xf numFmtId="0" fontId="3" fillId="3" borderId="0" xfId="0" applyFont="1" applyFill="1"/>
    <xf numFmtId="0" fontId="10" fillId="3" borderId="0" xfId="0" applyFont="1" applyFill="1"/>
    <xf numFmtId="0" fontId="10" fillId="2" borderId="1" xfId="0" applyFont="1" applyFill="1" applyBorder="1"/>
    <xf numFmtId="0" fontId="10" fillId="0" borderId="7" xfId="0" applyFont="1" applyBorder="1"/>
    <xf numFmtId="164" fontId="3" fillId="0" borderId="7" xfId="0" applyNumberFormat="1" applyFont="1" applyBorder="1"/>
    <xf numFmtId="0" fontId="10" fillId="0" borderId="3" xfId="0" applyFont="1" applyBorder="1"/>
    <xf numFmtId="0" fontId="10" fillId="0" borderId="3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2" xfId="0" applyFont="1" applyBorder="1" applyAlignment="1">
      <alignment horizontal="right"/>
    </xf>
    <xf numFmtId="0" fontId="10" fillId="0" borderId="0" xfId="0" applyFont="1" applyBorder="1" applyAlignment="1">
      <alignment horizontal="right"/>
    </xf>
    <xf numFmtId="0" fontId="10" fillId="0" borderId="7" xfId="0" applyFont="1" applyBorder="1" applyAlignment="1">
      <alignment horizontal="right"/>
    </xf>
    <xf numFmtId="0" fontId="10" fillId="0" borderId="8" xfId="0" applyFont="1" applyBorder="1" applyAlignment="1">
      <alignment horizontal="right"/>
    </xf>
    <xf numFmtId="0" fontId="10" fillId="0" borderId="6" xfId="0" applyFont="1" applyBorder="1" applyAlignment="1">
      <alignment horizontal="right"/>
    </xf>
    <xf numFmtId="0" fontId="9" fillId="0" borderId="24" xfId="0" applyFont="1" applyBorder="1" applyAlignment="1">
      <alignment horizontal="center" vertical="center" textRotation="90"/>
    </xf>
    <xf numFmtId="0" fontId="10" fillId="0" borderId="19" xfId="0" applyFont="1" applyBorder="1"/>
    <xf numFmtId="0" fontId="10" fillId="0" borderId="19" xfId="0" applyFont="1" applyBorder="1" applyAlignment="1">
      <alignment horizontal="right"/>
    </xf>
    <xf numFmtId="0" fontId="10" fillId="0" borderId="20" xfId="0" applyFont="1" applyBorder="1" applyAlignment="1">
      <alignment horizontal="right"/>
    </xf>
    <xf numFmtId="0" fontId="10" fillId="0" borderId="18" xfId="0" applyFont="1" applyBorder="1" applyAlignment="1">
      <alignment horizontal="right"/>
    </xf>
    <xf numFmtId="0" fontId="10" fillId="0" borderId="25" xfId="0" applyFont="1" applyBorder="1"/>
    <xf numFmtId="0" fontId="10" fillId="0" borderId="25" xfId="0" applyFont="1" applyBorder="1" applyAlignment="1">
      <alignment horizontal="right"/>
    </xf>
    <xf numFmtId="0" fontId="10" fillId="0" borderId="26" xfId="0" applyFont="1" applyBorder="1" applyAlignment="1">
      <alignment horizontal="right"/>
    </xf>
    <xf numFmtId="0" fontId="10" fillId="0" borderId="21" xfId="0" applyFont="1" applyBorder="1" applyAlignment="1">
      <alignment horizontal="right"/>
    </xf>
    <xf numFmtId="0" fontId="10" fillId="0" borderId="22" xfId="0" applyFont="1" applyBorder="1" applyAlignment="1">
      <alignment horizontal="right"/>
    </xf>
    <xf numFmtId="0" fontId="10" fillId="0" borderId="23" xfId="0" applyFont="1" applyBorder="1" applyAlignment="1">
      <alignment horizontal="right"/>
    </xf>
    <xf numFmtId="0" fontId="10" fillId="5" borderId="7" xfId="0" applyFont="1" applyFill="1" applyBorder="1"/>
    <xf numFmtId="0" fontId="10" fillId="5" borderId="7" xfId="0" applyFont="1" applyFill="1" applyBorder="1" applyAlignment="1">
      <alignment horizontal="right"/>
    </xf>
    <xf numFmtId="0" fontId="10" fillId="5" borderId="8" xfId="0" applyFont="1" applyFill="1" applyBorder="1" applyAlignment="1">
      <alignment horizontal="right"/>
    </xf>
    <xf numFmtId="0" fontId="10" fillId="5" borderId="6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0" fontId="9" fillId="0" borderId="27" xfId="0" applyFont="1" applyBorder="1" applyAlignment="1">
      <alignment horizontal="center" vertical="center" textRotation="90"/>
    </xf>
    <xf numFmtId="0" fontId="8" fillId="0" borderId="21" xfId="0" applyFont="1" applyBorder="1" applyAlignment="1">
      <alignment horizontal="right"/>
    </xf>
    <xf numFmtId="0" fontId="8" fillId="0" borderId="22" xfId="0" applyFont="1" applyBorder="1" applyAlignment="1">
      <alignment horizontal="right"/>
    </xf>
    <xf numFmtId="0" fontId="8" fillId="0" borderId="23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8" fillId="5" borderId="6" xfId="0" applyFont="1" applyFill="1" applyBorder="1" applyAlignment="1">
      <alignment horizontal="right"/>
    </xf>
    <xf numFmtId="0" fontId="8" fillId="5" borderId="7" xfId="0" applyFont="1" applyFill="1" applyBorder="1" applyAlignment="1">
      <alignment horizontal="right"/>
    </xf>
    <xf numFmtId="0" fontId="8" fillId="5" borderId="8" xfId="0" applyFont="1" applyFill="1" applyBorder="1" applyAlignment="1">
      <alignment horizontal="right"/>
    </xf>
    <xf numFmtId="0" fontId="10" fillId="6" borderId="7" xfId="0" applyFont="1" applyFill="1" applyBorder="1"/>
    <xf numFmtId="0" fontId="10" fillId="6" borderId="7" xfId="0" applyFont="1" applyFill="1" applyBorder="1" applyAlignment="1">
      <alignment horizontal="right"/>
    </xf>
    <xf numFmtId="0" fontId="10" fillId="6" borderId="8" xfId="0" applyFont="1" applyFill="1" applyBorder="1" applyAlignment="1">
      <alignment horizontal="right"/>
    </xf>
    <xf numFmtId="9" fontId="10" fillId="5" borderId="7" xfId="0" applyNumberFormat="1" applyFont="1" applyFill="1" applyBorder="1" applyAlignment="1">
      <alignment horizontal="right"/>
    </xf>
    <xf numFmtId="9" fontId="10" fillId="5" borderId="8" xfId="0" applyNumberFormat="1" applyFont="1" applyFill="1" applyBorder="1" applyAlignment="1">
      <alignment horizontal="right"/>
    </xf>
    <xf numFmtId="9" fontId="8" fillId="5" borderId="6" xfId="0" applyNumberFormat="1" applyFont="1" applyFill="1" applyBorder="1" applyAlignment="1">
      <alignment horizontal="right"/>
    </xf>
    <xf numFmtId="9" fontId="8" fillId="5" borderId="7" xfId="0" applyNumberFormat="1" applyFont="1" applyFill="1" applyBorder="1" applyAlignment="1">
      <alignment horizontal="right"/>
    </xf>
    <xf numFmtId="9" fontId="8" fillId="5" borderId="8" xfId="0" applyNumberFormat="1" applyFont="1" applyFill="1" applyBorder="1" applyAlignment="1">
      <alignment horizontal="right"/>
    </xf>
    <xf numFmtId="9" fontId="8" fillId="0" borderId="0" xfId="0" applyNumberFormat="1" applyFont="1" applyFill="1" applyBorder="1" applyAlignment="1">
      <alignment horizontal="right"/>
    </xf>
    <xf numFmtId="0" fontId="8" fillId="0" borderId="22" xfId="0" applyFont="1" applyBorder="1"/>
    <xf numFmtId="0" fontId="7" fillId="0" borderId="22" xfId="0" applyFont="1" applyBorder="1" applyAlignment="1">
      <alignment horizontal="right"/>
    </xf>
    <xf numFmtId="0" fontId="7" fillId="0" borderId="23" xfId="0" applyFont="1" applyBorder="1" applyAlignment="1">
      <alignment horizontal="right"/>
    </xf>
    <xf numFmtId="0" fontId="8" fillId="0" borderId="7" xfId="0" applyFont="1" applyBorder="1"/>
    <xf numFmtId="9" fontId="7" fillId="0" borderId="7" xfId="0" applyNumberFormat="1" applyFont="1" applyBorder="1" applyAlignment="1">
      <alignment horizontal="right"/>
    </xf>
    <xf numFmtId="9" fontId="7" fillId="0" borderId="8" xfId="0" applyNumberFormat="1" applyFont="1" applyBorder="1" applyAlignment="1">
      <alignment horizontal="right"/>
    </xf>
    <xf numFmtId="0" fontId="7" fillId="0" borderId="19" xfId="0" applyFont="1" applyBorder="1" applyAlignment="1">
      <alignment horizontal="right"/>
    </xf>
    <xf numFmtId="0" fontId="7" fillId="0" borderId="20" xfId="0" applyFont="1" applyBorder="1" applyAlignment="1">
      <alignment horizontal="right"/>
    </xf>
    <xf numFmtId="0" fontId="8" fillId="0" borderId="18" xfId="0" applyFont="1" applyBorder="1" applyAlignment="1">
      <alignment horizontal="right"/>
    </xf>
    <xf numFmtId="0" fontId="8" fillId="0" borderId="19" xfId="0" applyFont="1" applyBorder="1" applyAlignment="1">
      <alignment horizontal="right"/>
    </xf>
    <xf numFmtId="0" fontId="8" fillId="0" borderId="20" xfId="0" applyFont="1" applyBorder="1" applyAlignment="1">
      <alignment horizontal="right"/>
    </xf>
    <xf numFmtId="0" fontId="8" fillId="5" borderId="21" xfId="0" applyFont="1" applyFill="1" applyBorder="1" applyAlignment="1">
      <alignment horizontal="right"/>
    </xf>
    <xf numFmtId="0" fontId="8" fillId="5" borderId="22" xfId="0" applyFont="1" applyFill="1" applyBorder="1" applyAlignment="1">
      <alignment horizontal="right"/>
    </xf>
    <xf numFmtId="0" fontId="8" fillId="5" borderId="23" xfId="0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10" fontId="7" fillId="0" borderId="8" xfId="0" applyNumberFormat="1" applyFont="1" applyBorder="1" applyAlignment="1">
      <alignment horizontal="right"/>
    </xf>
    <xf numFmtId="10" fontId="8" fillId="0" borderId="6" xfId="0" applyNumberFormat="1" applyFont="1" applyBorder="1" applyAlignment="1">
      <alignment horizontal="right"/>
    </xf>
    <xf numFmtId="10" fontId="8" fillId="0" borderId="7" xfId="0" applyNumberFormat="1" applyFont="1" applyBorder="1" applyAlignment="1">
      <alignment horizontal="right"/>
    </xf>
    <xf numFmtId="10" fontId="8" fillId="0" borderId="8" xfId="0" applyNumberFormat="1" applyFont="1" applyBorder="1" applyAlignment="1">
      <alignment horizontal="right"/>
    </xf>
    <xf numFmtId="10" fontId="8" fillId="0" borderId="0" xfId="0" applyNumberFormat="1" applyFont="1" applyFill="1" applyBorder="1" applyAlignment="1">
      <alignment horizontal="right"/>
    </xf>
    <xf numFmtId="0" fontId="8" fillId="0" borderId="19" xfId="0" applyFont="1" applyBorder="1"/>
    <xf numFmtId="0" fontId="10" fillId="0" borderId="0" xfId="0" applyFont="1" applyFill="1"/>
    <xf numFmtId="164" fontId="4" fillId="5" borderId="6" xfId="2" applyNumberFormat="1" applyFont="1" applyFill="1" applyBorder="1"/>
    <xf numFmtId="164" fontId="4" fillId="5" borderId="7" xfId="2" applyNumberFormat="1" applyFont="1" applyFill="1" applyBorder="1"/>
    <xf numFmtId="164" fontId="4" fillId="5" borderId="8" xfId="2" applyNumberFormat="1" applyFont="1" applyFill="1" applyBorder="1"/>
    <xf numFmtId="164" fontId="4" fillId="11" borderId="6" xfId="2" applyNumberFormat="1" applyFont="1" applyFill="1" applyBorder="1"/>
    <xf numFmtId="164" fontId="4" fillId="11" borderId="7" xfId="2" applyNumberFormat="1" applyFont="1" applyFill="1" applyBorder="1"/>
    <xf numFmtId="164" fontId="4" fillId="11" borderId="8" xfId="2" applyNumberFormat="1" applyFont="1" applyFill="1" applyBorder="1"/>
    <xf numFmtId="0" fontId="11" fillId="0" borderId="32" xfId="0" applyFont="1" applyBorder="1" applyAlignment="1">
      <alignment horizontal="center" vertical="center" textRotation="90"/>
    </xf>
    <xf numFmtId="0" fontId="11" fillId="0" borderId="33" xfId="0" applyFont="1" applyBorder="1" applyAlignment="1">
      <alignment horizontal="center" vertical="center" textRotation="90"/>
    </xf>
    <xf numFmtId="0" fontId="11" fillId="0" borderId="34" xfId="0" applyFont="1" applyBorder="1" applyAlignment="1">
      <alignment horizontal="center" vertical="center" textRotation="90"/>
    </xf>
    <xf numFmtId="0" fontId="9" fillId="0" borderId="32" xfId="0" applyFont="1" applyBorder="1" applyAlignment="1">
      <alignment horizontal="center" vertical="center" textRotation="90"/>
    </xf>
    <xf numFmtId="0" fontId="9" fillId="0" borderId="33" xfId="0" applyFont="1" applyBorder="1" applyAlignment="1">
      <alignment horizontal="center" vertical="center" textRotation="90"/>
    </xf>
    <xf numFmtId="0" fontId="9" fillId="0" borderId="34" xfId="0" applyFont="1" applyBorder="1" applyAlignment="1">
      <alignment horizontal="center" vertical="center" textRotation="90"/>
    </xf>
    <xf numFmtId="0" fontId="9" fillId="0" borderId="35" xfId="0" applyFont="1" applyBorder="1" applyAlignment="1">
      <alignment horizontal="center" vertical="center" textRotation="90"/>
    </xf>
    <xf numFmtId="0" fontId="9" fillId="10" borderId="7" xfId="0" applyFont="1" applyFill="1" applyBorder="1"/>
    <xf numFmtId="167" fontId="9" fillId="10" borderId="7" xfId="0" applyNumberFormat="1" applyFont="1" applyFill="1" applyBorder="1"/>
    <xf numFmtId="169" fontId="10" fillId="7" borderId="7" xfId="1" applyNumberFormat="1" applyFont="1" applyFill="1" applyBorder="1"/>
    <xf numFmtId="44" fontId="10" fillId="0" borderId="7" xfId="1" applyFont="1" applyBorder="1"/>
    <xf numFmtId="44" fontId="9" fillId="10" borderId="7" xfId="1" applyFont="1" applyFill="1" applyBorder="1"/>
    <xf numFmtId="0" fontId="3" fillId="0" borderId="36" xfId="0" applyFont="1" applyBorder="1"/>
    <xf numFmtId="0" fontId="9" fillId="10" borderId="36" xfId="0" applyFont="1" applyFill="1" applyBorder="1"/>
    <xf numFmtId="0" fontId="2" fillId="0" borderId="37" xfId="0" applyFont="1" applyFill="1" applyBorder="1"/>
    <xf numFmtId="0" fontId="10" fillId="0" borderId="37" xfId="0" applyFont="1" applyFill="1" applyBorder="1"/>
    <xf numFmtId="0" fontId="10" fillId="0" borderId="36" xfId="0" applyFont="1" applyBorder="1"/>
    <xf numFmtId="0" fontId="0" fillId="0" borderId="0" xfId="0" applyFill="1" applyBorder="1"/>
    <xf numFmtId="0" fontId="10" fillId="0" borderId="0" xfId="0" applyFont="1" applyFill="1" applyBorder="1"/>
    <xf numFmtId="0" fontId="9" fillId="10" borderId="25" xfId="0" applyFont="1" applyFill="1" applyBorder="1"/>
    <xf numFmtId="0" fontId="11" fillId="8" borderId="6" xfId="0" applyFont="1" applyFill="1" applyBorder="1" applyAlignment="1">
      <alignment horizontal="right"/>
    </xf>
    <xf numFmtId="0" fontId="11" fillId="8" borderId="7" xfId="0" applyFont="1" applyFill="1" applyBorder="1" applyAlignment="1">
      <alignment horizontal="right"/>
    </xf>
    <xf numFmtId="0" fontId="11" fillId="8" borderId="8" xfId="0" applyFont="1" applyFill="1" applyBorder="1" applyAlignment="1">
      <alignment horizontal="right"/>
    </xf>
    <xf numFmtId="0" fontId="6" fillId="0" borderId="38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164" fontId="12" fillId="12" borderId="40" xfId="0" applyNumberFormat="1" applyFont="1" applyFill="1" applyBorder="1" applyAlignment="1">
      <alignment horizontal="center"/>
    </xf>
    <xf numFmtId="164" fontId="12" fillId="12" borderId="41" xfId="0" applyNumberFormat="1" applyFont="1" applyFill="1" applyBorder="1" applyAlignment="1">
      <alignment horizontal="center"/>
    </xf>
    <xf numFmtId="164" fontId="12" fillId="12" borderId="42" xfId="0" applyNumberFormat="1" applyFont="1" applyFill="1" applyBorder="1" applyAlignment="1">
      <alignment horizontal="center"/>
    </xf>
    <xf numFmtId="164" fontId="12" fillId="12" borderId="43" xfId="0" applyNumberFormat="1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2">
    <dxf>
      <font>
        <color theme="2" tint="-9.9948118533890809E-2"/>
      </font>
    </dxf>
    <dxf>
      <font>
        <color theme="2" tint="-9.9948118533890809E-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304800</xdr:colOff>
      <xdr:row>2</xdr:row>
      <xdr:rowOff>88900</xdr:rowOff>
    </xdr:from>
    <xdr:to>
      <xdr:col>15</xdr:col>
      <xdr:colOff>3048000</xdr:colOff>
      <xdr:row>15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209271-C384-3046-92FB-BBB42F170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52700" y="495300"/>
          <a:ext cx="3568700" cy="2819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D3609-DBA6-2045-9741-BA051614E39C}">
  <sheetPr codeName="Sheet1"/>
  <dimension ref="A1:T69"/>
  <sheetViews>
    <sheetView tabSelected="1" topLeftCell="A13" workbookViewId="0">
      <selection activeCell="U8" sqref="U8"/>
    </sheetView>
  </sheetViews>
  <sheetFormatPr baseColWidth="10" defaultRowHeight="16" x14ac:dyDescent="0.2"/>
  <cols>
    <col min="1" max="1" width="29.83203125" customWidth="1"/>
    <col min="2" max="2" width="28.5" customWidth="1"/>
    <col min="3" max="3" width="25" customWidth="1"/>
    <col min="10" max="11" width="10" customWidth="1"/>
    <col min="13" max="13" width="20.33203125" customWidth="1"/>
    <col min="16" max="16" width="43" customWidth="1"/>
  </cols>
  <sheetData>
    <row r="1" spans="1:20" x14ac:dyDescent="0.2">
      <c r="A1" s="41" t="s">
        <v>10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20" x14ac:dyDescent="0.2"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Q2" t="s">
        <v>64</v>
      </c>
      <c r="T2" t="s">
        <v>65</v>
      </c>
    </row>
    <row r="3" spans="1:20" ht="17" thickBot="1" x14ac:dyDescent="0.25">
      <c r="C3" s="42"/>
      <c r="D3" s="1" t="s">
        <v>0</v>
      </c>
      <c r="E3" s="42"/>
      <c r="F3" s="42"/>
      <c r="G3" s="42"/>
      <c r="H3" s="42"/>
      <c r="I3" s="42"/>
      <c r="J3" s="42"/>
      <c r="K3" s="42"/>
      <c r="L3" s="14" t="s">
        <v>8</v>
      </c>
      <c r="M3" s="15"/>
      <c r="N3" s="42"/>
      <c r="O3" s="42"/>
    </row>
    <row r="4" spans="1:20" ht="17" thickBot="1" x14ac:dyDescent="0.25">
      <c r="C4" s="45"/>
      <c r="D4" s="2">
        <v>2021</v>
      </c>
      <c r="E4" s="3">
        <v>2027</v>
      </c>
      <c r="F4" s="3">
        <v>2035</v>
      </c>
      <c r="G4" s="4">
        <v>2050</v>
      </c>
      <c r="H4" s="42"/>
      <c r="I4" s="42"/>
      <c r="J4" s="42"/>
      <c r="K4" s="42"/>
      <c r="L4" s="39"/>
      <c r="M4" s="39" t="s">
        <v>9</v>
      </c>
      <c r="N4" s="40" t="s">
        <v>55</v>
      </c>
      <c r="O4" s="42"/>
      <c r="Q4" s="15"/>
      <c r="R4" s="15" t="s">
        <v>9</v>
      </c>
    </row>
    <row r="5" spans="1:20" ht="17" thickBot="1" x14ac:dyDescent="0.25">
      <c r="C5" s="5" t="s">
        <v>1</v>
      </c>
      <c r="D5" s="6">
        <v>0.64</v>
      </c>
      <c r="E5" s="7">
        <v>0.66</v>
      </c>
      <c r="F5" s="7">
        <v>0.68</v>
      </c>
      <c r="G5" s="8">
        <v>0.72</v>
      </c>
      <c r="H5" s="42"/>
      <c r="I5" s="42"/>
      <c r="J5" s="42"/>
      <c r="K5" s="42"/>
      <c r="L5" s="37">
        <v>2007</v>
      </c>
      <c r="M5" s="38">
        <v>10</v>
      </c>
      <c r="N5" s="138">
        <v>10</v>
      </c>
      <c r="O5" s="42"/>
      <c r="Q5" s="16">
        <v>2007</v>
      </c>
      <c r="R5" s="17">
        <v>10</v>
      </c>
      <c r="T5" s="142" t="s">
        <v>66</v>
      </c>
    </row>
    <row r="6" spans="1:20" ht="17" thickBot="1" x14ac:dyDescent="0.25">
      <c r="A6" s="42"/>
      <c r="C6" s="9" t="s">
        <v>2</v>
      </c>
      <c r="D6" s="113">
        <v>147.57</v>
      </c>
      <c r="E6" s="114">
        <v>111</v>
      </c>
      <c r="F6" s="114">
        <v>80</v>
      </c>
      <c r="G6" s="115">
        <v>60</v>
      </c>
      <c r="H6" s="42"/>
      <c r="I6" s="42"/>
      <c r="J6" s="42"/>
      <c r="K6" s="42"/>
      <c r="L6" s="18">
        <v>2008</v>
      </c>
      <c r="M6" s="34">
        <v>10</v>
      </c>
      <c r="N6" s="126">
        <v>10</v>
      </c>
      <c r="O6" s="42"/>
      <c r="Q6" s="18">
        <v>2008</v>
      </c>
      <c r="R6" s="17">
        <v>10</v>
      </c>
      <c r="T6" s="143" t="s">
        <v>67</v>
      </c>
    </row>
    <row r="7" spans="1:20" x14ac:dyDescent="0.2">
      <c r="A7" s="43" t="s">
        <v>5</v>
      </c>
      <c r="C7" s="9" t="s">
        <v>3</v>
      </c>
      <c r="D7" s="116">
        <v>27.43</v>
      </c>
      <c r="E7" s="117">
        <v>16</v>
      </c>
      <c r="F7" s="117">
        <v>10</v>
      </c>
      <c r="G7" s="118">
        <v>8</v>
      </c>
      <c r="H7" s="42"/>
      <c r="I7" s="42"/>
      <c r="J7" s="42"/>
      <c r="K7" s="42"/>
      <c r="L7" s="18">
        <v>2009</v>
      </c>
      <c r="M7" s="34">
        <v>10</v>
      </c>
      <c r="N7" s="126">
        <v>10</v>
      </c>
      <c r="O7" s="42"/>
      <c r="Q7" s="18">
        <v>2009</v>
      </c>
      <c r="R7" s="17">
        <v>10</v>
      </c>
      <c r="T7" s="144">
        <v>1000000</v>
      </c>
    </row>
    <row r="8" spans="1:20" ht="17" thickBot="1" x14ac:dyDescent="0.25">
      <c r="A8" s="44" t="s">
        <v>2</v>
      </c>
      <c r="C8" s="10" t="s">
        <v>4</v>
      </c>
      <c r="D8" s="11"/>
      <c r="E8" s="12"/>
      <c r="F8" s="12"/>
      <c r="G8" s="13"/>
      <c r="H8" s="42"/>
      <c r="I8" s="42"/>
      <c r="J8" s="42"/>
      <c r="K8" s="42"/>
      <c r="L8" s="19">
        <v>2010</v>
      </c>
      <c r="M8" s="34">
        <v>10</v>
      </c>
      <c r="N8" s="126">
        <v>10</v>
      </c>
      <c r="O8" s="42"/>
      <c r="Q8" s="19">
        <v>2010</v>
      </c>
      <c r="R8" s="17">
        <v>10</v>
      </c>
      <c r="T8" s="144">
        <v>1000000</v>
      </c>
    </row>
    <row r="9" spans="1:20" x14ac:dyDescent="0.2">
      <c r="A9" s="44" t="s">
        <v>6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18">
        <v>2011</v>
      </c>
      <c r="M9" s="34">
        <v>10</v>
      </c>
      <c r="N9" s="126">
        <v>10</v>
      </c>
      <c r="O9" s="42"/>
      <c r="Q9" s="18">
        <v>2011</v>
      </c>
      <c r="R9" s="17">
        <v>10</v>
      </c>
      <c r="T9" s="144">
        <v>1000000</v>
      </c>
    </row>
    <row r="10" spans="1:20" ht="17" thickBot="1" x14ac:dyDescent="0.25">
      <c r="A10" s="44" t="s">
        <v>7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20">
        <v>2012</v>
      </c>
      <c r="M10" s="34">
        <v>10</v>
      </c>
      <c r="N10" s="126">
        <v>10</v>
      </c>
      <c r="O10" s="42"/>
      <c r="Q10" s="20">
        <v>2012</v>
      </c>
      <c r="R10" s="17">
        <v>10</v>
      </c>
      <c r="T10" s="145">
        <v>1000000</v>
      </c>
    </row>
    <row r="11" spans="1:20" x14ac:dyDescent="0.2">
      <c r="A11" s="42"/>
      <c r="B11" s="112"/>
      <c r="D11" s="2">
        <v>2021</v>
      </c>
      <c r="E11" s="3">
        <v>2027</v>
      </c>
      <c r="F11" s="3">
        <v>2035</v>
      </c>
      <c r="G11" s="4">
        <v>2050</v>
      </c>
      <c r="H11" s="42"/>
      <c r="I11" s="42"/>
      <c r="J11" s="42"/>
      <c r="K11" s="42"/>
      <c r="L11" s="20">
        <v>2013</v>
      </c>
      <c r="M11" s="34">
        <v>10</v>
      </c>
      <c r="N11" s="126">
        <v>10</v>
      </c>
      <c r="O11" s="42"/>
      <c r="Q11" s="20">
        <v>2013</v>
      </c>
      <c r="R11" s="17">
        <v>10</v>
      </c>
      <c r="T11" s="144">
        <v>1000000</v>
      </c>
    </row>
    <row r="12" spans="1:20" x14ac:dyDescent="0.2">
      <c r="A12" s="42"/>
      <c r="B12" s="133"/>
      <c r="C12" s="131" t="s">
        <v>58</v>
      </c>
      <c r="D12" s="114">
        <v>147.57</v>
      </c>
      <c r="E12" s="114">
        <v>111</v>
      </c>
      <c r="F12" s="114">
        <v>80</v>
      </c>
      <c r="G12" s="114">
        <v>60</v>
      </c>
      <c r="H12" s="42"/>
      <c r="I12" s="42"/>
      <c r="J12" s="42"/>
      <c r="K12" s="42"/>
      <c r="L12" s="20">
        <v>2014</v>
      </c>
      <c r="M12" s="34">
        <v>10</v>
      </c>
      <c r="N12" s="126">
        <v>10</v>
      </c>
      <c r="O12" s="42"/>
      <c r="Q12" s="20">
        <v>2014</v>
      </c>
      <c r="R12" s="17">
        <v>10</v>
      </c>
      <c r="T12" s="144">
        <v>1000000</v>
      </c>
    </row>
    <row r="13" spans="1:20" x14ac:dyDescent="0.2">
      <c r="B13" s="133"/>
      <c r="C13" s="131" t="s">
        <v>59</v>
      </c>
      <c r="D13" s="128">
        <v>130</v>
      </c>
      <c r="E13" s="128">
        <v>110</v>
      </c>
      <c r="F13" s="128">
        <v>60</v>
      </c>
      <c r="G13" s="128">
        <v>40</v>
      </c>
      <c r="H13" s="42"/>
      <c r="I13" s="42"/>
      <c r="J13" s="42"/>
      <c r="K13" s="42"/>
      <c r="L13" s="21">
        <v>2015</v>
      </c>
      <c r="M13" s="34">
        <v>14</v>
      </c>
      <c r="N13" s="126">
        <v>10</v>
      </c>
      <c r="O13" s="42"/>
      <c r="Q13" s="21">
        <v>2015</v>
      </c>
      <c r="R13" s="17">
        <v>14</v>
      </c>
      <c r="T13" s="144">
        <v>1000000</v>
      </c>
    </row>
    <row r="14" spans="1:20" x14ac:dyDescent="0.2">
      <c r="B14" s="134"/>
      <c r="C14" s="131" t="s">
        <v>60</v>
      </c>
      <c r="D14" s="47">
        <f>D12-D13</f>
        <v>17.569999999999993</v>
      </c>
      <c r="E14" s="47">
        <f>E12-E13</f>
        <v>1</v>
      </c>
      <c r="F14" s="47">
        <f>F12-F13</f>
        <v>20</v>
      </c>
      <c r="G14" s="47">
        <f t="shared" ref="G14" si="0">G12-G13</f>
        <v>20</v>
      </c>
      <c r="H14" s="42"/>
      <c r="I14" s="42"/>
      <c r="J14" s="42"/>
      <c r="K14" s="42"/>
      <c r="L14" s="20">
        <v>2016</v>
      </c>
      <c r="M14" s="35">
        <v>14</v>
      </c>
      <c r="N14" s="126">
        <v>10</v>
      </c>
      <c r="O14" s="42"/>
      <c r="Q14" s="20">
        <v>2016</v>
      </c>
      <c r="R14" s="22">
        <v>14</v>
      </c>
      <c r="T14" s="144">
        <v>1000000</v>
      </c>
    </row>
    <row r="15" spans="1:20" ht="17" thickBot="1" x14ac:dyDescent="0.25">
      <c r="B15" s="134"/>
      <c r="C15" s="132" t="s">
        <v>61</v>
      </c>
      <c r="D15" s="127">
        <f>D14*G44</f>
        <v>5316.3305999999975</v>
      </c>
      <c r="E15" s="127">
        <f>E14*H44</f>
        <v>298.68</v>
      </c>
      <c r="F15" s="127">
        <f>F14*I44</f>
        <v>5894.6</v>
      </c>
      <c r="G15" s="127">
        <f>G14*J44</f>
        <v>5545.5999999999995</v>
      </c>
      <c r="H15" s="42"/>
      <c r="I15" s="42"/>
      <c r="J15" s="42"/>
      <c r="K15" s="42"/>
      <c r="L15" s="20">
        <v>2017</v>
      </c>
      <c r="M15" s="34">
        <v>14</v>
      </c>
      <c r="N15" s="126">
        <v>10</v>
      </c>
      <c r="O15" s="42"/>
      <c r="Q15" s="20">
        <v>2017</v>
      </c>
      <c r="R15" s="17">
        <v>14</v>
      </c>
      <c r="T15" s="145">
        <v>1000000</v>
      </c>
    </row>
    <row r="16" spans="1:20" ht="17" thickBot="1" x14ac:dyDescent="0.25"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20">
        <v>2018</v>
      </c>
      <c r="M16" s="34">
        <v>14</v>
      </c>
      <c r="N16" s="126">
        <v>10</v>
      </c>
      <c r="O16" s="42"/>
      <c r="Q16" s="20">
        <v>2018</v>
      </c>
      <c r="R16" s="17">
        <v>14</v>
      </c>
      <c r="T16" s="144">
        <v>1000000</v>
      </c>
    </row>
    <row r="17" spans="1:20" x14ac:dyDescent="0.2">
      <c r="B17" s="42"/>
      <c r="C17" s="42"/>
      <c r="D17" s="2">
        <v>2021</v>
      </c>
      <c r="E17" s="3">
        <v>2027</v>
      </c>
      <c r="F17" s="3">
        <v>2035</v>
      </c>
      <c r="G17" s="4">
        <v>2050</v>
      </c>
      <c r="H17" s="42"/>
      <c r="I17" s="42"/>
      <c r="J17" s="42"/>
      <c r="K17" s="42"/>
      <c r="L17" s="20">
        <v>2019</v>
      </c>
      <c r="M17" s="34">
        <v>14</v>
      </c>
      <c r="N17" s="126">
        <v>10</v>
      </c>
      <c r="O17" s="42"/>
      <c r="Q17" s="20">
        <v>2019</v>
      </c>
      <c r="R17" s="17">
        <v>14</v>
      </c>
      <c r="T17" s="144">
        <v>1000000</v>
      </c>
    </row>
    <row r="18" spans="1:20" x14ac:dyDescent="0.2">
      <c r="B18" s="133"/>
      <c r="C18" s="131" t="s">
        <v>62</v>
      </c>
      <c r="D18" s="117">
        <v>27.43</v>
      </c>
      <c r="E18" s="117">
        <v>16</v>
      </c>
      <c r="F18" s="117">
        <v>10</v>
      </c>
      <c r="G18" s="117">
        <v>8</v>
      </c>
      <c r="H18" s="42"/>
      <c r="I18" s="42"/>
      <c r="J18" s="42"/>
      <c r="K18" s="42"/>
      <c r="L18" s="21">
        <v>2020</v>
      </c>
      <c r="M18" s="34">
        <v>14</v>
      </c>
      <c r="N18" s="126">
        <v>10</v>
      </c>
      <c r="O18" s="42"/>
      <c r="Q18" s="21">
        <v>2020</v>
      </c>
      <c r="R18" s="17">
        <v>14</v>
      </c>
      <c r="T18" s="144">
        <v>1000000</v>
      </c>
    </row>
    <row r="19" spans="1:20" x14ac:dyDescent="0.2">
      <c r="B19" s="133"/>
      <c r="C19" s="131" t="s">
        <v>63</v>
      </c>
      <c r="D19" s="128">
        <v>20</v>
      </c>
      <c r="E19" s="128">
        <v>13</v>
      </c>
      <c r="F19" s="128">
        <v>8</v>
      </c>
      <c r="G19" s="128">
        <v>6</v>
      </c>
      <c r="H19" s="42"/>
      <c r="I19" s="42"/>
      <c r="J19" s="42"/>
      <c r="K19" s="42"/>
      <c r="L19" s="20">
        <v>2021</v>
      </c>
      <c r="M19" s="34">
        <v>14</v>
      </c>
      <c r="N19" s="126">
        <v>10</v>
      </c>
      <c r="O19" s="42"/>
      <c r="Q19" s="20">
        <v>2021</v>
      </c>
      <c r="R19" s="17">
        <v>14</v>
      </c>
      <c r="T19" s="144">
        <v>1000000</v>
      </c>
    </row>
    <row r="20" spans="1:20" ht="17" thickBot="1" x14ac:dyDescent="0.25">
      <c r="B20" s="134"/>
      <c r="C20" s="135" t="s">
        <v>56</v>
      </c>
      <c r="D20" s="129">
        <f>D18-D19</f>
        <v>7.43</v>
      </c>
      <c r="E20" s="129">
        <f t="shared" ref="E20:G20" si="1">E18-E19</f>
        <v>3</v>
      </c>
      <c r="F20" s="129">
        <f t="shared" si="1"/>
        <v>2</v>
      </c>
      <c r="G20" s="129">
        <f t="shared" si="1"/>
        <v>2</v>
      </c>
      <c r="H20" s="42"/>
      <c r="I20" s="42"/>
      <c r="J20" s="42"/>
      <c r="K20" s="42"/>
      <c r="L20" s="20">
        <v>2022</v>
      </c>
      <c r="M20" s="34">
        <v>14</v>
      </c>
      <c r="N20" s="126">
        <v>9</v>
      </c>
      <c r="O20" s="42"/>
      <c r="Q20" s="20">
        <v>2022</v>
      </c>
      <c r="R20" s="17">
        <v>14</v>
      </c>
      <c r="T20" s="145">
        <v>1000000</v>
      </c>
    </row>
    <row r="21" spans="1:20" x14ac:dyDescent="0.2">
      <c r="B21" s="134"/>
      <c r="C21" s="132" t="s">
        <v>57</v>
      </c>
      <c r="D21" s="130">
        <f>D20*G42</f>
        <v>23805.719999999998</v>
      </c>
      <c r="E21" s="130">
        <f t="shared" ref="E21:G21" si="2">E20*H42</f>
        <v>8334</v>
      </c>
      <c r="F21" s="130">
        <f t="shared" si="2"/>
        <v>5434</v>
      </c>
      <c r="G21" s="130">
        <f t="shared" si="2"/>
        <v>3540</v>
      </c>
      <c r="H21" s="42"/>
      <c r="I21" s="42"/>
      <c r="J21" s="42"/>
      <c r="K21" s="42"/>
      <c r="L21" s="20">
        <v>2023</v>
      </c>
      <c r="M21" s="34">
        <v>12.5</v>
      </c>
      <c r="N21" s="126">
        <v>9</v>
      </c>
      <c r="O21" s="42"/>
      <c r="Q21" s="20">
        <v>2023</v>
      </c>
      <c r="R21" s="17">
        <v>12.5</v>
      </c>
      <c r="T21" s="144">
        <v>190188</v>
      </c>
    </row>
    <row r="22" spans="1:20" x14ac:dyDescent="0.2">
      <c r="B22" s="136"/>
      <c r="G22" s="42"/>
      <c r="H22" s="42"/>
      <c r="I22" s="42"/>
      <c r="J22" s="42"/>
      <c r="K22" s="42"/>
      <c r="L22" s="20">
        <v>2024</v>
      </c>
      <c r="M22" s="34">
        <v>9</v>
      </c>
      <c r="N22" s="126">
        <v>8</v>
      </c>
      <c r="O22" s="42"/>
      <c r="Q22" s="20">
        <v>2024</v>
      </c>
      <c r="R22" s="17">
        <v>9</v>
      </c>
      <c r="T22" s="144">
        <v>164413</v>
      </c>
    </row>
    <row r="23" spans="1:20" x14ac:dyDescent="0.2">
      <c r="A23" s="42"/>
      <c r="B23" s="137"/>
      <c r="C23" s="42"/>
      <c r="D23" s="42"/>
      <c r="E23" s="42"/>
      <c r="F23" s="42"/>
      <c r="G23" s="42"/>
      <c r="H23" s="42"/>
      <c r="I23" s="42"/>
      <c r="J23" s="42"/>
      <c r="K23" s="42"/>
      <c r="L23" s="21">
        <v>2025</v>
      </c>
      <c r="M23" s="34">
        <v>7</v>
      </c>
      <c r="N23" s="126">
        <v>6</v>
      </c>
      <c r="O23" s="42"/>
      <c r="Q23" s="21">
        <v>2025</v>
      </c>
      <c r="R23" s="17">
        <v>7</v>
      </c>
      <c r="T23" s="144">
        <v>138638</v>
      </c>
    </row>
    <row r="24" spans="1:20" x14ac:dyDescent="0.2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20">
        <v>2026</v>
      </c>
      <c r="M24" s="34">
        <v>6.7</v>
      </c>
      <c r="N24" s="126">
        <v>5</v>
      </c>
      <c r="O24" s="42"/>
      <c r="Q24" s="20">
        <v>2026</v>
      </c>
      <c r="R24" s="17">
        <v>6.7</v>
      </c>
      <c r="T24" s="144">
        <v>112862</v>
      </c>
    </row>
    <row r="25" spans="1:20" ht="17" thickBot="1" x14ac:dyDescent="0.25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20">
        <v>2027</v>
      </c>
      <c r="M25" s="34">
        <v>6.5</v>
      </c>
      <c r="N25" s="126">
        <v>5</v>
      </c>
      <c r="O25" s="42"/>
      <c r="Q25" s="20">
        <v>2027</v>
      </c>
      <c r="R25" s="17">
        <v>6.5</v>
      </c>
      <c r="T25" s="145">
        <v>87087</v>
      </c>
    </row>
    <row r="26" spans="1:20" ht="17" thickBot="1" x14ac:dyDescent="0.25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20">
        <v>2028</v>
      </c>
      <c r="M26" s="34">
        <v>6.25</v>
      </c>
      <c r="N26" s="126">
        <v>5</v>
      </c>
      <c r="O26" s="42"/>
      <c r="Q26" s="20">
        <v>2028</v>
      </c>
      <c r="R26" s="17">
        <v>6.25</v>
      </c>
      <c r="T26" s="144">
        <v>75720</v>
      </c>
    </row>
    <row r="27" spans="1:20" ht="16" customHeight="1" x14ac:dyDescent="0.2">
      <c r="A27" s="125" t="s">
        <v>14</v>
      </c>
      <c r="B27" s="48" t="s">
        <v>15</v>
      </c>
      <c r="C27" s="49" t="s">
        <v>11</v>
      </c>
      <c r="D27" s="49" t="s">
        <v>11</v>
      </c>
      <c r="E27" s="49" t="s">
        <v>11</v>
      </c>
      <c r="F27" s="50" t="s">
        <v>11</v>
      </c>
      <c r="G27" s="51" t="s">
        <v>11</v>
      </c>
      <c r="H27" s="49" t="s">
        <v>11</v>
      </c>
      <c r="I27" s="49" t="s">
        <v>11</v>
      </c>
      <c r="J27" s="50" t="s">
        <v>11</v>
      </c>
      <c r="K27" s="52"/>
      <c r="L27" s="20">
        <v>2029</v>
      </c>
      <c r="M27" s="34">
        <v>6.05</v>
      </c>
      <c r="N27" s="126">
        <v>4</v>
      </c>
      <c r="O27" s="42"/>
      <c r="Q27" s="20">
        <v>2029</v>
      </c>
      <c r="R27" s="17">
        <v>6.05</v>
      </c>
      <c r="T27" s="144">
        <v>64353</v>
      </c>
    </row>
    <row r="28" spans="1:20" x14ac:dyDescent="0.2">
      <c r="A28" s="123"/>
      <c r="B28" s="46" t="s">
        <v>16</v>
      </c>
      <c r="C28" s="53" t="s">
        <v>17</v>
      </c>
      <c r="D28" s="53" t="s">
        <v>17</v>
      </c>
      <c r="E28" s="53" t="s">
        <v>17</v>
      </c>
      <c r="F28" s="54" t="s">
        <v>17</v>
      </c>
      <c r="G28" s="55" t="s">
        <v>12</v>
      </c>
      <c r="H28" s="53" t="s">
        <v>12</v>
      </c>
      <c r="I28" s="53" t="s">
        <v>12</v>
      </c>
      <c r="J28" s="54" t="s">
        <v>12</v>
      </c>
      <c r="K28" s="52"/>
      <c r="L28" s="21">
        <v>2030</v>
      </c>
      <c r="M28" s="34">
        <v>5.92</v>
      </c>
      <c r="N28" s="126">
        <v>4</v>
      </c>
      <c r="O28" s="42"/>
      <c r="Q28" s="21">
        <v>2030</v>
      </c>
      <c r="R28" s="17">
        <v>5.92</v>
      </c>
      <c r="T28" s="144">
        <v>52986</v>
      </c>
    </row>
    <row r="29" spans="1:20" x14ac:dyDescent="0.2">
      <c r="A29" s="123"/>
      <c r="B29" s="46" t="s">
        <v>18</v>
      </c>
      <c r="C29" s="53" t="s">
        <v>13</v>
      </c>
      <c r="D29" s="53" t="s">
        <v>13</v>
      </c>
      <c r="E29" s="53" t="s">
        <v>13</v>
      </c>
      <c r="F29" s="54" t="s">
        <v>13</v>
      </c>
      <c r="G29" s="55" t="s">
        <v>13</v>
      </c>
      <c r="H29" s="53" t="s">
        <v>13</v>
      </c>
      <c r="I29" s="53" t="s">
        <v>13</v>
      </c>
      <c r="J29" s="54" t="s">
        <v>13</v>
      </c>
      <c r="K29" s="52"/>
      <c r="L29" s="20">
        <v>2031</v>
      </c>
      <c r="M29" s="34">
        <v>5.75</v>
      </c>
      <c r="N29" s="126">
        <v>4</v>
      </c>
      <c r="O29" s="42"/>
      <c r="Q29" s="20">
        <v>2031</v>
      </c>
      <c r="R29" s="17">
        <v>5.75</v>
      </c>
      <c r="T29" s="144">
        <v>41619</v>
      </c>
    </row>
    <row r="30" spans="1:20" ht="17" thickBot="1" x14ac:dyDescent="0.25">
      <c r="A30" s="72"/>
      <c r="B30" s="57" t="s">
        <v>19</v>
      </c>
      <c r="C30" s="58">
        <v>2021</v>
      </c>
      <c r="D30" s="58">
        <v>2027</v>
      </c>
      <c r="E30" s="58">
        <v>2035</v>
      </c>
      <c r="F30" s="59">
        <v>2050</v>
      </c>
      <c r="G30" s="60">
        <v>2021</v>
      </c>
      <c r="H30" s="58">
        <v>2027</v>
      </c>
      <c r="I30" s="58">
        <v>2035</v>
      </c>
      <c r="J30" s="59">
        <v>2050</v>
      </c>
      <c r="K30" s="52"/>
      <c r="L30" s="20">
        <v>2032</v>
      </c>
      <c r="M30" s="34">
        <v>5.55</v>
      </c>
      <c r="N30" s="126">
        <v>4</v>
      </c>
      <c r="O30" s="42"/>
      <c r="Q30" s="20">
        <v>2032</v>
      </c>
      <c r="R30" s="17">
        <v>5.55</v>
      </c>
      <c r="T30" s="145">
        <v>30251</v>
      </c>
    </row>
    <row r="31" spans="1:20" ht="17" customHeight="1" thickTop="1" x14ac:dyDescent="0.2">
      <c r="A31" s="56" t="s">
        <v>20</v>
      </c>
      <c r="B31" s="61" t="s">
        <v>21</v>
      </c>
      <c r="C31" s="62">
        <v>1</v>
      </c>
      <c r="D31" s="62">
        <v>1</v>
      </c>
      <c r="E31" s="62">
        <v>1</v>
      </c>
      <c r="F31" s="63">
        <v>1</v>
      </c>
      <c r="G31" s="64">
        <v>2</v>
      </c>
      <c r="H31" s="65">
        <v>2</v>
      </c>
      <c r="I31" s="65">
        <v>2</v>
      </c>
      <c r="J31" s="66">
        <v>2</v>
      </c>
      <c r="K31" s="52"/>
      <c r="L31" s="20">
        <v>2033</v>
      </c>
      <c r="M31" s="34">
        <v>5.36</v>
      </c>
      <c r="N31" s="126">
        <v>4</v>
      </c>
      <c r="O31" s="42"/>
      <c r="Q31" s="20">
        <v>2033</v>
      </c>
      <c r="R31" s="17">
        <v>5.36</v>
      </c>
      <c r="T31" s="144">
        <v>27282</v>
      </c>
    </row>
    <row r="32" spans="1:20" x14ac:dyDescent="0.2">
      <c r="A32" s="123"/>
      <c r="B32" s="67" t="s">
        <v>22</v>
      </c>
      <c r="C32" s="68">
        <v>0.54600000000000004</v>
      </c>
      <c r="D32" s="68">
        <v>0.48099999999999998</v>
      </c>
      <c r="E32" s="68">
        <v>0.46</v>
      </c>
      <c r="F32" s="69">
        <v>0.35</v>
      </c>
      <c r="G32" s="70">
        <v>0.54600000000000004</v>
      </c>
      <c r="H32" s="68">
        <v>0.48099999999999998</v>
      </c>
      <c r="I32" s="68">
        <v>0.46</v>
      </c>
      <c r="J32" s="69">
        <v>0.35</v>
      </c>
      <c r="K32" s="71"/>
      <c r="L32" s="20">
        <v>2034</v>
      </c>
      <c r="M32" s="34">
        <v>5.17</v>
      </c>
      <c r="N32" s="126">
        <v>4</v>
      </c>
      <c r="O32" s="42"/>
      <c r="Q32" s="20">
        <v>2034</v>
      </c>
      <c r="R32" s="17">
        <v>5.17</v>
      </c>
      <c r="T32" s="144">
        <v>24313</v>
      </c>
    </row>
    <row r="33" spans="1:20" x14ac:dyDescent="0.2">
      <c r="A33" s="123"/>
      <c r="B33" s="46" t="s">
        <v>23</v>
      </c>
      <c r="C33" s="53">
        <v>10.4</v>
      </c>
      <c r="D33" s="53">
        <v>10.4</v>
      </c>
      <c r="E33" s="53">
        <v>10.4</v>
      </c>
      <c r="F33" s="54">
        <v>10.4</v>
      </c>
      <c r="G33" s="55">
        <v>10.4</v>
      </c>
      <c r="H33" s="53">
        <v>10.4</v>
      </c>
      <c r="I33" s="53">
        <v>10.4</v>
      </c>
      <c r="J33" s="54">
        <v>10.4</v>
      </c>
      <c r="K33" s="71"/>
      <c r="L33" s="21">
        <v>2035</v>
      </c>
      <c r="M33" s="34">
        <v>5</v>
      </c>
      <c r="N33" s="126">
        <v>3</v>
      </c>
      <c r="O33" s="42"/>
      <c r="Q33" s="21">
        <v>2035</v>
      </c>
      <c r="R33" s="17">
        <v>5</v>
      </c>
      <c r="T33" s="144">
        <v>21343</v>
      </c>
    </row>
    <row r="34" spans="1:20" x14ac:dyDescent="0.2">
      <c r="A34" s="123"/>
      <c r="B34" s="46" t="s">
        <v>24</v>
      </c>
      <c r="C34" s="53">
        <v>11776</v>
      </c>
      <c r="D34" s="53">
        <v>11776</v>
      </c>
      <c r="E34" s="53">
        <v>11776</v>
      </c>
      <c r="F34" s="54">
        <v>11776</v>
      </c>
      <c r="G34" s="55">
        <v>11776</v>
      </c>
      <c r="H34" s="53">
        <v>11776</v>
      </c>
      <c r="I34" s="53">
        <v>11776</v>
      </c>
      <c r="J34" s="54">
        <v>11776</v>
      </c>
      <c r="K34" s="71"/>
      <c r="L34" s="20">
        <v>2036</v>
      </c>
      <c r="M34" s="34">
        <v>4.8499999999999996</v>
      </c>
      <c r="N34" s="126">
        <v>3</v>
      </c>
      <c r="O34" s="42"/>
      <c r="Q34" s="20">
        <v>2036</v>
      </c>
      <c r="R34" s="17">
        <v>4.8499999999999996</v>
      </c>
      <c r="T34" s="144">
        <v>18374</v>
      </c>
    </row>
    <row r="35" spans="1:20" ht="17" thickBot="1" x14ac:dyDescent="0.25">
      <c r="A35" s="123"/>
      <c r="B35" s="46" t="s">
        <v>25</v>
      </c>
      <c r="C35" s="53">
        <v>0.46</v>
      </c>
      <c r="D35" s="53">
        <v>0.46</v>
      </c>
      <c r="E35" s="53">
        <v>0.46</v>
      </c>
      <c r="F35" s="54">
        <v>0.46</v>
      </c>
      <c r="G35" s="55">
        <v>0.46</v>
      </c>
      <c r="H35" s="53">
        <v>0.46</v>
      </c>
      <c r="I35" s="53">
        <v>0.46</v>
      </c>
      <c r="J35" s="54">
        <v>0.46</v>
      </c>
      <c r="K35" s="71"/>
      <c r="L35" s="20">
        <v>2037</v>
      </c>
      <c r="M35" s="34">
        <v>4.7300000000000004</v>
      </c>
      <c r="N35" s="126">
        <v>3</v>
      </c>
      <c r="O35" s="42"/>
      <c r="Q35" s="20">
        <v>2037</v>
      </c>
      <c r="R35" s="17">
        <v>4.7300000000000004</v>
      </c>
      <c r="T35" s="146">
        <v>15404</v>
      </c>
    </row>
    <row r="36" spans="1:20" x14ac:dyDescent="0.2">
      <c r="A36" s="123"/>
      <c r="B36" s="46" t="s">
        <v>26</v>
      </c>
      <c r="C36" s="53">
        <v>0.8</v>
      </c>
      <c r="D36" s="53">
        <v>0.8</v>
      </c>
      <c r="E36" s="53">
        <v>0.8</v>
      </c>
      <c r="F36" s="54">
        <v>0.8</v>
      </c>
      <c r="G36" s="55">
        <v>0.8</v>
      </c>
      <c r="H36" s="53">
        <v>0.8</v>
      </c>
      <c r="I36" s="53">
        <v>0.8</v>
      </c>
      <c r="J36" s="54">
        <v>0.8</v>
      </c>
      <c r="K36" s="71"/>
      <c r="L36" s="20">
        <v>2038</v>
      </c>
      <c r="M36" s="34">
        <v>4.62</v>
      </c>
      <c r="N36" s="126">
        <v>3</v>
      </c>
      <c r="O36" s="42"/>
      <c r="Q36" s="20">
        <v>2038</v>
      </c>
      <c r="R36" s="17">
        <v>4.62</v>
      </c>
      <c r="T36" s="147">
        <v>14926</v>
      </c>
    </row>
    <row r="37" spans="1:20" x14ac:dyDescent="0.2">
      <c r="A37" s="123"/>
      <c r="B37" s="46" t="s">
        <v>27</v>
      </c>
      <c r="C37" s="53">
        <v>2.2799999999999998</v>
      </c>
      <c r="D37" s="53">
        <v>2.2799999999999998</v>
      </c>
      <c r="E37" s="53">
        <v>2.2799999999999998</v>
      </c>
      <c r="F37" s="54">
        <v>2.2799999999999998</v>
      </c>
      <c r="G37" s="55">
        <v>2.2799999999999998</v>
      </c>
      <c r="H37" s="53">
        <v>2.2799999999999998</v>
      </c>
      <c r="I37" s="53">
        <v>2.2799999999999998</v>
      </c>
      <c r="J37" s="54">
        <v>2.2799999999999998</v>
      </c>
      <c r="K37" s="71"/>
      <c r="L37" s="20">
        <v>2039</v>
      </c>
      <c r="M37" s="34">
        <v>4.5</v>
      </c>
      <c r="N37" s="126">
        <v>3</v>
      </c>
      <c r="O37" s="42"/>
      <c r="Q37" s="20">
        <v>2039</v>
      </c>
      <c r="R37" s="17">
        <v>4.5</v>
      </c>
      <c r="T37" s="144">
        <v>14449</v>
      </c>
    </row>
    <row r="38" spans="1:20" x14ac:dyDescent="0.2">
      <c r="A38" s="123"/>
      <c r="B38" s="46" t="s">
        <v>28</v>
      </c>
      <c r="C38" s="53">
        <v>17236</v>
      </c>
      <c r="D38" s="53">
        <v>17236</v>
      </c>
      <c r="E38" s="53">
        <v>17236</v>
      </c>
      <c r="F38" s="54">
        <v>17236</v>
      </c>
      <c r="G38" s="30">
        <v>17236</v>
      </c>
      <c r="H38" s="31">
        <v>17236</v>
      </c>
      <c r="I38" s="31">
        <v>17236</v>
      </c>
      <c r="J38" s="32">
        <v>17236</v>
      </c>
      <c r="K38" s="33"/>
      <c r="L38" s="21">
        <v>2040</v>
      </c>
      <c r="M38" s="34">
        <v>4.4000000000000004</v>
      </c>
      <c r="N38" s="126">
        <v>3</v>
      </c>
      <c r="O38" s="42"/>
      <c r="Q38" s="21">
        <v>2040</v>
      </c>
      <c r="R38" s="17">
        <v>4.4000000000000004</v>
      </c>
      <c r="T38" s="144">
        <v>13971</v>
      </c>
    </row>
    <row r="39" spans="1:20" ht="17" thickBot="1" x14ac:dyDescent="0.25">
      <c r="A39" s="124"/>
      <c r="B39" s="57" t="s">
        <v>29</v>
      </c>
      <c r="C39" s="58"/>
      <c r="D39" s="58"/>
      <c r="E39" s="58"/>
      <c r="F39" s="59"/>
      <c r="G39" s="60"/>
      <c r="H39" s="58"/>
      <c r="I39" s="58"/>
      <c r="J39" s="59"/>
      <c r="K39" s="71"/>
      <c r="L39" s="20">
        <v>2041</v>
      </c>
      <c r="M39" s="34">
        <v>4.3</v>
      </c>
      <c r="N39" s="126">
        <v>3</v>
      </c>
      <c r="O39" s="42"/>
      <c r="Q39" s="20">
        <v>2041</v>
      </c>
      <c r="R39" s="17">
        <v>4.3</v>
      </c>
      <c r="T39" s="144">
        <v>13493</v>
      </c>
    </row>
    <row r="40" spans="1:20" ht="17" customHeight="1" thickTop="1" thickBot="1" x14ac:dyDescent="0.25">
      <c r="A40" s="122" t="s">
        <v>30</v>
      </c>
      <c r="B40" s="61" t="s">
        <v>31</v>
      </c>
      <c r="C40" s="62">
        <v>5000</v>
      </c>
      <c r="D40" s="62">
        <v>5000</v>
      </c>
      <c r="E40" s="62">
        <v>5000</v>
      </c>
      <c r="F40" s="63">
        <v>5000</v>
      </c>
      <c r="G40" s="73">
        <v>5000</v>
      </c>
      <c r="H40" s="74">
        <v>5000</v>
      </c>
      <c r="I40" s="74">
        <v>5000</v>
      </c>
      <c r="J40" s="75">
        <v>5000</v>
      </c>
      <c r="K40" s="33"/>
      <c r="L40" s="20">
        <v>2042</v>
      </c>
      <c r="M40" s="34">
        <v>4.22</v>
      </c>
      <c r="N40" s="126">
        <v>3</v>
      </c>
      <c r="O40" s="42"/>
      <c r="Q40" s="20">
        <v>2042</v>
      </c>
      <c r="R40" s="17">
        <v>4.22</v>
      </c>
      <c r="T40" s="145">
        <v>13015</v>
      </c>
    </row>
    <row r="41" spans="1:20" x14ac:dyDescent="0.2">
      <c r="A41" s="123"/>
      <c r="B41" s="46" t="s">
        <v>32</v>
      </c>
      <c r="C41" s="53">
        <v>1</v>
      </c>
      <c r="D41" s="53">
        <v>1</v>
      </c>
      <c r="E41" s="53">
        <v>1</v>
      </c>
      <c r="F41" s="54">
        <v>1</v>
      </c>
      <c r="G41" s="30">
        <v>1</v>
      </c>
      <c r="H41" s="31">
        <v>1</v>
      </c>
      <c r="I41" s="31">
        <v>1</v>
      </c>
      <c r="J41" s="32">
        <v>1</v>
      </c>
      <c r="K41" s="33"/>
      <c r="L41" s="20">
        <v>2043</v>
      </c>
      <c r="M41" s="34">
        <v>4.1500000000000004</v>
      </c>
      <c r="N41" s="126">
        <v>3</v>
      </c>
      <c r="O41" s="42"/>
      <c r="Q41" s="20">
        <v>2043</v>
      </c>
      <c r="R41" s="17">
        <v>4.1500000000000004</v>
      </c>
      <c r="T41" s="144">
        <v>12537</v>
      </c>
    </row>
    <row r="42" spans="1:20" x14ac:dyDescent="0.2">
      <c r="A42" s="123"/>
      <c r="B42" s="46" t="s">
        <v>33</v>
      </c>
      <c r="C42" s="76">
        <v>11385</v>
      </c>
      <c r="D42" s="76">
        <v>11385</v>
      </c>
      <c r="E42" s="76">
        <v>11385</v>
      </c>
      <c r="F42" s="77">
        <v>11385</v>
      </c>
      <c r="G42" s="139">
        <v>3204</v>
      </c>
      <c r="H42" s="140">
        <v>2778</v>
      </c>
      <c r="I42" s="140">
        <v>2717</v>
      </c>
      <c r="J42" s="141">
        <v>1770</v>
      </c>
      <c r="K42" s="78"/>
      <c r="L42" s="20">
        <v>2044</v>
      </c>
      <c r="M42" s="34">
        <v>4.07</v>
      </c>
      <c r="N42" s="126">
        <v>3</v>
      </c>
      <c r="O42" s="42"/>
      <c r="Q42" s="20">
        <v>2044</v>
      </c>
      <c r="R42" s="17">
        <v>4.07</v>
      </c>
      <c r="T42" s="144">
        <v>12059</v>
      </c>
    </row>
    <row r="43" spans="1:20" x14ac:dyDescent="0.2">
      <c r="A43" s="123"/>
      <c r="B43" s="46" t="s">
        <v>34</v>
      </c>
      <c r="C43" s="53">
        <v>12.67</v>
      </c>
      <c r="D43" s="53">
        <v>12.67</v>
      </c>
      <c r="E43" s="53">
        <v>12.67</v>
      </c>
      <c r="F43" s="54">
        <v>12.67</v>
      </c>
      <c r="G43" s="79">
        <v>1.55</v>
      </c>
      <c r="H43" s="80">
        <v>1.8</v>
      </c>
      <c r="I43" s="80">
        <v>1.75</v>
      </c>
      <c r="J43" s="81">
        <v>2.2000000000000002</v>
      </c>
      <c r="K43" s="33"/>
      <c r="L43" s="21">
        <v>2045</v>
      </c>
      <c r="M43" s="34">
        <v>4</v>
      </c>
      <c r="N43" s="126">
        <v>3</v>
      </c>
      <c r="O43" s="42"/>
      <c r="Q43" s="21">
        <v>2045</v>
      </c>
      <c r="R43" s="17">
        <v>4</v>
      </c>
      <c r="T43" s="144">
        <v>11582</v>
      </c>
    </row>
    <row r="44" spans="1:20" x14ac:dyDescent="0.2">
      <c r="A44" s="123"/>
      <c r="B44" s="82" t="s">
        <v>35</v>
      </c>
      <c r="C44" s="83">
        <v>331</v>
      </c>
      <c r="D44" s="83">
        <v>331</v>
      </c>
      <c r="E44" s="83">
        <v>331</v>
      </c>
      <c r="F44" s="84">
        <v>331</v>
      </c>
      <c r="G44" s="139">
        <v>302.58</v>
      </c>
      <c r="H44" s="140">
        <v>298.68</v>
      </c>
      <c r="I44" s="140">
        <v>294.73</v>
      </c>
      <c r="J44" s="141">
        <v>277.27999999999997</v>
      </c>
      <c r="K44" s="78"/>
      <c r="L44" s="20">
        <v>2046</v>
      </c>
      <c r="M44" s="34">
        <v>4</v>
      </c>
      <c r="N44" s="126">
        <v>3</v>
      </c>
      <c r="O44" s="42"/>
      <c r="Q44" s="20">
        <v>2046</v>
      </c>
      <c r="R44" s="17">
        <v>4</v>
      </c>
      <c r="T44" s="144">
        <v>11104</v>
      </c>
    </row>
    <row r="45" spans="1:20" ht="17" thickBot="1" x14ac:dyDescent="0.25">
      <c r="A45" s="123"/>
      <c r="B45" s="46" t="s">
        <v>36</v>
      </c>
      <c r="C45" s="53">
        <v>2</v>
      </c>
      <c r="D45" s="53">
        <v>2</v>
      </c>
      <c r="E45" s="53">
        <v>2</v>
      </c>
      <c r="F45" s="54">
        <v>2</v>
      </c>
      <c r="G45" s="30">
        <v>4</v>
      </c>
      <c r="H45" s="31">
        <v>4</v>
      </c>
      <c r="I45" s="31">
        <v>4</v>
      </c>
      <c r="J45" s="32">
        <v>4</v>
      </c>
      <c r="K45" s="33"/>
      <c r="L45" s="20">
        <v>2047</v>
      </c>
      <c r="M45" s="34">
        <v>4</v>
      </c>
      <c r="N45" s="126">
        <v>3</v>
      </c>
      <c r="O45" s="42"/>
      <c r="Q45" s="20">
        <v>2047</v>
      </c>
      <c r="R45" s="17">
        <v>4</v>
      </c>
      <c r="T45" s="145">
        <v>10626</v>
      </c>
    </row>
    <row r="46" spans="1:20" x14ac:dyDescent="0.2">
      <c r="A46" s="123"/>
      <c r="B46" s="67" t="s">
        <v>37</v>
      </c>
      <c r="C46" s="85">
        <v>0.01</v>
      </c>
      <c r="D46" s="85">
        <v>0.05</v>
      </c>
      <c r="E46" s="85">
        <v>0.1</v>
      </c>
      <c r="F46" s="86">
        <v>0.12</v>
      </c>
      <c r="G46" s="87">
        <v>4.3999999999999997E-2</v>
      </c>
      <c r="H46" s="88">
        <v>0.06</v>
      </c>
      <c r="I46" s="88">
        <v>6.7500000000000004E-2</v>
      </c>
      <c r="J46" s="89">
        <v>0.12</v>
      </c>
      <c r="K46" s="90"/>
      <c r="L46" s="20">
        <v>2048</v>
      </c>
      <c r="M46" s="34">
        <v>4</v>
      </c>
      <c r="N46" s="126">
        <v>3</v>
      </c>
      <c r="O46" s="42"/>
      <c r="Q46" s="20">
        <v>2048</v>
      </c>
      <c r="R46" s="17">
        <v>4</v>
      </c>
      <c r="T46" s="144">
        <v>10148</v>
      </c>
    </row>
    <row r="47" spans="1:20" x14ac:dyDescent="0.2">
      <c r="A47" s="123"/>
      <c r="B47" s="46" t="s">
        <v>38</v>
      </c>
      <c r="C47" s="53">
        <v>6</v>
      </c>
      <c r="D47" s="53">
        <v>6</v>
      </c>
      <c r="E47" s="53">
        <v>6</v>
      </c>
      <c r="F47" s="54">
        <v>6</v>
      </c>
      <c r="G47" s="30">
        <v>5</v>
      </c>
      <c r="H47" s="31">
        <v>5</v>
      </c>
      <c r="I47" s="31">
        <v>5</v>
      </c>
      <c r="J47" s="32">
        <v>5</v>
      </c>
      <c r="K47" s="33"/>
      <c r="L47" s="20">
        <v>2049</v>
      </c>
      <c r="M47" s="34">
        <v>4</v>
      </c>
      <c r="N47" s="126">
        <v>3</v>
      </c>
      <c r="O47" s="42"/>
      <c r="Q47" s="20">
        <v>2049</v>
      </c>
      <c r="R47" s="17">
        <v>4</v>
      </c>
      <c r="T47" s="144">
        <v>9670</v>
      </c>
    </row>
    <row r="48" spans="1:20" ht="17" thickBot="1" x14ac:dyDescent="0.25">
      <c r="A48" s="123"/>
      <c r="B48" s="46" t="s">
        <v>39</v>
      </c>
      <c r="C48" s="53">
        <v>0</v>
      </c>
      <c r="D48" s="53">
        <v>0</v>
      </c>
      <c r="E48" s="53">
        <v>0</v>
      </c>
      <c r="F48" s="54">
        <v>0</v>
      </c>
      <c r="G48" s="30">
        <v>0</v>
      </c>
      <c r="H48" s="31">
        <v>0</v>
      </c>
      <c r="I48" s="31">
        <v>0</v>
      </c>
      <c r="J48" s="32">
        <v>0</v>
      </c>
      <c r="K48" s="33"/>
      <c r="L48" s="23">
        <v>2050</v>
      </c>
      <c r="M48" s="36">
        <v>4</v>
      </c>
      <c r="N48" s="126">
        <v>3</v>
      </c>
      <c r="O48" s="42"/>
      <c r="Q48" s="23">
        <v>2050</v>
      </c>
      <c r="R48" s="24">
        <v>4</v>
      </c>
      <c r="T48" s="144">
        <v>9192</v>
      </c>
    </row>
    <row r="49" spans="1:20" ht="17" thickBot="1" x14ac:dyDescent="0.25">
      <c r="A49" s="124"/>
      <c r="B49" s="57" t="s">
        <v>40</v>
      </c>
      <c r="C49" s="58">
        <v>0.26</v>
      </c>
      <c r="D49" s="58">
        <v>0.26</v>
      </c>
      <c r="E49" s="58">
        <v>0.26</v>
      </c>
      <c r="F49" s="59">
        <v>0.26</v>
      </c>
      <c r="G49" s="30">
        <v>1.02</v>
      </c>
      <c r="H49" s="31">
        <v>1.02</v>
      </c>
      <c r="I49" s="31">
        <v>1.02</v>
      </c>
      <c r="J49" s="32">
        <v>1.02</v>
      </c>
      <c r="K49" s="33"/>
      <c r="L49" s="42"/>
      <c r="M49" s="42"/>
      <c r="N49" s="42"/>
      <c r="O49" s="42"/>
      <c r="Q49" s="15"/>
      <c r="R49" s="15"/>
      <c r="T49" s="144">
        <v>8714</v>
      </c>
    </row>
    <row r="50" spans="1:20" ht="17" customHeight="1" thickTop="1" thickBot="1" x14ac:dyDescent="0.25">
      <c r="A50" s="119" t="s">
        <v>41</v>
      </c>
      <c r="B50" s="91" t="s">
        <v>42</v>
      </c>
      <c r="C50" s="92">
        <v>0</v>
      </c>
      <c r="D50" s="92">
        <v>0</v>
      </c>
      <c r="E50" s="92">
        <v>0</v>
      </c>
      <c r="F50" s="93">
        <v>0</v>
      </c>
      <c r="G50" s="79">
        <v>302.58</v>
      </c>
      <c r="H50" s="80">
        <v>298.68</v>
      </c>
      <c r="I50" s="80">
        <v>294.73</v>
      </c>
      <c r="J50" s="81">
        <v>277.27999999999997</v>
      </c>
      <c r="K50" s="33"/>
      <c r="L50" s="42"/>
      <c r="M50" s="42"/>
      <c r="N50" s="42"/>
      <c r="O50" s="42"/>
      <c r="T50" s="145">
        <v>8237</v>
      </c>
    </row>
    <row r="51" spans="1:20" x14ac:dyDescent="0.2">
      <c r="A51" s="120"/>
      <c r="B51" s="94" t="s">
        <v>43</v>
      </c>
      <c r="C51" s="95">
        <v>0.95</v>
      </c>
      <c r="D51" s="95">
        <v>0.95</v>
      </c>
      <c r="E51" s="95">
        <v>0.95</v>
      </c>
      <c r="F51" s="96">
        <v>0.95</v>
      </c>
      <c r="G51" s="87">
        <v>0.93</v>
      </c>
      <c r="H51" s="88">
        <v>0.94</v>
      </c>
      <c r="I51" s="88">
        <v>0.96</v>
      </c>
      <c r="J51" s="89">
        <v>0.98</v>
      </c>
      <c r="K51" s="90"/>
      <c r="L51" s="42"/>
      <c r="M51" s="42"/>
      <c r="N51" s="42"/>
      <c r="O51" s="42"/>
    </row>
    <row r="52" spans="1:20" x14ac:dyDescent="0.2">
      <c r="A52" s="120"/>
      <c r="B52" s="25" t="s">
        <v>44</v>
      </c>
      <c r="C52" s="28">
        <v>4</v>
      </c>
      <c r="D52" s="28">
        <v>4</v>
      </c>
      <c r="E52" s="28">
        <v>4</v>
      </c>
      <c r="F52" s="29">
        <v>4</v>
      </c>
      <c r="G52" s="30">
        <v>4</v>
      </c>
      <c r="H52" s="31">
        <v>4</v>
      </c>
      <c r="I52" s="31">
        <v>4</v>
      </c>
      <c r="J52" s="32">
        <v>4</v>
      </c>
      <c r="K52" s="33"/>
      <c r="L52" s="42"/>
      <c r="M52" s="42"/>
      <c r="N52" s="42"/>
      <c r="O52" s="42"/>
    </row>
    <row r="53" spans="1:20" x14ac:dyDescent="0.2">
      <c r="A53" s="120"/>
      <c r="B53" s="25" t="s">
        <v>45</v>
      </c>
      <c r="C53" s="28">
        <v>0.83299999999999996</v>
      </c>
      <c r="D53" s="28">
        <v>0.83299999999999996</v>
      </c>
      <c r="E53" s="28">
        <v>0.83299999999999996</v>
      </c>
      <c r="F53" s="29">
        <v>0.83299999999999996</v>
      </c>
      <c r="G53" s="79">
        <v>0.28999999999999998</v>
      </c>
      <c r="H53" s="80">
        <v>0.23</v>
      </c>
      <c r="I53" s="80">
        <v>0.18</v>
      </c>
      <c r="J53" s="81">
        <v>0.08</v>
      </c>
      <c r="K53" s="33"/>
      <c r="L53" s="42"/>
      <c r="M53" s="42"/>
      <c r="N53" s="42"/>
      <c r="O53" s="42"/>
    </row>
    <row r="54" spans="1:20" ht="17" thickBot="1" x14ac:dyDescent="0.25">
      <c r="A54" s="121"/>
      <c r="B54" s="26" t="s">
        <v>46</v>
      </c>
      <c r="C54" s="97">
        <v>21.6</v>
      </c>
      <c r="D54" s="97">
        <v>21.6</v>
      </c>
      <c r="E54" s="97">
        <v>21.6</v>
      </c>
      <c r="F54" s="98">
        <v>21.6</v>
      </c>
      <c r="G54" s="99">
        <v>21.6</v>
      </c>
      <c r="H54" s="100">
        <v>21.6</v>
      </c>
      <c r="I54" s="100">
        <v>21.6</v>
      </c>
      <c r="J54" s="101">
        <v>21.6</v>
      </c>
      <c r="K54" s="33"/>
      <c r="L54" s="42"/>
      <c r="M54" s="42"/>
      <c r="N54" s="42"/>
      <c r="O54" s="42"/>
    </row>
    <row r="55" spans="1:20" ht="17" customHeight="1" thickTop="1" x14ac:dyDescent="0.2">
      <c r="A55" s="119" t="s">
        <v>47</v>
      </c>
      <c r="B55" s="27" t="s">
        <v>48</v>
      </c>
      <c r="C55" s="92">
        <v>0</v>
      </c>
      <c r="D55" s="92">
        <v>0</v>
      </c>
      <c r="E55" s="92">
        <v>0</v>
      </c>
      <c r="F55" s="93">
        <v>0</v>
      </c>
      <c r="G55" s="102">
        <v>332.84</v>
      </c>
      <c r="H55" s="103">
        <v>328.55</v>
      </c>
      <c r="I55" s="103">
        <v>324.2</v>
      </c>
      <c r="J55" s="104">
        <v>305</v>
      </c>
      <c r="K55" s="33"/>
      <c r="L55" s="42"/>
      <c r="M55" s="42"/>
      <c r="N55" s="42"/>
      <c r="O55" s="42"/>
    </row>
    <row r="56" spans="1:20" x14ac:dyDescent="0.2">
      <c r="A56" s="120"/>
      <c r="B56" s="25" t="s">
        <v>49</v>
      </c>
      <c r="C56" s="28">
        <v>0</v>
      </c>
      <c r="D56" s="28">
        <v>0</v>
      </c>
      <c r="E56" s="28">
        <v>0</v>
      </c>
      <c r="F56" s="29">
        <v>0</v>
      </c>
      <c r="G56" s="30">
        <v>20</v>
      </c>
      <c r="H56" s="31">
        <v>20</v>
      </c>
      <c r="I56" s="31">
        <v>20</v>
      </c>
      <c r="J56" s="32">
        <v>20</v>
      </c>
      <c r="K56" s="33"/>
      <c r="L56" s="42"/>
      <c r="M56" s="42"/>
      <c r="N56" s="42"/>
      <c r="O56" s="42"/>
    </row>
    <row r="57" spans="1:20" x14ac:dyDescent="0.2">
      <c r="A57" s="120"/>
      <c r="B57" s="25" t="s">
        <v>50</v>
      </c>
      <c r="C57" s="28">
        <v>8</v>
      </c>
      <c r="D57" s="28">
        <v>8</v>
      </c>
      <c r="E57" s="28">
        <v>8</v>
      </c>
      <c r="F57" s="29">
        <v>8</v>
      </c>
      <c r="G57" s="79">
        <v>4.34</v>
      </c>
      <c r="H57" s="80">
        <v>3.87</v>
      </c>
      <c r="I57" s="80">
        <v>3.35</v>
      </c>
      <c r="J57" s="81">
        <v>2.5</v>
      </c>
      <c r="K57" s="33"/>
      <c r="L57" s="42"/>
      <c r="M57" s="42"/>
      <c r="N57" s="42"/>
      <c r="O57" s="42"/>
    </row>
    <row r="58" spans="1:20" x14ac:dyDescent="0.2">
      <c r="A58" s="120"/>
      <c r="B58" s="25" t="s">
        <v>51</v>
      </c>
      <c r="C58" s="28">
        <v>75</v>
      </c>
      <c r="D58" s="28">
        <v>75</v>
      </c>
      <c r="E58" s="28">
        <v>75</v>
      </c>
      <c r="F58" s="29">
        <v>75</v>
      </c>
      <c r="G58" s="30">
        <v>75</v>
      </c>
      <c r="H58" s="31">
        <v>75</v>
      </c>
      <c r="I58" s="31">
        <v>75</v>
      </c>
      <c r="J58" s="32">
        <v>75</v>
      </c>
      <c r="K58" s="33"/>
      <c r="L58" s="42"/>
      <c r="M58" s="42"/>
      <c r="N58" s="42"/>
      <c r="O58" s="42"/>
    </row>
    <row r="59" spans="1:20" x14ac:dyDescent="0.2">
      <c r="A59" s="120"/>
      <c r="B59" s="25" t="s">
        <v>52</v>
      </c>
      <c r="C59" s="105">
        <v>0.97</v>
      </c>
      <c r="D59" s="105">
        <v>0.97</v>
      </c>
      <c r="E59" s="105">
        <v>0.97</v>
      </c>
      <c r="F59" s="106">
        <v>0.97</v>
      </c>
      <c r="G59" s="107">
        <v>0.97</v>
      </c>
      <c r="H59" s="108">
        <v>0.97</v>
      </c>
      <c r="I59" s="108">
        <v>0.97</v>
      </c>
      <c r="J59" s="109">
        <v>0.97</v>
      </c>
      <c r="K59" s="110"/>
      <c r="L59" s="42"/>
      <c r="M59" s="42"/>
      <c r="N59" s="42"/>
      <c r="O59" s="42"/>
    </row>
    <row r="60" spans="1:20" x14ac:dyDescent="0.2">
      <c r="A60" s="120"/>
      <c r="B60" s="94" t="s">
        <v>53</v>
      </c>
      <c r="C60" s="28">
        <v>110</v>
      </c>
      <c r="D60" s="28">
        <v>110</v>
      </c>
      <c r="E60" s="28">
        <v>110</v>
      </c>
      <c r="F60" s="29">
        <v>110</v>
      </c>
      <c r="G60" s="30">
        <v>130</v>
      </c>
      <c r="H60" s="31">
        <v>130</v>
      </c>
      <c r="I60" s="31">
        <v>130</v>
      </c>
      <c r="J60" s="32">
        <v>130</v>
      </c>
      <c r="K60" s="33"/>
      <c r="L60" s="42"/>
      <c r="M60" s="42"/>
      <c r="N60" s="42"/>
      <c r="O60" s="42"/>
    </row>
    <row r="61" spans="1:20" ht="17" thickBot="1" x14ac:dyDescent="0.25">
      <c r="A61" s="121"/>
      <c r="B61" s="111" t="s">
        <v>54</v>
      </c>
      <c r="C61" s="97">
        <v>-0.68110000000000004</v>
      </c>
      <c r="D61" s="97">
        <v>-0.68110000000000004</v>
      </c>
      <c r="E61" s="97">
        <v>-0.68110000000000004</v>
      </c>
      <c r="F61" s="98">
        <v>-0.68110000000000004</v>
      </c>
      <c r="G61" s="99">
        <v>-0.68110000000000004</v>
      </c>
      <c r="H61" s="100">
        <v>-0.68110000000000004</v>
      </c>
      <c r="I61" s="100">
        <v>-0.68110000000000004</v>
      </c>
      <c r="J61" s="101">
        <v>-0.68110000000000004</v>
      </c>
      <c r="K61" s="33"/>
      <c r="L61" s="42"/>
      <c r="M61" s="42"/>
      <c r="N61" s="42"/>
      <c r="O61" s="42"/>
    </row>
    <row r="62" spans="1:20" ht="17" thickTop="1" x14ac:dyDescent="0.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112"/>
      <c r="L62" s="42"/>
      <c r="M62" s="42"/>
      <c r="N62" s="42"/>
      <c r="O62" s="42"/>
    </row>
    <row r="63" spans="1:20" x14ac:dyDescent="0.2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</row>
    <row r="64" spans="1:20" x14ac:dyDescent="0.2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</row>
    <row r="65" spans="1:15" x14ac:dyDescent="0.2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</row>
    <row r="66" spans="1:15" x14ac:dyDescent="0.2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</row>
    <row r="67" spans="1:15" x14ac:dyDescent="0.2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</row>
    <row r="68" spans="1:15" x14ac:dyDescent="0.2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</row>
    <row r="69" spans="1:15" x14ac:dyDescent="0.2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</row>
  </sheetData>
  <mergeCells count="5">
    <mergeCell ref="A27:A30"/>
    <mergeCell ref="A31:A39"/>
    <mergeCell ref="A40:A49"/>
    <mergeCell ref="A50:A54"/>
    <mergeCell ref="A55:A61"/>
  </mergeCells>
  <conditionalFormatting sqref="B52:B54">
    <cfRule type="expression" dxfId="1" priority="5">
      <formula>$L$38=0</formula>
    </cfRule>
  </conditionalFormatting>
  <conditionalFormatting sqref="B55:B61">
    <cfRule type="expression" dxfId="0" priority="6">
      <formula>$L$39=0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2020-08-24T16:32:50Z</dcterms:created>
  <dcterms:modified xsi:type="dcterms:W3CDTF">2020-08-24T22:16:44Z</dcterms:modified>
</cp:coreProperties>
</file>