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eu D\OneDrive - Nanyang Technological University\PhD\De_PhD_Project\Experiment study\Calibration data\Endevco PT\"/>
    </mc:Choice>
  </mc:AlternateContent>
  <xr:revisionPtr revIDLastSave="142" documentId="11_AA825BE27E6817691297BAB1531AFCB51178758D" xr6:coauthVersionLast="36" xr6:coauthVersionMax="36" xr10:uidLastSave="{95480E56-31BA-43E1-8C5C-0894F0D7E51A}"/>
  <bookViews>
    <workbookView xWindow="480" yWindow="240" windowWidth="27795" windowHeight="124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4" i="1"/>
  <c r="D45" i="1"/>
  <c r="E76" i="1" l="1"/>
  <c r="E5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76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S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6" i="1"/>
  <c r="E26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E5" i="1"/>
  <c r="D27" i="1"/>
  <c r="D28" i="1"/>
  <c r="D29" i="1"/>
  <c r="D30" i="1"/>
  <c r="D31" i="1"/>
  <c r="D33" i="1"/>
  <c r="D35" i="1"/>
  <c r="D36" i="1"/>
  <c r="D37" i="1"/>
  <c r="D38" i="1"/>
  <c r="D39" i="1"/>
  <c r="D40" i="1"/>
  <c r="D41" i="1"/>
  <c r="D42" i="1"/>
  <c r="D43" i="1"/>
  <c r="D44" i="1"/>
  <c r="D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<sst xmlns="http://schemas.openxmlformats.org/spreadsheetml/2006/main" count="24" uniqueCount="12">
  <si>
    <t>29408(5)</t>
  </si>
  <si>
    <t>Abs. Pressure (bar)</t>
  </si>
  <si>
    <t>29407(2)</t>
  </si>
  <si>
    <t>29410(3)</t>
  </si>
  <si>
    <t>29412(4)</t>
  </si>
  <si>
    <t>Voltage (mV)</t>
  </si>
  <si>
    <t>broken</t>
  </si>
  <si>
    <t>equation:</t>
  </si>
  <si>
    <t>equation</t>
  </si>
  <si>
    <t>standard error</t>
  </si>
  <si>
    <t>STE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</si>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</sst>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11" fillId="9" borderId="5" applyNumberFormat="0" applyAlignment="0" applyProtection="0"/>
    <xf numFmtId="0" fontId="12" fillId="9" borderId="4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2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MPT-05 (29408)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MPT-05 (29408)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Sheet1!$B$5:$B$24</c:f>
              <c:numCache>
                <c:formatCode>General</c:formatCode>
                <c:ptCount val="20"/>
                <c:pt idx="0">
                  <c:v>0.15641173960002069</c:v>
                </c:pt>
                <c:pt idx="1">
                  <c:v>1.0997937499354036</c:v>
                </c:pt>
                <c:pt idx="2">
                  <c:v>2.0944135084491702</c:v>
                </c:pt>
                <c:pt idx="3">
                  <c:v>3.0893765975918583</c:v>
                </c:pt>
                <c:pt idx="4">
                  <c:v>4.0846106243088149</c:v>
                </c:pt>
                <c:pt idx="5">
                  <c:v>5.0804741070228925</c:v>
                </c:pt>
                <c:pt idx="6">
                  <c:v>6.0770455187845371</c:v>
                </c:pt>
                <c:pt idx="7">
                  <c:v>7.0730796432742586</c:v>
                </c:pt>
                <c:pt idx="8">
                  <c:v>8.0695812391091337</c:v>
                </c:pt>
                <c:pt idx="9">
                  <c:v>9.0668382030385768</c:v>
                </c:pt>
                <c:pt idx="10">
                  <c:v>0.15964725317240447</c:v>
                </c:pt>
                <c:pt idx="11">
                  <c:v>1.1175966062078291</c:v>
                </c:pt>
                <c:pt idx="12">
                  <c:v>2.1118259689349377</c:v>
                </c:pt>
                <c:pt idx="13">
                  <c:v>3.0942764141317518</c:v>
                </c:pt>
                <c:pt idx="14">
                  <c:v>4.085366003514852</c:v>
                </c:pt>
                <c:pt idx="15">
                  <c:v>5.0943525335848747</c:v>
                </c:pt>
                <c:pt idx="16">
                  <c:v>6.0894474442922375</c:v>
                </c:pt>
                <c:pt idx="17">
                  <c:v>7.0850765556817867</c:v>
                </c:pt>
                <c:pt idx="18">
                  <c:v>8.0797507084744442</c:v>
                </c:pt>
                <c:pt idx="19">
                  <c:v>9.0744017984131098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Pressure (bar)</a:t>
                </a:r>
                <a:endParaRPr lang="en-US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MPT-02 (29407)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54513888888889"/>
          <c:y val="0.18509826388888889"/>
          <c:w val="0.50848263888888889"/>
          <c:h val="0.61066527777777779"/>
        </c:manualLayout>
      </c:layout>
      <c:scatterChart>
        <c:scatterStyle val="smoothMarker"/>
        <c:varyColors val="0"/>
        <c:ser>
          <c:idx val="0"/>
          <c:order val="0"/>
          <c:tx>
            <c:v>MPT-02 (29407)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Linear Trendline</c:nam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78652668416449"/>
                  <c:y val="5.993183143773694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Sheet1!$P$5:$P$24</c:f>
              <c:numCache>
                <c:formatCode>General</c:formatCode>
                <c:ptCount val="20"/>
                <c:pt idx="0">
                  <c:v>0.20556495952778195</c:v>
                </c:pt>
                <c:pt idx="1">
                  <c:v>1.1196104486604985</c:v>
                </c:pt>
                <c:pt idx="2">
                  <c:v>2.1284747907067745</c:v>
                </c:pt>
                <c:pt idx="3">
                  <c:v>3.1378046915979887</c:v>
                </c:pt>
                <c:pt idx="4">
                  <c:v>4.1439696884707802</c:v>
                </c:pt>
                <c:pt idx="5">
                  <c:v>5.1579829372458903</c:v>
                </c:pt>
                <c:pt idx="6">
                  <c:v>6.1689556333523585</c:v>
                </c:pt>
                <c:pt idx="7">
                  <c:v>7.1823954031845991</c:v>
                </c:pt>
                <c:pt idx="8">
                  <c:v>8.1939591857083158</c:v>
                </c:pt>
                <c:pt idx="9">
                  <c:v>9.1977191544095156</c:v>
                </c:pt>
                <c:pt idx="10">
                  <c:v>0.20311940855311097</c:v>
                </c:pt>
                <c:pt idx="11">
                  <c:v>1.1255337488794095</c:v>
                </c:pt>
                <c:pt idx="12">
                  <c:v>2.1335314834514909</c:v>
                </c:pt>
                <c:pt idx="13">
                  <c:v>3.1436429968206561</c:v>
                </c:pt>
                <c:pt idx="14">
                  <c:v>4.1507579613259526</c:v>
                </c:pt>
                <c:pt idx="15">
                  <c:v>5.1662469075106126</c:v>
                </c:pt>
                <c:pt idx="16">
                  <c:v>6.1772535568383198</c:v>
                </c:pt>
                <c:pt idx="17">
                  <c:v>7.1773886472687911</c:v>
                </c:pt>
                <c:pt idx="18">
                  <c:v>8.1937293168195602</c:v>
                </c:pt>
                <c:pt idx="19">
                  <c:v>9.1657991715052205</c:v>
                </c:pt>
              </c:numCache>
            </c:numRef>
          </c:xVal>
          <c:yVal>
            <c:numRef>
              <c:f>Sheet1!$Q$5:$Q$24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SG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SG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Abs. Pressure (bar)</a:t>
                </a:r>
                <a:endParaRPr lang="en-SG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5855555555555556"/>
          <c:y val="0.49332932341790608"/>
          <c:w val="0.32477777777777778"/>
          <c:h val="0.20766987459900846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MPT-03 (29410)</a:t>
            </a:r>
          </a:p>
        </c:rich>
      </c:tx>
      <c:layout>
        <c:manualLayout>
          <c:xMode val="edge"/>
          <c:yMode val="edge"/>
          <c:x val="0.38236319444444444"/>
          <c:y val="2.645833333333333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MPT-03 (29410)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Linear Trendline</c:nam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9211111111111111"/>
                  <c:y val="0.101968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Sheet1!$B$55:$B$74</c:f>
              <c:numCache>
                <c:formatCode>General</c:formatCode>
                <c:ptCount val="20"/>
                <c:pt idx="0">
                  <c:v>6.6242955761183595E-2</c:v>
                </c:pt>
                <c:pt idx="1">
                  <c:v>0.99227764855873213</c:v>
                </c:pt>
                <c:pt idx="2">
                  <c:v>1.967360010994726</c:v>
                </c:pt>
                <c:pt idx="3">
                  <c:v>2.941077179424552</c:v>
                </c:pt>
                <c:pt idx="4">
                  <c:v>3.915516657448062</c:v>
                </c:pt>
                <c:pt idx="5">
                  <c:v>4.8893844059210387</c:v>
                </c:pt>
                <c:pt idx="6">
                  <c:v>5.8641394062849219</c:v>
                </c:pt>
                <c:pt idx="7">
                  <c:v>6.8396513153120049</c:v>
                </c:pt>
                <c:pt idx="8">
                  <c:v>7.7846966958385782</c:v>
                </c:pt>
                <c:pt idx="9">
                  <c:v>8.7888507134873013</c:v>
                </c:pt>
                <c:pt idx="10">
                  <c:v>7.4416654536948124E-2</c:v>
                </c:pt>
                <c:pt idx="11">
                  <c:v>1.0130131434252558</c:v>
                </c:pt>
                <c:pt idx="12">
                  <c:v>1.9850965771320168</c:v>
                </c:pt>
                <c:pt idx="13">
                  <c:v>2.9567326395654301</c:v>
                </c:pt>
                <c:pt idx="14">
                  <c:v>3.9299053017440606</c:v>
                </c:pt>
                <c:pt idx="15">
                  <c:v>4.8991171808540903</c:v>
                </c:pt>
                <c:pt idx="16">
                  <c:v>5.8751283436955974</c:v>
                </c:pt>
                <c:pt idx="17">
                  <c:v>6.8474290103708784</c:v>
                </c:pt>
                <c:pt idx="18">
                  <c:v>7.8207298009773014</c:v>
                </c:pt>
                <c:pt idx="19">
                  <c:v>8.7735370656044065</c:v>
                </c:pt>
              </c:numCache>
            </c:numRef>
          </c:xVal>
          <c:yVal>
            <c:numRef>
              <c:f>Sheet1!$C$55:$C$74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</a:t>
                </a:r>
                <a:r>
                  <a:rPr lang="en-SG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Pressure (bar)</a:t>
                </a:r>
                <a:endParaRPr lang="en-SG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29412 (4)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Sheet1!$Q$53</c:f>
              <c:strCache>
                <c:ptCount val="1"/>
                <c:pt idx="0">
                  <c:v>Abs. Pressure (bar)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3262642169728782"/>
                  <c:y val="8.9660250801983088E-2"/>
                </c:manualLayout>
              </c:layout>
              <c:numFmt formatCode="General" sourceLinked="0"/>
            </c:trendlineLbl>
          </c:trendline>
          <c:xVal>
            <c:numRef>
              <c:f>Sheet1!$P$54:$P$73</c:f>
              <c:numCache>
                <c:formatCode>General</c:formatCode>
                <c:ptCount val="20"/>
                <c:pt idx="0">
                  <c:v>0.44643419923916561</c:v>
                </c:pt>
                <c:pt idx="1">
                  <c:v>1.4651291217586997</c:v>
                </c:pt>
                <c:pt idx="2">
                  <c:v>2.4663884448786146</c:v>
                </c:pt>
                <c:pt idx="3">
                  <c:v>3.4652581979969557</c:v>
                </c:pt>
                <c:pt idx="4">
                  <c:v>4.4618494711453787</c:v>
                </c:pt>
                <c:pt idx="5">
                  <c:v>5.4700944239946176</c:v>
                </c:pt>
                <c:pt idx="6">
                  <c:v>6.4725930775321894</c:v>
                </c:pt>
                <c:pt idx="7">
                  <c:v>7.4730026156512865</c:v>
                </c:pt>
                <c:pt idx="8">
                  <c:v>8.4772360775062658</c:v>
                </c:pt>
                <c:pt idx="9">
                  <c:v>9.4795295051757211</c:v>
                </c:pt>
                <c:pt idx="10">
                  <c:v>0.45247289583871975</c:v>
                </c:pt>
                <c:pt idx="11">
                  <c:v>1.4756714242792761</c:v>
                </c:pt>
                <c:pt idx="12">
                  <c:v>2.4754000501009479</c:v>
                </c:pt>
                <c:pt idx="13">
                  <c:v>3.4705174328968464</c:v>
                </c:pt>
                <c:pt idx="14">
                  <c:v>4.4716987585269781</c:v>
                </c:pt>
                <c:pt idx="15">
                  <c:v>5.4755487963614806</c:v>
                </c:pt>
                <c:pt idx="16">
                  <c:v>6.4774126944775237</c:v>
                </c:pt>
                <c:pt idx="17">
                  <c:v>7.4780148447027237</c:v>
                </c:pt>
                <c:pt idx="18">
                  <c:v>8.4792025293204354</c:v>
                </c:pt>
                <c:pt idx="19">
                  <c:v>9.4803278017959638</c:v>
                </c:pt>
              </c:numCache>
            </c:numRef>
          </c:xVal>
          <c:yVal>
            <c:numRef>
              <c:f>Sheet1!$Q$54:$Q$73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3-4CFC-B97B-505F4FC3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064"/>
        <c:axId val="104777984"/>
      </c:scatterChart>
      <c:valAx>
        <c:axId val="104776064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77984"/>
        <c:crosses val="autoZero"/>
        <c:crossBetween val="midCat"/>
        <c:majorUnit val="2"/>
      </c:valAx>
      <c:valAx>
        <c:axId val="10477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Pressure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7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MPT 01 (29408)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MPT 01 (29408)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Sheet1!$B$26:$B$45</c:f>
              <c:numCache>
                <c:formatCode>General</c:formatCode>
                <c:ptCount val="20"/>
                <c:pt idx="0">
                  <c:v>0.17446500000000001</c:v>
                </c:pt>
                <c:pt idx="1">
                  <c:v>1.1673640000000001</c:v>
                </c:pt>
                <c:pt idx="2">
                  <c:v>2.156946</c:v>
                </c:pt>
                <c:pt idx="3">
                  <c:v>3.0963250000000002</c:v>
                </c:pt>
                <c:pt idx="4">
                  <c:v>4.1237219999999999</c:v>
                </c:pt>
                <c:pt idx="5">
                  <c:v>5.1490910000000003</c:v>
                </c:pt>
                <c:pt idx="6">
                  <c:v>6.1381420000000002</c:v>
                </c:pt>
                <c:pt idx="7">
                  <c:v>7.0160729999999996</c:v>
                </c:pt>
                <c:pt idx="8">
                  <c:v>7.9634600000000004</c:v>
                </c:pt>
                <c:pt idx="9">
                  <c:v>9.1292799999999996</c:v>
                </c:pt>
                <c:pt idx="10">
                  <c:v>0.18871499999999999</c:v>
                </c:pt>
                <c:pt idx="11">
                  <c:v>1.1679096507250413</c:v>
                </c:pt>
                <c:pt idx="12">
                  <c:v>2.1630020000000001</c:v>
                </c:pt>
                <c:pt idx="13">
                  <c:v>3.1547390000000002</c:v>
                </c:pt>
                <c:pt idx="14">
                  <c:v>4.1541399999999999</c:v>
                </c:pt>
                <c:pt idx="15">
                  <c:v>5.1211580000000003</c:v>
                </c:pt>
                <c:pt idx="16">
                  <c:v>6.1421659999999996</c:v>
                </c:pt>
                <c:pt idx="17">
                  <c:v>7.1319590000000002</c:v>
                </c:pt>
                <c:pt idx="18">
                  <c:v>8.0413289999999993</c:v>
                </c:pt>
                <c:pt idx="19">
                  <c:v>8.9719580000000008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 Pressure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989444444444439"/>
          <c:y val="0.59506979166666663"/>
          <c:w val="0.26382350427350426"/>
          <c:h val="0.18016666666666667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MPT 02 (29407)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MPT 02 (29407)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Sheet1!$P$26:$P$45</c:f>
              <c:numCache>
                <c:formatCode>General</c:formatCode>
                <c:ptCount val="20"/>
                <c:pt idx="0">
                  <c:v>0.228662</c:v>
                </c:pt>
                <c:pt idx="1">
                  <c:v>1.234939</c:v>
                </c:pt>
                <c:pt idx="2">
                  <c:v>2.2446600000000001</c:v>
                </c:pt>
                <c:pt idx="3">
                  <c:v>3.2505890000000002</c:v>
                </c:pt>
                <c:pt idx="4">
                  <c:v>4.212046</c:v>
                </c:pt>
                <c:pt idx="5">
                  <c:v>5.1773800000000003</c:v>
                </c:pt>
                <c:pt idx="6">
                  <c:v>6.1359310000000002</c:v>
                </c:pt>
                <c:pt idx="7">
                  <c:v>7.2531210000000002</c:v>
                </c:pt>
                <c:pt idx="8">
                  <c:v>8.1810949999999991</c:v>
                </c:pt>
                <c:pt idx="9">
                  <c:v>9.1837470000000003</c:v>
                </c:pt>
                <c:pt idx="10">
                  <c:v>0.24037600000000001</c:v>
                </c:pt>
                <c:pt idx="11">
                  <c:v>1.2335430428732028</c:v>
                </c:pt>
                <c:pt idx="12">
                  <c:v>2.2407010000000001</c:v>
                </c:pt>
                <c:pt idx="13">
                  <c:v>3.2496330000000002</c:v>
                </c:pt>
                <c:pt idx="14">
                  <c:v>4.2503719999999996</c:v>
                </c:pt>
                <c:pt idx="15">
                  <c:v>5.2571279999999998</c:v>
                </c:pt>
                <c:pt idx="16">
                  <c:v>6.268059</c:v>
                </c:pt>
                <c:pt idx="17">
                  <c:v>7.183719</c:v>
                </c:pt>
                <c:pt idx="18">
                  <c:v>8.3214869999999994</c:v>
                </c:pt>
                <c:pt idx="19">
                  <c:v>9.2474380000000007</c:v>
                </c:pt>
              </c:numCache>
            </c:numRef>
          </c:xVal>
          <c:yVal>
            <c:numRef>
              <c:f>Sheet1!$Q$26:$Q$45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 Pressure</a:t>
                </a:r>
                <a:r>
                  <a:rPr lang="en-SG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(bar)</a:t>
                </a:r>
                <a:endParaRPr lang="en-SG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989444444444439"/>
          <c:y val="0.59506979166666663"/>
          <c:w val="0.26382350427350426"/>
          <c:h val="0.20662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MPT 03 (29410)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MPT 03 (29410)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Sheet1!$B$76:$B$95</c:f>
              <c:numCache>
                <c:formatCode>General</c:formatCode>
                <c:ptCount val="20"/>
                <c:pt idx="0">
                  <c:v>0.15318399999999999</c:v>
                </c:pt>
                <c:pt idx="1">
                  <c:v>1.098258</c:v>
                </c:pt>
                <c:pt idx="2">
                  <c:v>2.0728979999999999</c:v>
                </c:pt>
                <c:pt idx="3">
                  <c:v>3.0470025658299225</c:v>
                </c:pt>
                <c:pt idx="4">
                  <c:v>4.0047550000000003</c:v>
                </c:pt>
                <c:pt idx="5">
                  <c:v>4.9757596011424177</c:v>
                </c:pt>
                <c:pt idx="6">
                  <c:v>5.9585060071649059</c:v>
                </c:pt>
                <c:pt idx="7">
                  <c:v>6.8655574369212724</c:v>
                </c:pt>
                <c:pt idx="8">
                  <c:v>7.904058</c:v>
                </c:pt>
                <c:pt idx="9">
                  <c:v>8.820392</c:v>
                </c:pt>
                <c:pt idx="10">
                  <c:v>0.16736599999999999</c:v>
                </c:pt>
                <c:pt idx="11">
                  <c:v>1.110878</c:v>
                </c:pt>
                <c:pt idx="12">
                  <c:v>2.0837479999999999</c:v>
                </c:pt>
                <c:pt idx="13">
                  <c:v>3.049715</c:v>
                </c:pt>
                <c:pt idx="14">
                  <c:v>4.0306800000000003</c:v>
                </c:pt>
                <c:pt idx="15">
                  <c:v>5.003819</c:v>
                </c:pt>
                <c:pt idx="16">
                  <c:v>5.9391999999999996</c:v>
                </c:pt>
                <c:pt idx="17">
                  <c:v>6.9041267590530557</c:v>
                </c:pt>
                <c:pt idx="18">
                  <c:v>7.8851509999999996</c:v>
                </c:pt>
                <c:pt idx="19">
                  <c:v>8.8375920000000008</c:v>
                </c:pt>
              </c:numCache>
            </c:numRef>
          </c:xVal>
          <c:yVal>
            <c:numRef>
              <c:f>Sheet1!$C$76:$C$95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</a:t>
                </a:r>
                <a:r>
                  <a:rPr lang="en-SG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Pressure (bar)</a:t>
                </a:r>
                <a:endParaRPr lang="en-SG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33337</xdr:rowOff>
    </xdr:from>
    <xdr:to>
      <xdr:col>13</xdr:col>
      <xdr:colOff>374700</xdr:colOff>
      <xdr:row>22</xdr:row>
      <xdr:rowOff>55837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5</xdr:row>
      <xdr:rowOff>147637</xdr:rowOff>
    </xdr:from>
    <xdr:to>
      <xdr:col>26</xdr:col>
      <xdr:colOff>510000</xdr:colOff>
      <xdr:row>20</xdr:row>
      <xdr:rowOff>170137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53</xdr:row>
      <xdr:rowOff>100012</xdr:rowOff>
    </xdr:from>
    <xdr:to>
      <xdr:col>12</xdr:col>
      <xdr:colOff>881475</xdr:colOff>
      <xdr:row>68</xdr:row>
      <xdr:rowOff>122512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438150</xdr:colOff>
      <xdr:row>54</xdr:row>
      <xdr:rowOff>109537</xdr:rowOff>
    </xdr:from>
    <xdr:to>
      <xdr:col>25</xdr:col>
      <xdr:colOff>133350</xdr:colOff>
      <xdr:row>68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26</xdr:row>
      <xdr:rowOff>47625</xdr:rowOff>
    </xdr:from>
    <xdr:to>
      <xdr:col>12</xdr:col>
      <xdr:colOff>822375</xdr:colOff>
      <xdr:row>41</xdr:row>
      <xdr:rowOff>70125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238125</xdr:colOff>
      <xdr:row>24</xdr:row>
      <xdr:rowOff>0</xdr:rowOff>
    </xdr:from>
    <xdr:to>
      <xdr:col>25</xdr:col>
      <xdr:colOff>41325</xdr:colOff>
      <xdr:row>39</xdr:row>
      <xdr:rowOff>22500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695325</xdr:colOff>
      <xdr:row>76</xdr:row>
      <xdr:rowOff>38100</xdr:rowOff>
    </xdr:from>
    <xdr:to>
      <xdr:col>13</xdr:col>
      <xdr:colOff>603300</xdr:colOff>
      <xdr:row>91</xdr:row>
      <xdr:rowOff>60600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95"/>
  <sheetViews>
    <sheetView tabSelected="1" topLeftCell="B61" workbookViewId="0">
      <selection activeCell="Q87" sqref="Q87"/>
    </sheetView>
  </sheetViews>
  <sheetFormatPr defaultRowHeight="15" x14ac:dyDescent="0.25"/>
  <cols>
    <col min="2" max="2" width="17.5703125" customWidth="1"/>
    <col min="3" max="3" width="18.28515625" customWidth="1"/>
    <col min="5" max="5" width="12" bestFit="1" customWidth="1"/>
    <col min="7" max="7" width="12" bestFit="1" customWidth="1"/>
    <col min="13" max="13" width="13.85546875" customWidth="1"/>
    <col min="17" max="17" width="14.5703125" customWidth="1"/>
  </cols>
  <sheetData>
    <row r="3" spans="2:19" x14ac:dyDescent="0.25">
      <c r="B3" s="1" t="s">
        <v>0</v>
      </c>
      <c r="P3" s="5" t="s">
        <v>2</v>
      </c>
    </row>
    <row r="4" spans="2:19" x14ac:dyDescent="0.25">
      <c r="B4" s="2" t="s">
        <v>5</v>
      </c>
      <c r="C4" s="2" t="s">
        <v>1</v>
      </c>
      <c r="D4" t="s">
        <v>7</v>
      </c>
      <c r="E4" t="s">
        <v>10</v>
      </c>
      <c r="F4" t="s">
        <v>11</v>
      </c>
      <c r="P4" s="3" t="s">
        <v>5</v>
      </c>
      <c r="Q4" s="3" t="s">
        <v>1</v>
      </c>
      <c r="R4" t="s">
        <v>8</v>
      </c>
    </row>
    <row r="5" spans="2:19" x14ac:dyDescent="0.25">
      <c r="B5" s="3">
        <v>0.15641173960002069</v>
      </c>
      <c r="C5" s="3">
        <v>1</v>
      </c>
      <c r="D5">
        <f>B5*1.0071+0.8732</f>
        <v>1.0307222629511807</v>
      </c>
      <c r="E5">
        <f>STEYX(C5:C24,D5:D24)</f>
        <v>1.4923886830630098E-2</v>
      </c>
      <c r="P5" s="3">
        <v>0.20556495952778195</v>
      </c>
      <c r="Q5" s="3">
        <v>1</v>
      </c>
      <c r="R5">
        <f>P5*0.996+0.855</f>
        <v>1.0597426996896708</v>
      </c>
      <c r="S5" s="7">
        <f>STEYX(Q5:Q24,R5:R24)</f>
        <v>2.5369766880116006E-2</v>
      </c>
    </row>
    <row r="6" spans="2:19" x14ac:dyDescent="0.25">
      <c r="B6" s="3">
        <v>1.0997937499354036</v>
      </c>
      <c r="C6" s="3">
        <v>2</v>
      </c>
      <c r="D6" s="7">
        <f t="shared" ref="D6:D24" si="0">B6*1.0071+0.8732</f>
        <v>1.980802285559945</v>
      </c>
      <c r="E6" s="7"/>
      <c r="F6" s="7"/>
      <c r="P6" s="3">
        <v>1.1196104486604985</v>
      </c>
      <c r="Q6" s="3">
        <v>2</v>
      </c>
      <c r="R6" s="7">
        <f t="shared" ref="R6:R24" si="1">P6*0.996+0.855</f>
        <v>1.9701320068658565</v>
      </c>
    </row>
    <row r="7" spans="2:19" x14ac:dyDescent="0.25">
      <c r="B7" s="3">
        <v>2.0944135084491702</v>
      </c>
      <c r="C7" s="3">
        <v>3</v>
      </c>
      <c r="D7" s="7">
        <f t="shared" si="0"/>
        <v>2.9824838443591597</v>
      </c>
      <c r="E7" s="7"/>
      <c r="F7" s="7"/>
      <c r="P7" s="3">
        <v>2.1284747907067745</v>
      </c>
      <c r="Q7" s="3">
        <v>3</v>
      </c>
      <c r="R7" s="7">
        <f t="shared" si="1"/>
        <v>2.9749608915439474</v>
      </c>
    </row>
    <row r="8" spans="2:19" x14ac:dyDescent="0.25">
      <c r="B8" s="3">
        <v>3.0893765975918583</v>
      </c>
      <c r="C8" s="3">
        <v>4</v>
      </c>
      <c r="D8" s="7">
        <f t="shared" si="0"/>
        <v>3.984511171434761</v>
      </c>
      <c r="E8" s="7"/>
      <c r="F8" s="7"/>
      <c r="P8" s="3">
        <v>3.1378046915979887</v>
      </c>
      <c r="Q8" s="3">
        <v>4</v>
      </c>
      <c r="R8" s="7">
        <f t="shared" si="1"/>
        <v>3.9802534728315968</v>
      </c>
    </row>
    <row r="9" spans="2:19" x14ac:dyDescent="0.25">
      <c r="B9" s="3">
        <v>4.0846106243088149</v>
      </c>
      <c r="C9" s="3">
        <v>5</v>
      </c>
      <c r="D9" s="7">
        <f t="shared" si="0"/>
        <v>4.9868113597414077</v>
      </c>
      <c r="E9" s="7"/>
      <c r="F9" s="7"/>
      <c r="P9" s="3">
        <v>4.1439696884707802</v>
      </c>
      <c r="Q9" s="3">
        <v>5</v>
      </c>
      <c r="R9" s="7">
        <f t="shared" si="1"/>
        <v>4.9823938097168963</v>
      </c>
    </row>
    <row r="10" spans="2:19" x14ac:dyDescent="0.25">
      <c r="B10" s="3">
        <v>5.0804741070228925</v>
      </c>
      <c r="C10" s="3">
        <v>6</v>
      </c>
      <c r="D10" s="7">
        <f t="shared" si="0"/>
        <v>5.9897454731827553</v>
      </c>
      <c r="E10" s="7"/>
      <c r="F10" s="7"/>
      <c r="P10" s="4">
        <v>5.1579829372458903</v>
      </c>
      <c r="Q10" s="3">
        <v>6</v>
      </c>
      <c r="R10" s="7">
        <f t="shared" si="1"/>
        <v>5.9923510054969071</v>
      </c>
    </row>
    <row r="11" spans="2:19" x14ac:dyDescent="0.25">
      <c r="B11" s="3">
        <v>6.0770455187845371</v>
      </c>
      <c r="C11" s="3">
        <v>7</v>
      </c>
      <c r="D11" s="7">
        <f t="shared" si="0"/>
        <v>6.9933925419679079</v>
      </c>
      <c r="E11" s="7"/>
      <c r="F11" s="7"/>
      <c r="P11" s="3">
        <v>6.1689556333523585</v>
      </c>
      <c r="Q11" s="3">
        <v>7</v>
      </c>
      <c r="R11" s="7">
        <f t="shared" si="1"/>
        <v>6.9992798108189493</v>
      </c>
    </row>
    <row r="12" spans="2:19" x14ac:dyDescent="0.25">
      <c r="B12" s="3">
        <v>7.0730796432742586</v>
      </c>
      <c r="C12" s="3">
        <v>8</v>
      </c>
      <c r="D12" s="7">
        <f t="shared" si="0"/>
        <v>7.9964985087415066</v>
      </c>
      <c r="E12" s="7"/>
      <c r="F12" s="7"/>
      <c r="P12" s="3">
        <v>7.1823954031845991</v>
      </c>
      <c r="Q12" s="3">
        <v>8</v>
      </c>
      <c r="R12" s="7">
        <f t="shared" si="1"/>
        <v>8.00866582157186</v>
      </c>
    </row>
    <row r="13" spans="2:19" x14ac:dyDescent="0.25">
      <c r="B13" s="3">
        <v>8.0695812391091337</v>
      </c>
      <c r="C13" s="3">
        <v>9</v>
      </c>
      <c r="D13" s="7">
        <f t="shared" si="0"/>
        <v>9.0000752659068102</v>
      </c>
      <c r="E13" s="7"/>
      <c r="F13" s="7"/>
      <c r="P13" s="3">
        <v>8.1939591857083158</v>
      </c>
      <c r="Q13" s="3">
        <v>9</v>
      </c>
      <c r="R13" s="7">
        <f t="shared" si="1"/>
        <v>9.0161833489654821</v>
      </c>
    </row>
    <row r="14" spans="2:19" x14ac:dyDescent="0.25">
      <c r="B14" s="3">
        <v>9.0668382030385768</v>
      </c>
      <c r="C14" s="3">
        <v>10</v>
      </c>
      <c r="D14" s="7">
        <f t="shared" si="0"/>
        <v>10.004412754280152</v>
      </c>
      <c r="E14" s="7"/>
      <c r="F14" s="7"/>
      <c r="P14" s="3">
        <v>9.1977191544095156</v>
      </c>
      <c r="Q14" s="3">
        <v>10</v>
      </c>
      <c r="R14" s="7">
        <f t="shared" si="1"/>
        <v>10.015928277791877</v>
      </c>
    </row>
    <row r="15" spans="2:19" x14ac:dyDescent="0.25">
      <c r="B15" s="4">
        <v>0.15964725317240447</v>
      </c>
      <c r="C15" s="3">
        <v>1</v>
      </c>
      <c r="D15" s="7">
        <f t="shared" si="0"/>
        <v>1.0339807486699286</v>
      </c>
      <c r="E15" s="7"/>
      <c r="F15" s="7"/>
      <c r="P15" s="3">
        <v>0.20311940855311097</v>
      </c>
      <c r="Q15" s="3">
        <v>1</v>
      </c>
      <c r="R15" s="7">
        <f t="shared" si="1"/>
        <v>1.0573069309188985</v>
      </c>
    </row>
    <row r="16" spans="2:19" x14ac:dyDescent="0.25">
      <c r="B16" s="3">
        <v>1.1175966062078291</v>
      </c>
      <c r="C16" s="3">
        <v>2</v>
      </c>
      <c r="D16" s="7">
        <f t="shared" si="0"/>
        <v>1.9987315421119047</v>
      </c>
      <c r="E16" s="7"/>
      <c r="F16" s="7"/>
      <c r="P16" s="3">
        <v>1.1255337488794095</v>
      </c>
      <c r="Q16" s="3">
        <v>2</v>
      </c>
      <c r="R16" s="7">
        <f t="shared" si="1"/>
        <v>1.9760316138838918</v>
      </c>
    </row>
    <row r="17" spans="2:19" x14ac:dyDescent="0.25">
      <c r="B17" s="3">
        <v>2.1118259689349377</v>
      </c>
      <c r="C17" s="3">
        <v>3</v>
      </c>
      <c r="D17" s="7">
        <f t="shared" si="0"/>
        <v>3.000019933314376</v>
      </c>
      <c r="E17" s="7"/>
      <c r="F17" s="7"/>
      <c r="P17" s="3">
        <v>2.1335314834514909</v>
      </c>
      <c r="Q17" s="3">
        <v>3</v>
      </c>
      <c r="R17" s="7">
        <f t="shared" si="1"/>
        <v>2.9799973575176848</v>
      </c>
    </row>
    <row r="18" spans="2:19" x14ac:dyDescent="0.25">
      <c r="B18" s="3">
        <v>3.0942764141317518</v>
      </c>
      <c r="C18" s="3">
        <v>4</v>
      </c>
      <c r="D18" s="7">
        <f t="shared" si="0"/>
        <v>3.9894457766720874</v>
      </c>
      <c r="E18" s="7"/>
      <c r="F18" s="7"/>
      <c r="P18" s="3">
        <v>3.1436429968206561</v>
      </c>
      <c r="Q18" s="3">
        <v>4</v>
      </c>
      <c r="R18" s="7">
        <f t="shared" si="1"/>
        <v>3.9860684248333733</v>
      </c>
    </row>
    <row r="19" spans="2:19" x14ac:dyDescent="0.25">
      <c r="B19" s="3">
        <v>4.085366003514852</v>
      </c>
      <c r="C19" s="3">
        <v>5</v>
      </c>
      <c r="D19" s="7">
        <f t="shared" si="0"/>
        <v>4.9875721021398078</v>
      </c>
      <c r="E19" s="7"/>
      <c r="F19" s="7"/>
      <c r="P19" s="3">
        <v>4.1507579613259526</v>
      </c>
      <c r="Q19" s="3">
        <v>5</v>
      </c>
      <c r="R19" s="7">
        <f t="shared" si="1"/>
        <v>4.9891549294806481</v>
      </c>
    </row>
    <row r="20" spans="2:19" x14ac:dyDescent="0.25">
      <c r="B20" s="3">
        <v>5.0943525335848747</v>
      </c>
      <c r="C20" s="3">
        <v>6</v>
      </c>
      <c r="D20" s="7">
        <f t="shared" si="0"/>
        <v>6.0037224365733275</v>
      </c>
      <c r="E20" s="7"/>
      <c r="F20" s="7"/>
      <c r="P20" s="3">
        <v>5.1662469075106126</v>
      </c>
      <c r="Q20" s="3">
        <v>6</v>
      </c>
      <c r="R20" s="7">
        <f t="shared" si="1"/>
        <v>6.0005819198805703</v>
      </c>
    </row>
    <row r="21" spans="2:19" x14ac:dyDescent="0.25">
      <c r="B21" s="3">
        <v>6.0894474442922375</v>
      </c>
      <c r="C21" s="3">
        <v>7</v>
      </c>
      <c r="D21" s="7">
        <f t="shared" si="0"/>
        <v>7.0058825211467131</v>
      </c>
      <c r="E21" s="7"/>
      <c r="F21" s="7"/>
      <c r="P21" s="3">
        <v>6.1772535568383198</v>
      </c>
      <c r="Q21" s="3">
        <v>7</v>
      </c>
      <c r="R21" s="7">
        <f t="shared" si="1"/>
        <v>7.007544542610967</v>
      </c>
    </row>
    <row r="22" spans="2:19" x14ac:dyDescent="0.25">
      <c r="B22" s="3">
        <v>7.0850765556817867</v>
      </c>
      <c r="C22" s="3">
        <v>8</v>
      </c>
      <c r="D22" s="7">
        <f t="shared" si="0"/>
        <v>8.0085805992271286</v>
      </c>
      <c r="E22" s="7"/>
      <c r="F22" s="7"/>
      <c r="P22" s="3">
        <v>7.1773886472687911</v>
      </c>
      <c r="Q22" s="3">
        <v>8</v>
      </c>
      <c r="R22" s="7">
        <f t="shared" si="1"/>
        <v>8.0036790926797163</v>
      </c>
    </row>
    <row r="23" spans="2:19" x14ac:dyDescent="0.25">
      <c r="B23" s="3">
        <v>8.0797507084744442</v>
      </c>
      <c r="C23" s="3">
        <v>9</v>
      </c>
      <c r="D23" s="7">
        <f t="shared" si="0"/>
        <v>9.010316938504614</v>
      </c>
      <c r="E23" s="7"/>
      <c r="F23" s="7"/>
      <c r="P23" s="3">
        <v>8.1937293168195602</v>
      </c>
      <c r="Q23" s="3">
        <v>9</v>
      </c>
      <c r="R23" s="7">
        <f t="shared" si="1"/>
        <v>9.0159543995522817</v>
      </c>
    </row>
    <row r="24" spans="2:19" x14ac:dyDescent="0.25">
      <c r="B24" s="3">
        <v>9.0744017984131098</v>
      </c>
      <c r="C24" s="3">
        <v>10</v>
      </c>
      <c r="D24" s="7">
        <f t="shared" si="0"/>
        <v>10.012030051181844</v>
      </c>
      <c r="E24" s="7"/>
      <c r="F24" s="7"/>
      <c r="P24" s="4">
        <v>9.1657991715052205</v>
      </c>
      <c r="Q24" s="3">
        <v>10</v>
      </c>
      <c r="R24" s="7">
        <f t="shared" si="1"/>
        <v>9.9841359748191998</v>
      </c>
    </row>
    <row r="25" spans="2:19" x14ac:dyDescent="0.25">
      <c r="B25" s="7" t="s">
        <v>5</v>
      </c>
      <c r="C25" s="7" t="s">
        <v>1</v>
      </c>
      <c r="P25" s="7" t="s">
        <v>5</v>
      </c>
      <c r="Q25" s="7" t="s">
        <v>1</v>
      </c>
    </row>
    <row r="26" spans="2:19" x14ac:dyDescent="0.25">
      <c r="B26">
        <v>0.17446500000000001</v>
      </c>
      <c r="C26" s="7">
        <v>1</v>
      </c>
      <c r="D26">
        <f>B26*1.0165+0.806</f>
        <v>0.98334367249999999</v>
      </c>
      <c r="E26" s="7">
        <f>STEYX(C26:C45,D26:D45)</f>
        <v>4.7062684674810014E-2</v>
      </c>
      <c r="P26">
        <v>0.228662</v>
      </c>
      <c r="Q26" s="7">
        <v>1</v>
      </c>
      <c r="R26">
        <f>P26*1.0018+0.7617</f>
        <v>0.9907735916</v>
      </c>
      <c r="S26" s="7">
        <f>STEYX(Q26:Q45,R26:R45)</f>
        <v>4.1607540584213169E-2</v>
      </c>
    </row>
    <row r="27" spans="2:19" x14ac:dyDescent="0.25">
      <c r="B27">
        <v>1.1673640000000001</v>
      </c>
      <c r="C27" s="7">
        <v>2</v>
      </c>
      <c r="D27" s="7">
        <f t="shared" ref="D27:D45" si="2">B27*1.0165+0.806</f>
        <v>1.992625506</v>
      </c>
      <c r="P27">
        <v>1.234939</v>
      </c>
      <c r="Q27" s="7">
        <v>2</v>
      </c>
      <c r="R27" s="7">
        <f t="shared" ref="R27:R45" si="3">P27*1.0018+0.7617</f>
        <v>1.9988618902000002</v>
      </c>
    </row>
    <row r="28" spans="2:19" x14ac:dyDescent="0.25">
      <c r="B28">
        <v>2.156946</v>
      </c>
      <c r="C28" s="7">
        <v>3</v>
      </c>
      <c r="D28" s="7">
        <f t="shared" si="2"/>
        <v>2.9985356090000002</v>
      </c>
      <c r="P28">
        <v>2.2446600000000001</v>
      </c>
      <c r="Q28" s="7">
        <v>3</v>
      </c>
      <c r="R28" s="7">
        <f t="shared" si="3"/>
        <v>3.0104003879999999</v>
      </c>
    </row>
    <row r="29" spans="2:19" x14ac:dyDescent="0.25">
      <c r="B29">
        <v>3.0963250000000002</v>
      </c>
      <c r="C29" s="7">
        <v>4</v>
      </c>
      <c r="D29" s="7">
        <f t="shared" si="2"/>
        <v>3.9534143625000002</v>
      </c>
      <c r="P29">
        <v>3.2505890000000002</v>
      </c>
      <c r="Q29" s="7">
        <v>4</v>
      </c>
      <c r="R29" s="7">
        <f t="shared" si="3"/>
        <v>4.0181400602000004</v>
      </c>
    </row>
    <row r="30" spans="2:19" x14ac:dyDescent="0.25">
      <c r="B30">
        <v>4.1237219999999999</v>
      </c>
      <c r="C30" s="7">
        <v>5</v>
      </c>
      <c r="D30" s="7">
        <f t="shared" si="2"/>
        <v>4.9977634129999995</v>
      </c>
      <c r="P30">
        <v>4.212046</v>
      </c>
      <c r="Q30" s="7">
        <v>5</v>
      </c>
      <c r="R30" s="7">
        <f t="shared" si="3"/>
        <v>4.9813276827999999</v>
      </c>
    </row>
    <row r="31" spans="2:19" x14ac:dyDescent="0.25">
      <c r="B31">
        <v>5.1490910000000003</v>
      </c>
      <c r="C31" s="7">
        <v>6</v>
      </c>
      <c r="D31" s="7">
        <f t="shared" si="2"/>
        <v>6.0400510015000002</v>
      </c>
      <c r="P31">
        <v>5.1773800000000003</v>
      </c>
      <c r="Q31" s="7">
        <v>6</v>
      </c>
      <c r="R31" s="7">
        <f t="shared" si="3"/>
        <v>5.9483992840000006</v>
      </c>
    </row>
    <row r="32" spans="2:19" x14ac:dyDescent="0.25">
      <c r="B32">
        <v>6.1381420000000002</v>
      </c>
      <c r="C32" s="7">
        <v>7</v>
      </c>
      <c r="D32" s="7">
        <f>B32*1.0165+0.806</f>
        <v>7.0454213430000001</v>
      </c>
      <c r="P32">
        <v>6.1359310000000002</v>
      </c>
      <c r="Q32" s="7">
        <v>7</v>
      </c>
      <c r="R32" s="7">
        <f t="shared" si="3"/>
        <v>6.9086756758000005</v>
      </c>
    </row>
    <row r="33" spans="2:18" x14ac:dyDescent="0.25">
      <c r="B33">
        <v>7.0160729999999996</v>
      </c>
      <c r="C33" s="7">
        <v>8</v>
      </c>
      <c r="D33" s="7">
        <f t="shared" si="2"/>
        <v>7.9378382044999993</v>
      </c>
      <c r="P33">
        <v>7.2531210000000002</v>
      </c>
      <c r="Q33" s="7">
        <v>8</v>
      </c>
      <c r="R33" s="7">
        <f t="shared" si="3"/>
        <v>8.0278766178000005</v>
      </c>
    </row>
    <row r="34" spans="2:18" x14ac:dyDescent="0.25">
      <c r="B34">
        <v>7.9634600000000004</v>
      </c>
      <c r="C34" s="7">
        <v>9</v>
      </c>
      <c r="D34" s="7">
        <f>B34*1.0165+0.806</f>
        <v>8.9008570899999988</v>
      </c>
      <c r="P34">
        <v>8.1810949999999991</v>
      </c>
      <c r="Q34" s="7">
        <v>9</v>
      </c>
      <c r="R34" s="7">
        <f t="shared" si="3"/>
        <v>8.9575209709999992</v>
      </c>
    </row>
    <row r="35" spans="2:18" x14ac:dyDescent="0.25">
      <c r="B35">
        <v>9.1292799999999996</v>
      </c>
      <c r="C35" s="7">
        <v>10</v>
      </c>
      <c r="D35" s="7">
        <f t="shared" si="2"/>
        <v>10.085913120000001</v>
      </c>
      <c r="P35">
        <v>9.1837470000000003</v>
      </c>
      <c r="Q35" s="7">
        <v>10</v>
      </c>
      <c r="R35" s="7">
        <f t="shared" si="3"/>
        <v>9.9619777446000004</v>
      </c>
    </row>
    <row r="36" spans="2:18" x14ac:dyDescent="0.25">
      <c r="B36">
        <v>0.18871499999999999</v>
      </c>
      <c r="C36" s="7">
        <v>1</v>
      </c>
      <c r="D36" s="7">
        <f t="shared" si="2"/>
        <v>0.99782879749999998</v>
      </c>
      <c r="P36">
        <v>0.24037600000000001</v>
      </c>
      <c r="Q36" s="7">
        <v>1</v>
      </c>
      <c r="R36" s="7">
        <f t="shared" si="3"/>
        <v>1.0025086768</v>
      </c>
    </row>
    <row r="37" spans="2:18" x14ac:dyDescent="0.25">
      <c r="B37">
        <v>1.1679096507250413</v>
      </c>
      <c r="C37" s="7">
        <v>2</v>
      </c>
      <c r="D37" s="7">
        <f t="shared" si="2"/>
        <v>1.9931801599620045</v>
      </c>
      <c r="P37">
        <v>1.2335430428732028</v>
      </c>
      <c r="Q37" s="7">
        <v>2</v>
      </c>
      <c r="R37" s="7">
        <f t="shared" si="3"/>
        <v>1.9974634203503747</v>
      </c>
    </row>
    <row r="38" spans="2:18" x14ac:dyDescent="0.25">
      <c r="B38">
        <v>2.1630020000000001</v>
      </c>
      <c r="C38" s="7">
        <v>3</v>
      </c>
      <c r="D38" s="7">
        <f t="shared" si="2"/>
        <v>3.0046915329999999</v>
      </c>
      <c r="P38">
        <v>2.2407010000000001</v>
      </c>
      <c r="Q38" s="7">
        <v>3</v>
      </c>
      <c r="R38" s="7">
        <f t="shared" si="3"/>
        <v>3.0064342618</v>
      </c>
    </row>
    <row r="39" spans="2:18" x14ac:dyDescent="0.25">
      <c r="B39">
        <v>3.1547390000000002</v>
      </c>
      <c r="C39" s="7">
        <v>4</v>
      </c>
      <c r="D39" s="7">
        <f t="shared" si="2"/>
        <v>4.0127921935000002</v>
      </c>
      <c r="P39">
        <v>3.2496330000000002</v>
      </c>
      <c r="Q39" s="7">
        <v>4</v>
      </c>
      <c r="R39" s="7">
        <f t="shared" si="3"/>
        <v>4.0171823394000006</v>
      </c>
    </row>
    <row r="40" spans="2:18" x14ac:dyDescent="0.25">
      <c r="B40">
        <v>4.1541399999999999</v>
      </c>
      <c r="C40" s="7">
        <v>5</v>
      </c>
      <c r="D40" s="7">
        <f t="shared" si="2"/>
        <v>5.0286833099999999</v>
      </c>
      <c r="P40">
        <v>4.2503719999999996</v>
      </c>
      <c r="Q40" s="7">
        <v>5</v>
      </c>
      <c r="R40" s="7">
        <f t="shared" si="3"/>
        <v>5.0197226696000001</v>
      </c>
    </row>
    <row r="41" spans="2:18" x14ac:dyDescent="0.25">
      <c r="B41">
        <v>5.1211580000000003</v>
      </c>
      <c r="C41" s="7">
        <v>6</v>
      </c>
      <c r="D41" s="7">
        <f t="shared" si="2"/>
        <v>6.0116571070000004</v>
      </c>
      <c r="P41">
        <v>5.2571279999999998</v>
      </c>
      <c r="Q41" s="7">
        <v>6</v>
      </c>
      <c r="R41" s="7">
        <f t="shared" si="3"/>
        <v>6.0282908304000005</v>
      </c>
    </row>
    <row r="42" spans="2:18" x14ac:dyDescent="0.25">
      <c r="B42">
        <v>6.1421659999999996</v>
      </c>
      <c r="C42" s="7">
        <v>7</v>
      </c>
      <c r="D42" s="7">
        <f t="shared" si="2"/>
        <v>7.0495117389999997</v>
      </c>
      <c r="P42">
        <v>6.268059</v>
      </c>
      <c r="Q42" s="7">
        <v>7</v>
      </c>
      <c r="R42" s="7">
        <f t="shared" si="3"/>
        <v>7.0410415062</v>
      </c>
    </row>
    <row r="43" spans="2:18" x14ac:dyDescent="0.25">
      <c r="B43">
        <v>7.1319590000000002</v>
      </c>
      <c r="C43" s="7">
        <v>8</v>
      </c>
      <c r="D43" s="7">
        <f t="shared" si="2"/>
        <v>8.0556363234999999</v>
      </c>
      <c r="P43">
        <v>7.183719</v>
      </c>
      <c r="Q43" s="7">
        <v>8</v>
      </c>
      <c r="R43" s="7">
        <f t="shared" si="3"/>
        <v>7.9583496942000007</v>
      </c>
    </row>
    <row r="44" spans="2:18" x14ac:dyDescent="0.25">
      <c r="B44">
        <v>8.0413289999999993</v>
      </c>
      <c r="C44" s="7">
        <v>9</v>
      </c>
      <c r="D44" s="7">
        <f t="shared" si="2"/>
        <v>8.9800109285000005</v>
      </c>
      <c r="P44">
        <v>8.3214869999999994</v>
      </c>
      <c r="Q44" s="7">
        <v>9</v>
      </c>
      <c r="R44" s="7">
        <f t="shared" si="3"/>
        <v>9.098165676599999</v>
      </c>
    </row>
    <row r="45" spans="2:18" x14ac:dyDescent="0.25">
      <c r="B45">
        <v>8.9719580000000008</v>
      </c>
      <c r="C45" s="7">
        <v>10</v>
      </c>
      <c r="D45" s="7">
        <f>B45*1.0165+0.806</f>
        <v>9.9259953070000009</v>
      </c>
      <c r="P45">
        <v>9.2474380000000007</v>
      </c>
      <c r="Q45" s="7">
        <v>10</v>
      </c>
      <c r="R45" s="7">
        <f t="shared" si="3"/>
        <v>10.025783388400001</v>
      </c>
    </row>
    <row r="46" spans="2:18" x14ac:dyDescent="0.25">
      <c r="R46" s="7"/>
    </row>
    <row r="52" spans="2:17" x14ac:dyDescent="0.25">
      <c r="P52" s="1" t="s">
        <v>4</v>
      </c>
      <c r="Q52" t="s">
        <v>6</v>
      </c>
    </row>
    <row r="53" spans="2:17" x14ac:dyDescent="0.25">
      <c r="B53" s="1" t="s">
        <v>3</v>
      </c>
      <c r="C53" s="3" t="s">
        <v>1</v>
      </c>
      <c r="P53" s="3" t="s">
        <v>5</v>
      </c>
      <c r="Q53" s="3" t="s">
        <v>1</v>
      </c>
    </row>
    <row r="54" spans="2:17" x14ac:dyDescent="0.25">
      <c r="B54" s="3" t="s">
        <v>5</v>
      </c>
      <c r="P54" s="3">
        <v>0.44643419923916561</v>
      </c>
      <c r="Q54" s="3">
        <v>1</v>
      </c>
    </row>
    <row r="55" spans="2:17" x14ac:dyDescent="0.25">
      <c r="B55" s="6">
        <v>6.6242955761183595E-2</v>
      </c>
      <c r="C55" s="3">
        <v>1</v>
      </c>
      <c r="D55">
        <f>1.0308*B55+0.953</f>
        <v>1.0212832387986279</v>
      </c>
      <c r="E55" s="7">
        <f>STEYX(C55:C74,D55:D74)</f>
        <v>1.459551290648551E-2</v>
      </c>
      <c r="P55" s="3">
        <v>1.4651291217586997</v>
      </c>
      <c r="Q55" s="3">
        <v>2</v>
      </c>
    </row>
    <row r="56" spans="2:17" x14ac:dyDescent="0.25">
      <c r="B56" s="6">
        <v>0.99227764855873213</v>
      </c>
      <c r="C56" s="3">
        <v>2</v>
      </c>
      <c r="D56" s="7">
        <f t="shared" ref="D56:D74" si="4">1.0308*B56+0.953</f>
        <v>1.9758398001343411</v>
      </c>
      <c r="P56" s="3">
        <v>2.4663884448786146</v>
      </c>
      <c r="Q56" s="3">
        <v>3</v>
      </c>
    </row>
    <row r="57" spans="2:17" x14ac:dyDescent="0.25">
      <c r="B57" s="6">
        <v>1.967360010994726</v>
      </c>
      <c r="C57" s="3">
        <v>3</v>
      </c>
      <c r="D57" s="7">
        <f t="shared" si="4"/>
        <v>2.9809546993333633</v>
      </c>
      <c r="P57" s="3">
        <v>3.4652581979969557</v>
      </c>
      <c r="Q57" s="3">
        <v>4</v>
      </c>
    </row>
    <row r="58" spans="2:17" x14ac:dyDescent="0.25">
      <c r="B58" s="6">
        <v>2.941077179424552</v>
      </c>
      <c r="C58" s="3">
        <v>4</v>
      </c>
      <c r="D58" s="7">
        <f t="shared" si="4"/>
        <v>3.9846623565508281</v>
      </c>
      <c r="P58" s="3">
        <v>4.4618494711453787</v>
      </c>
      <c r="Q58" s="3">
        <v>5</v>
      </c>
    </row>
    <row r="59" spans="2:17" x14ac:dyDescent="0.25">
      <c r="B59" s="6">
        <v>3.915516657448062</v>
      </c>
      <c r="C59" s="3">
        <v>5</v>
      </c>
      <c r="D59" s="7">
        <f t="shared" si="4"/>
        <v>4.9891145704974624</v>
      </c>
      <c r="P59" s="3">
        <v>5.4700944239946176</v>
      </c>
      <c r="Q59" s="3">
        <v>6</v>
      </c>
    </row>
    <row r="60" spans="2:17" x14ac:dyDescent="0.25">
      <c r="B60" s="6">
        <v>4.8893844059210387</v>
      </c>
      <c r="C60" s="3">
        <v>6</v>
      </c>
      <c r="D60" s="7">
        <f t="shared" si="4"/>
        <v>5.9929774456234064</v>
      </c>
      <c r="P60" s="3">
        <v>6.4725930775321894</v>
      </c>
      <c r="Q60" s="3">
        <v>7</v>
      </c>
    </row>
    <row r="61" spans="2:17" x14ac:dyDescent="0.25">
      <c r="B61" s="6">
        <v>5.8641394062849219</v>
      </c>
      <c r="C61" s="3">
        <v>7</v>
      </c>
      <c r="D61" s="7">
        <f t="shared" si="4"/>
        <v>6.9977548999984975</v>
      </c>
      <c r="P61" s="3">
        <v>7.4730026156512865</v>
      </c>
      <c r="Q61" s="3">
        <v>8</v>
      </c>
    </row>
    <row r="62" spans="2:17" x14ac:dyDescent="0.25">
      <c r="B62" s="6">
        <v>6.8396513153120049</v>
      </c>
      <c r="C62" s="3">
        <v>8</v>
      </c>
      <c r="D62" s="7">
        <f t="shared" si="4"/>
        <v>8.0033125758236139</v>
      </c>
      <c r="P62" s="3">
        <v>8.4772360775062658</v>
      </c>
      <c r="Q62" s="3">
        <v>9</v>
      </c>
    </row>
    <row r="63" spans="2:17" x14ac:dyDescent="0.25">
      <c r="B63" s="6">
        <v>7.7846966958385782</v>
      </c>
      <c r="C63" s="3">
        <v>9</v>
      </c>
      <c r="D63" s="7">
        <f t="shared" si="4"/>
        <v>8.9774653540704055</v>
      </c>
      <c r="P63" s="3">
        <v>9.4795295051757211</v>
      </c>
      <c r="Q63" s="3">
        <v>10</v>
      </c>
    </row>
    <row r="64" spans="2:17" x14ac:dyDescent="0.25">
      <c r="B64" s="6">
        <v>8.7888507134873013</v>
      </c>
      <c r="C64" s="3">
        <v>10</v>
      </c>
      <c r="D64" s="7">
        <f t="shared" si="4"/>
        <v>10.01254731546271</v>
      </c>
      <c r="P64" s="3">
        <v>0.45247289583871975</v>
      </c>
      <c r="Q64" s="3">
        <v>1</v>
      </c>
    </row>
    <row r="65" spans="2:17" x14ac:dyDescent="0.25">
      <c r="B65" s="6">
        <v>7.4416654536948124E-2</v>
      </c>
      <c r="C65" s="3">
        <v>1</v>
      </c>
      <c r="D65" s="7">
        <f t="shared" si="4"/>
        <v>1.0297086874966861</v>
      </c>
      <c r="P65" s="3">
        <v>1.4756714242792761</v>
      </c>
      <c r="Q65" s="3">
        <v>2</v>
      </c>
    </row>
    <row r="66" spans="2:17" x14ac:dyDescent="0.25">
      <c r="B66" s="6">
        <v>1.0130131434252558</v>
      </c>
      <c r="C66" s="3">
        <v>2</v>
      </c>
      <c r="D66" s="7">
        <f t="shared" si="4"/>
        <v>1.9972139482427536</v>
      </c>
      <c r="P66" s="3">
        <v>2.4754000501009479</v>
      </c>
      <c r="Q66" s="3">
        <v>3</v>
      </c>
    </row>
    <row r="67" spans="2:17" x14ac:dyDescent="0.25">
      <c r="B67" s="6">
        <v>1.9850965771320168</v>
      </c>
      <c r="C67" s="3">
        <v>3</v>
      </c>
      <c r="D67" s="7">
        <f t="shared" si="4"/>
        <v>2.9992375517076826</v>
      </c>
      <c r="P67" s="3">
        <v>3.4705174328968464</v>
      </c>
      <c r="Q67" s="3">
        <v>4</v>
      </c>
    </row>
    <row r="68" spans="2:17" x14ac:dyDescent="0.25">
      <c r="B68" s="6">
        <v>2.9567326395654301</v>
      </c>
      <c r="C68" s="3">
        <v>4</v>
      </c>
      <c r="D68" s="7">
        <f t="shared" si="4"/>
        <v>4.0008000048640451</v>
      </c>
      <c r="P68" s="3">
        <v>4.4716987585269781</v>
      </c>
      <c r="Q68" s="3">
        <v>5</v>
      </c>
    </row>
    <row r="69" spans="2:17" x14ac:dyDescent="0.25">
      <c r="B69" s="6">
        <v>3.9299053017440606</v>
      </c>
      <c r="C69" s="3">
        <v>5</v>
      </c>
      <c r="D69" s="7">
        <f t="shared" si="4"/>
        <v>5.0039463850377777</v>
      </c>
      <c r="P69" s="3">
        <v>5.4755487963614806</v>
      </c>
      <c r="Q69" s="3">
        <v>6</v>
      </c>
    </row>
    <row r="70" spans="2:17" x14ac:dyDescent="0.25">
      <c r="B70" s="6">
        <v>4.8991171808540903</v>
      </c>
      <c r="C70" s="3">
        <v>6</v>
      </c>
      <c r="D70" s="7">
        <f t="shared" si="4"/>
        <v>6.0030099900243963</v>
      </c>
      <c r="P70" s="3">
        <v>6.4774126944775237</v>
      </c>
      <c r="Q70" s="3">
        <v>7</v>
      </c>
    </row>
    <row r="71" spans="2:17" x14ac:dyDescent="0.25">
      <c r="B71" s="6">
        <v>5.8751283436955974</v>
      </c>
      <c r="C71" s="3">
        <v>7</v>
      </c>
      <c r="D71" s="7">
        <f t="shared" si="4"/>
        <v>7.0090822966814219</v>
      </c>
      <c r="P71" s="3">
        <v>7.4780148447027237</v>
      </c>
      <c r="Q71" s="3">
        <v>8</v>
      </c>
    </row>
    <row r="72" spans="2:17" x14ac:dyDescent="0.25">
      <c r="B72" s="6">
        <v>6.8474290103708784</v>
      </c>
      <c r="C72" s="3">
        <v>8</v>
      </c>
      <c r="D72" s="7">
        <f t="shared" si="4"/>
        <v>8.0113298238903017</v>
      </c>
      <c r="P72" s="3">
        <v>8.4792025293204354</v>
      </c>
      <c r="Q72" s="3">
        <v>9</v>
      </c>
    </row>
    <row r="73" spans="2:17" x14ac:dyDescent="0.25">
      <c r="B73" s="6">
        <v>7.8207298009773014</v>
      </c>
      <c r="C73" s="3">
        <v>9</v>
      </c>
      <c r="D73" s="7">
        <f t="shared" si="4"/>
        <v>9.0146082788474011</v>
      </c>
      <c r="P73" s="3">
        <v>9.4803278017959638</v>
      </c>
      <c r="Q73" s="3">
        <v>10</v>
      </c>
    </row>
    <row r="74" spans="2:17" x14ac:dyDescent="0.25">
      <c r="B74" s="6">
        <v>8.7735370656044065</v>
      </c>
      <c r="C74" s="3">
        <v>10</v>
      </c>
      <c r="D74" s="7">
        <f t="shared" si="4"/>
        <v>9.996762007225021</v>
      </c>
    </row>
    <row r="75" spans="2:17" x14ac:dyDescent="0.25">
      <c r="B75" s="7" t="s">
        <v>5</v>
      </c>
      <c r="C75" s="7" t="s">
        <v>1</v>
      </c>
      <c r="E75" t="s">
        <v>9</v>
      </c>
    </row>
    <row r="76" spans="2:17" x14ac:dyDescent="0.25">
      <c r="B76">
        <v>0.15318399999999999</v>
      </c>
      <c r="C76" s="7">
        <v>1</v>
      </c>
      <c r="D76">
        <f>1.036*B76+0.8423</f>
        <v>1.0009986239999999</v>
      </c>
      <c r="E76" s="7">
        <f>STEYX(C76:C95,D76:D95)</f>
        <v>1.7767340906543597E-2</v>
      </c>
    </row>
    <row r="77" spans="2:17" x14ac:dyDescent="0.25">
      <c r="B77">
        <v>1.098258</v>
      </c>
      <c r="C77" s="7">
        <v>2</v>
      </c>
      <c r="D77" s="7">
        <f t="shared" ref="D77:D95" si="5">1.036*B77+0.8423</f>
        <v>1.980095288</v>
      </c>
    </row>
    <row r="78" spans="2:17" x14ac:dyDescent="0.25">
      <c r="B78">
        <v>2.0728979999999999</v>
      </c>
      <c r="C78" s="7">
        <v>3</v>
      </c>
      <c r="D78" s="7">
        <f t="shared" si="5"/>
        <v>2.9898223279999998</v>
      </c>
    </row>
    <row r="79" spans="2:17" x14ac:dyDescent="0.25">
      <c r="B79">
        <v>3.0470025658299225</v>
      </c>
      <c r="C79" s="7">
        <v>4</v>
      </c>
      <c r="D79" s="7">
        <f t="shared" si="5"/>
        <v>3.9989946581998002</v>
      </c>
    </row>
    <row r="80" spans="2:17" x14ac:dyDescent="0.25">
      <c r="B80">
        <v>4.0047550000000003</v>
      </c>
      <c r="C80" s="7">
        <v>5</v>
      </c>
      <c r="D80" s="7">
        <f t="shared" si="5"/>
        <v>4.99122618</v>
      </c>
    </row>
    <row r="81" spans="2:4" x14ac:dyDescent="0.25">
      <c r="B81">
        <v>4.9757596011424177</v>
      </c>
      <c r="C81" s="7">
        <v>6</v>
      </c>
      <c r="D81" s="7">
        <f t="shared" si="5"/>
        <v>5.997186946783545</v>
      </c>
    </row>
    <row r="82" spans="2:4" x14ac:dyDescent="0.25">
      <c r="B82">
        <v>5.9585060071649059</v>
      </c>
      <c r="C82" s="7">
        <v>7</v>
      </c>
      <c r="D82" s="7">
        <f t="shared" si="5"/>
        <v>7.0153122234228427</v>
      </c>
    </row>
    <row r="83" spans="2:4" x14ac:dyDescent="0.25">
      <c r="B83">
        <v>6.8655574369212724</v>
      </c>
      <c r="C83" s="7">
        <v>8</v>
      </c>
      <c r="D83" s="7">
        <f t="shared" si="5"/>
        <v>7.9550175046504386</v>
      </c>
    </row>
    <row r="84" spans="2:4" x14ac:dyDescent="0.25">
      <c r="B84">
        <v>7.904058</v>
      </c>
      <c r="C84" s="7">
        <v>9</v>
      </c>
      <c r="D84" s="7">
        <f t="shared" si="5"/>
        <v>9.0309040879999998</v>
      </c>
    </row>
    <row r="85" spans="2:4" x14ac:dyDescent="0.25">
      <c r="B85">
        <v>8.820392</v>
      </c>
      <c r="C85" s="7">
        <v>10</v>
      </c>
      <c r="D85" s="7">
        <f t="shared" si="5"/>
        <v>9.9802261120000004</v>
      </c>
    </row>
    <row r="86" spans="2:4" x14ac:dyDescent="0.25">
      <c r="B86">
        <v>0.16736599999999999</v>
      </c>
      <c r="C86" s="7">
        <v>1</v>
      </c>
      <c r="D86" s="7">
        <f t="shared" si="5"/>
        <v>1.015691176</v>
      </c>
    </row>
    <row r="87" spans="2:4" x14ac:dyDescent="0.25">
      <c r="B87">
        <v>1.110878</v>
      </c>
      <c r="C87" s="7">
        <v>2</v>
      </c>
      <c r="D87" s="7">
        <f t="shared" si="5"/>
        <v>1.9931696080000001</v>
      </c>
    </row>
    <row r="88" spans="2:4" x14ac:dyDescent="0.25">
      <c r="B88">
        <v>2.0837479999999999</v>
      </c>
      <c r="C88" s="7">
        <v>3</v>
      </c>
      <c r="D88" s="7">
        <f t="shared" si="5"/>
        <v>3.0010629279999996</v>
      </c>
    </row>
    <row r="89" spans="2:4" x14ac:dyDescent="0.25">
      <c r="B89">
        <v>3.049715</v>
      </c>
      <c r="C89" s="7">
        <v>4</v>
      </c>
      <c r="D89" s="7">
        <f t="shared" si="5"/>
        <v>4.0018047399999999</v>
      </c>
    </row>
    <row r="90" spans="2:4" x14ac:dyDescent="0.25">
      <c r="B90">
        <v>4.0306800000000003</v>
      </c>
      <c r="C90" s="7">
        <v>5</v>
      </c>
      <c r="D90" s="7">
        <f t="shared" si="5"/>
        <v>5.0180844800000006</v>
      </c>
    </row>
    <row r="91" spans="2:4" x14ac:dyDescent="0.25">
      <c r="B91">
        <v>5.003819</v>
      </c>
      <c r="C91" s="7">
        <v>6</v>
      </c>
      <c r="D91" s="7">
        <f t="shared" si="5"/>
        <v>6.0262564840000001</v>
      </c>
    </row>
    <row r="92" spans="2:4" x14ac:dyDescent="0.25">
      <c r="B92">
        <v>5.9391999999999996</v>
      </c>
      <c r="C92" s="7">
        <v>7</v>
      </c>
      <c r="D92" s="7">
        <f t="shared" si="5"/>
        <v>6.9953111999999997</v>
      </c>
    </row>
    <row r="93" spans="2:4" x14ac:dyDescent="0.25">
      <c r="B93">
        <v>6.9041267590530557</v>
      </c>
      <c r="C93" s="7">
        <v>8</v>
      </c>
      <c r="D93" s="7">
        <f t="shared" si="5"/>
        <v>7.9949753223789655</v>
      </c>
    </row>
    <row r="94" spans="2:4" x14ac:dyDescent="0.25">
      <c r="B94">
        <v>7.8851509999999996</v>
      </c>
      <c r="C94" s="7">
        <v>9</v>
      </c>
      <c r="D94" s="7">
        <f t="shared" si="5"/>
        <v>9.0113164359999995</v>
      </c>
    </row>
    <row r="95" spans="2:4" x14ac:dyDescent="0.25">
      <c r="B95">
        <v>8.8375920000000008</v>
      </c>
      <c r="C95" s="7">
        <v>10</v>
      </c>
      <c r="D95" s="7">
        <f t="shared" si="5"/>
        <v>9.9980453120000004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lim yeude</cp:lastModifiedBy>
  <dcterms:created xsi:type="dcterms:W3CDTF">2018-09-18T09:39:13Z</dcterms:created>
  <dcterms:modified xsi:type="dcterms:W3CDTF">2019-07-14T14:58:06Z</dcterms:modified>
</cp:coreProperties>
</file>