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drawings/drawing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1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2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3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4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5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6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7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8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9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0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1.xml" ContentType="application/vnd.openxmlformats-officedocument.themeOverrid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2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3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4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5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6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7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8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39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0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1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2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3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4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5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6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7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48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49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0.xml" ContentType="application/vnd.openxmlformats-officedocument.themeOverride+xml"/>
  <Override PartName="/xl/drawings/drawing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1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2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3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4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5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6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57.xml" ContentType="application/vnd.openxmlformats-officedocument.themeOverride+xml"/>
  <Override PartName="/xl/drawings/drawing5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58.xml" ContentType="application/vnd.openxmlformats-officedocument.themeOverride+xml"/>
  <Override PartName="/xl/drawings/drawing7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59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showInkAnnotation="0"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Hadzzz/GitHub/Papers/Perception/"/>
    </mc:Choice>
  </mc:AlternateContent>
  <bookViews>
    <workbookView xWindow="0" yWindow="0" windowWidth="27320" windowHeight="15360" tabRatio="500" activeTab="8"/>
  </bookViews>
  <sheets>
    <sheet name="Countries" sheetId="9" r:id="rId1"/>
    <sheet name="Distributions" sheetId="11" r:id="rId2"/>
    <sheet name="Ref Groups Edu" sheetId="13" r:id="rId3"/>
    <sheet name="Edu Distributions" sheetId="14" r:id="rId4"/>
    <sheet name="Ref Groups Age" sheetId="15" r:id="rId5"/>
    <sheet name="Age Distributions" sheetId="18" r:id="rId6"/>
    <sheet name="Ref Groups Gender" sheetId="19" r:id="rId7"/>
    <sheet name="Gender Distributions" sheetId="20" r:id="rId8"/>
    <sheet name="Graphs" sheetId="12" r:id="rId9"/>
    <sheet name="Original bins" sheetId="2" r:id="rId10"/>
    <sheet name="new groups" sheetId="10" r:id="rId11"/>
    <sheet name="Chi-sq" sheetId="8" state="hidden" r:id="rId1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U4" i="12" l="1"/>
  <c r="L170" i="20" a="1"/>
  <c r="L176" i="20"/>
  <c r="K176" i="20"/>
  <c r="L175" i="20"/>
  <c r="K175" i="20"/>
  <c r="L174" i="20"/>
  <c r="K174" i="20"/>
  <c r="L173" i="20"/>
  <c r="K173" i="20"/>
  <c r="L172" i="20"/>
  <c r="K172" i="20"/>
  <c r="L171" i="20"/>
  <c r="K171" i="20"/>
  <c r="L170" i="20"/>
  <c r="K170" i="20"/>
  <c r="L162" i="20" a="1"/>
  <c r="L168" i="20"/>
  <c r="K168" i="20"/>
  <c r="L167" i="20"/>
  <c r="K167" i="20"/>
  <c r="L166" i="20"/>
  <c r="K166" i="20"/>
  <c r="L165" i="20"/>
  <c r="K165" i="20"/>
  <c r="L164" i="20"/>
  <c r="K164" i="20"/>
  <c r="L163" i="20"/>
  <c r="K163" i="20"/>
  <c r="L162" i="20"/>
  <c r="K162" i="20"/>
  <c r="L154" i="20" a="1"/>
  <c r="L160" i="20"/>
  <c r="K160" i="20"/>
  <c r="L159" i="20"/>
  <c r="K159" i="20"/>
  <c r="L158" i="20"/>
  <c r="K158" i="20"/>
  <c r="L157" i="20"/>
  <c r="K157" i="20"/>
  <c r="L156" i="20"/>
  <c r="K156" i="20"/>
  <c r="L155" i="20"/>
  <c r="K155" i="20"/>
  <c r="L154" i="20"/>
  <c r="K154" i="20"/>
  <c r="L146" i="20" a="1"/>
  <c r="L152" i="20"/>
  <c r="K152" i="20"/>
  <c r="L151" i="20"/>
  <c r="K151" i="20"/>
  <c r="L150" i="20"/>
  <c r="K150" i="20"/>
  <c r="L149" i="20"/>
  <c r="K149" i="20"/>
  <c r="L148" i="20"/>
  <c r="K148" i="20"/>
  <c r="L147" i="20"/>
  <c r="K147" i="20"/>
  <c r="L146" i="20"/>
  <c r="K146" i="20"/>
  <c r="L138" i="20" a="1"/>
  <c r="L144" i="20"/>
  <c r="K144" i="20"/>
  <c r="L143" i="20"/>
  <c r="K143" i="20"/>
  <c r="L142" i="20"/>
  <c r="K142" i="20"/>
  <c r="L141" i="20"/>
  <c r="K141" i="20"/>
  <c r="L140" i="20"/>
  <c r="K140" i="20"/>
  <c r="L139" i="20"/>
  <c r="K139" i="20"/>
  <c r="L138" i="20"/>
  <c r="K138" i="20"/>
  <c r="L130" i="20" a="1"/>
  <c r="L136" i="20"/>
  <c r="K136" i="20"/>
  <c r="L135" i="20"/>
  <c r="K135" i="20"/>
  <c r="L134" i="20"/>
  <c r="K134" i="20"/>
  <c r="L133" i="20"/>
  <c r="K133" i="20"/>
  <c r="L132" i="20"/>
  <c r="K132" i="20"/>
  <c r="L131" i="20"/>
  <c r="K131" i="20"/>
  <c r="L130" i="20"/>
  <c r="K130" i="20"/>
  <c r="L122" i="20" a="1"/>
  <c r="L128" i="20"/>
  <c r="K128" i="20"/>
  <c r="L127" i="20"/>
  <c r="K127" i="20"/>
  <c r="L126" i="20"/>
  <c r="K126" i="20"/>
  <c r="L125" i="20"/>
  <c r="K125" i="20"/>
  <c r="L124" i="20"/>
  <c r="K124" i="20"/>
  <c r="L123" i="20"/>
  <c r="K123" i="20"/>
  <c r="L122" i="20"/>
  <c r="K122" i="20"/>
  <c r="L114" i="20" a="1"/>
  <c r="L120" i="20"/>
  <c r="K120" i="20"/>
  <c r="L119" i="20"/>
  <c r="K119" i="20"/>
  <c r="L118" i="20"/>
  <c r="K118" i="20"/>
  <c r="L117" i="20"/>
  <c r="K117" i="20"/>
  <c r="L116" i="20"/>
  <c r="K116" i="20"/>
  <c r="L115" i="20"/>
  <c r="K115" i="20"/>
  <c r="L114" i="20"/>
  <c r="K114" i="20"/>
  <c r="L106" i="20" a="1"/>
  <c r="L112" i="20"/>
  <c r="K112" i="20"/>
  <c r="L111" i="20"/>
  <c r="K111" i="20"/>
  <c r="L110" i="20"/>
  <c r="K110" i="20"/>
  <c r="L109" i="20"/>
  <c r="K109" i="20"/>
  <c r="L108" i="20"/>
  <c r="K108" i="20"/>
  <c r="L107" i="20"/>
  <c r="K107" i="20"/>
  <c r="L106" i="20"/>
  <c r="K106" i="20"/>
  <c r="L98" i="20" a="1"/>
  <c r="L104" i="20"/>
  <c r="K104" i="20"/>
  <c r="L103" i="20"/>
  <c r="K103" i="20"/>
  <c r="L102" i="20"/>
  <c r="K102" i="20"/>
  <c r="L101" i="20"/>
  <c r="K101" i="20"/>
  <c r="L100" i="20"/>
  <c r="K100" i="20"/>
  <c r="L99" i="20"/>
  <c r="K99" i="20"/>
  <c r="L98" i="20"/>
  <c r="K98" i="20"/>
  <c r="L90" i="20" a="1"/>
  <c r="L96" i="20"/>
  <c r="K96" i="20"/>
  <c r="L95" i="20"/>
  <c r="K95" i="20"/>
  <c r="L94" i="20"/>
  <c r="K94" i="20"/>
  <c r="L93" i="20"/>
  <c r="K93" i="20"/>
  <c r="L92" i="20"/>
  <c r="K92" i="20"/>
  <c r="L91" i="20"/>
  <c r="K91" i="20"/>
  <c r="L90" i="20"/>
  <c r="K90" i="20"/>
  <c r="L82" i="20" a="1"/>
  <c r="L88" i="20"/>
  <c r="K88" i="20"/>
  <c r="L87" i="20"/>
  <c r="K87" i="20"/>
  <c r="L86" i="20"/>
  <c r="K86" i="20"/>
  <c r="L85" i="20"/>
  <c r="K85" i="20"/>
  <c r="L84" i="20"/>
  <c r="K84" i="20"/>
  <c r="L83" i="20"/>
  <c r="K83" i="20"/>
  <c r="L82" i="20"/>
  <c r="K82" i="20"/>
  <c r="L74" i="20" a="1"/>
  <c r="L80" i="20"/>
  <c r="K80" i="20"/>
  <c r="L79" i="20"/>
  <c r="K79" i="20"/>
  <c r="L78" i="20"/>
  <c r="K78" i="20"/>
  <c r="L77" i="20"/>
  <c r="K77" i="20"/>
  <c r="L76" i="20"/>
  <c r="K76" i="20"/>
  <c r="L75" i="20"/>
  <c r="K75" i="20"/>
  <c r="L74" i="20"/>
  <c r="K74" i="20"/>
  <c r="L66" i="20" a="1"/>
  <c r="L72" i="20"/>
  <c r="K72" i="20"/>
  <c r="L71" i="20"/>
  <c r="K71" i="20"/>
  <c r="L70" i="20"/>
  <c r="K70" i="20"/>
  <c r="L69" i="20"/>
  <c r="K69" i="20"/>
  <c r="L68" i="20"/>
  <c r="K68" i="20"/>
  <c r="L67" i="20"/>
  <c r="K67" i="20"/>
  <c r="L66" i="20"/>
  <c r="K66" i="20"/>
  <c r="L58" i="20" a="1"/>
  <c r="L64" i="20"/>
  <c r="K64" i="20"/>
  <c r="L63" i="20"/>
  <c r="K63" i="20"/>
  <c r="L62" i="20"/>
  <c r="K62" i="20"/>
  <c r="L61" i="20"/>
  <c r="K61" i="20"/>
  <c r="L60" i="20"/>
  <c r="K60" i="20"/>
  <c r="L59" i="20"/>
  <c r="K59" i="20"/>
  <c r="L58" i="20"/>
  <c r="K58" i="20"/>
  <c r="L50" i="20" a="1"/>
  <c r="L56" i="20"/>
  <c r="K56" i="20"/>
  <c r="L55" i="20"/>
  <c r="K55" i="20"/>
  <c r="L54" i="20"/>
  <c r="K54" i="20"/>
  <c r="L53" i="20"/>
  <c r="K53" i="20"/>
  <c r="L52" i="20"/>
  <c r="K52" i="20"/>
  <c r="L51" i="20"/>
  <c r="K51" i="20"/>
  <c r="L50" i="20"/>
  <c r="K50" i="20"/>
  <c r="L42" i="20" a="1"/>
  <c r="L48" i="20"/>
  <c r="K48" i="20"/>
  <c r="L47" i="20"/>
  <c r="K47" i="20"/>
  <c r="L46" i="20"/>
  <c r="K46" i="20"/>
  <c r="L45" i="20"/>
  <c r="K45" i="20"/>
  <c r="L44" i="20"/>
  <c r="K44" i="20"/>
  <c r="L43" i="20"/>
  <c r="K43" i="20"/>
  <c r="L42" i="20"/>
  <c r="K42" i="20"/>
  <c r="L34" i="20" a="1"/>
  <c r="L40" i="20"/>
  <c r="K40" i="20"/>
  <c r="L39" i="20"/>
  <c r="K39" i="20"/>
  <c r="L38" i="20"/>
  <c r="K38" i="20"/>
  <c r="L37" i="20"/>
  <c r="K37" i="20"/>
  <c r="L36" i="20"/>
  <c r="K36" i="20"/>
  <c r="L35" i="20"/>
  <c r="K35" i="20"/>
  <c r="L34" i="20"/>
  <c r="K34" i="20"/>
  <c r="L26" i="20" a="1"/>
  <c r="L32" i="20"/>
  <c r="K32" i="20"/>
  <c r="L31" i="20"/>
  <c r="K31" i="20"/>
  <c r="L30" i="20"/>
  <c r="K30" i="20"/>
  <c r="L29" i="20"/>
  <c r="K29" i="20"/>
  <c r="L28" i="20"/>
  <c r="K28" i="20"/>
  <c r="L27" i="20"/>
  <c r="K27" i="20"/>
  <c r="L26" i="20"/>
  <c r="K26" i="20"/>
  <c r="L18" i="20" a="1"/>
  <c r="L24" i="20"/>
  <c r="K24" i="20"/>
  <c r="L23" i="20"/>
  <c r="K23" i="20"/>
  <c r="L22" i="20"/>
  <c r="K22" i="20"/>
  <c r="L21" i="20"/>
  <c r="K21" i="20"/>
  <c r="L20" i="20"/>
  <c r="K20" i="20"/>
  <c r="L19" i="20"/>
  <c r="K19" i="20"/>
  <c r="L18" i="20"/>
  <c r="K18" i="20"/>
  <c r="L10" i="20" a="1"/>
  <c r="L16" i="20"/>
  <c r="K16" i="20"/>
  <c r="L15" i="20"/>
  <c r="K15" i="20"/>
  <c r="L14" i="20"/>
  <c r="K14" i="20"/>
  <c r="L13" i="20"/>
  <c r="K13" i="20"/>
  <c r="L12" i="20"/>
  <c r="K12" i="20"/>
  <c r="L11" i="20"/>
  <c r="K11" i="20"/>
  <c r="L10" i="20"/>
  <c r="K10" i="20"/>
  <c r="L2" i="20" a="1"/>
  <c r="L8" i="20"/>
  <c r="K8" i="20"/>
  <c r="L7" i="20"/>
  <c r="K7" i="20"/>
  <c r="L6" i="20"/>
  <c r="K6" i="20"/>
  <c r="L5" i="20"/>
  <c r="K5" i="20"/>
  <c r="L4" i="20"/>
  <c r="K4" i="20"/>
  <c r="L3" i="20"/>
  <c r="K3" i="20"/>
  <c r="L2" i="20"/>
  <c r="K2" i="20"/>
  <c r="AH3" i="12"/>
  <c r="K47" i="19"/>
  <c r="L47" i="19"/>
  <c r="M47" i="19"/>
  <c r="N47" i="19"/>
  <c r="O47" i="19"/>
  <c r="X47" i="19"/>
  <c r="W47" i="19"/>
  <c r="U47" i="19"/>
  <c r="T47" i="19"/>
  <c r="S47" i="19"/>
  <c r="R47" i="19"/>
  <c r="Q47" i="19"/>
  <c r="K46" i="19"/>
  <c r="L46" i="19"/>
  <c r="M46" i="19"/>
  <c r="N46" i="19"/>
  <c r="O46" i="19"/>
  <c r="X46" i="19"/>
  <c r="W46" i="19"/>
  <c r="U46" i="19"/>
  <c r="T46" i="19"/>
  <c r="S46" i="19"/>
  <c r="R46" i="19"/>
  <c r="Q46" i="19"/>
  <c r="K45" i="19"/>
  <c r="L45" i="19"/>
  <c r="M45" i="19"/>
  <c r="N45" i="19"/>
  <c r="O45" i="19"/>
  <c r="X45" i="19"/>
  <c r="W45" i="19"/>
  <c r="U45" i="19"/>
  <c r="T45" i="19"/>
  <c r="S45" i="19"/>
  <c r="R45" i="19"/>
  <c r="Q45" i="19"/>
  <c r="K44" i="19"/>
  <c r="L44" i="19"/>
  <c r="M44" i="19"/>
  <c r="N44" i="19"/>
  <c r="O44" i="19"/>
  <c r="X44" i="19"/>
  <c r="W44" i="19"/>
  <c r="U44" i="19"/>
  <c r="T44" i="19"/>
  <c r="S44" i="19"/>
  <c r="R44" i="19"/>
  <c r="Q44" i="19"/>
  <c r="K43" i="19"/>
  <c r="L43" i="19"/>
  <c r="M43" i="19"/>
  <c r="N43" i="19"/>
  <c r="O43" i="19"/>
  <c r="X43" i="19"/>
  <c r="W43" i="19"/>
  <c r="U43" i="19"/>
  <c r="T43" i="19"/>
  <c r="S43" i="19"/>
  <c r="R43" i="19"/>
  <c r="Q43" i="19"/>
  <c r="K42" i="19"/>
  <c r="L42" i="19"/>
  <c r="M42" i="19"/>
  <c r="N42" i="19"/>
  <c r="O42" i="19"/>
  <c r="X42" i="19"/>
  <c r="W42" i="19"/>
  <c r="U42" i="19"/>
  <c r="T42" i="19"/>
  <c r="S42" i="19"/>
  <c r="R42" i="19"/>
  <c r="Q42" i="19"/>
  <c r="K41" i="19"/>
  <c r="L41" i="19"/>
  <c r="M41" i="19"/>
  <c r="N41" i="19"/>
  <c r="O41" i="19"/>
  <c r="X41" i="19"/>
  <c r="W41" i="19"/>
  <c r="U41" i="19"/>
  <c r="T41" i="19"/>
  <c r="S41" i="19"/>
  <c r="R41" i="19"/>
  <c r="Q41" i="19"/>
  <c r="K40" i="19"/>
  <c r="L40" i="19"/>
  <c r="M40" i="19"/>
  <c r="N40" i="19"/>
  <c r="O40" i="19"/>
  <c r="X40" i="19"/>
  <c r="W40" i="19"/>
  <c r="U40" i="19"/>
  <c r="T40" i="19"/>
  <c r="S40" i="19"/>
  <c r="R40" i="19"/>
  <c r="Q40" i="19"/>
  <c r="K39" i="19"/>
  <c r="L39" i="19"/>
  <c r="M39" i="19"/>
  <c r="N39" i="19"/>
  <c r="O39" i="19"/>
  <c r="X39" i="19"/>
  <c r="W39" i="19"/>
  <c r="U39" i="19"/>
  <c r="T39" i="19"/>
  <c r="S39" i="19"/>
  <c r="R39" i="19"/>
  <c r="Q39" i="19"/>
  <c r="K37" i="19"/>
  <c r="L37" i="19"/>
  <c r="M37" i="19"/>
  <c r="N37" i="19"/>
  <c r="O37" i="19"/>
  <c r="X37" i="19"/>
  <c r="W37" i="19"/>
  <c r="U37" i="19"/>
  <c r="T37" i="19"/>
  <c r="S37" i="19"/>
  <c r="R37" i="19"/>
  <c r="Q37" i="19"/>
  <c r="K36" i="19"/>
  <c r="L36" i="19"/>
  <c r="M36" i="19"/>
  <c r="N36" i="19"/>
  <c r="O36" i="19"/>
  <c r="X36" i="19"/>
  <c r="W36" i="19"/>
  <c r="U36" i="19"/>
  <c r="T36" i="19"/>
  <c r="S36" i="19"/>
  <c r="R36" i="19"/>
  <c r="Q36" i="19"/>
  <c r="K35" i="19"/>
  <c r="L35" i="19"/>
  <c r="M35" i="19"/>
  <c r="N35" i="19"/>
  <c r="O35" i="19"/>
  <c r="X35" i="19"/>
  <c r="W35" i="19"/>
  <c r="U35" i="19"/>
  <c r="T35" i="19"/>
  <c r="S35" i="19"/>
  <c r="R35" i="19"/>
  <c r="Q35" i="19"/>
  <c r="K34" i="19"/>
  <c r="L34" i="19"/>
  <c r="M34" i="19"/>
  <c r="N34" i="19"/>
  <c r="O34" i="19"/>
  <c r="X34" i="19"/>
  <c r="W34" i="19"/>
  <c r="U34" i="19"/>
  <c r="T34" i="19"/>
  <c r="S34" i="19"/>
  <c r="R34" i="19"/>
  <c r="Q34" i="19"/>
  <c r="K33" i="19"/>
  <c r="L33" i="19"/>
  <c r="M33" i="19"/>
  <c r="N33" i="19"/>
  <c r="O33" i="19"/>
  <c r="X33" i="19"/>
  <c r="W33" i="19"/>
  <c r="U33" i="19"/>
  <c r="T33" i="19"/>
  <c r="S33" i="19"/>
  <c r="R33" i="19"/>
  <c r="Q33" i="19"/>
  <c r="K32" i="19"/>
  <c r="L32" i="19"/>
  <c r="M32" i="19"/>
  <c r="N32" i="19"/>
  <c r="O32" i="19"/>
  <c r="X32" i="19"/>
  <c r="W32" i="19"/>
  <c r="U32" i="19"/>
  <c r="T32" i="19"/>
  <c r="S32" i="19"/>
  <c r="R32" i="19"/>
  <c r="Q32" i="19"/>
  <c r="K31" i="19"/>
  <c r="L31" i="19"/>
  <c r="M31" i="19"/>
  <c r="N31" i="19"/>
  <c r="O31" i="19"/>
  <c r="X31" i="19"/>
  <c r="W31" i="19"/>
  <c r="U31" i="19"/>
  <c r="T31" i="19"/>
  <c r="S31" i="19"/>
  <c r="R31" i="19"/>
  <c r="Q31" i="19"/>
  <c r="K30" i="19"/>
  <c r="L30" i="19"/>
  <c r="M30" i="19"/>
  <c r="N30" i="19"/>
  <c r="O30" i="19"/>
  <c r="X30" i="19"/>
  <c r="W30" i="19"/>
  <c r="U30" i="19"/>
  <c r="T30" i="19"/>
  <c r="S30" i="19"/>
  <c r="R30" i="19"/>
  <c r="Q30" i="19"/>
  <c r="K29" i="19"/>
  <c r="L29" i="19"/>
  <c r="M29" i="19"/>
  <c r="N29" i="19"/>
  <c r="O29" i="19"/>
  <c r="X29" i="19"/>
  <c r="W29" i="19"/>
  <c r="U29" i="19"/>
  <c r="T29" i="19"/>
  <c r="S29" i="19"/>
  <c r="R29" i="19"/>
  <c r="Q29" i="19"/>
  <c r="K28" i="19"/>
  <c r="L28" i="19"/>
  <c r="M28" i="19"/>
  <c r="N28" i="19"/>
  <c r="O28" i="19"/>
  <c r="X28" i="19"/>
  <c r="W28" i="19"/>
  <c r="U28" i="19"/>
  <c r="T28" i="19"/>
  <c r="S28" i="19"/>
  <c r="R28" i="19"/>
  <c r="Q28" i="19"/>
  <c r="K27" i="19"/>
  <c r="L27" i="19"/>
  <c r="M27" i="19"/>
  <c r="N27" i="19"/>
  <c r="O27" i="19"/>
  <c r="X27" i="19"/>
  <c r="W27" i="19"/>
  <c r="U27" i="19"/>
  <c r="T27" i="19"/>
  <c r="S27" i="19"/>
  <c r="R27" i="19"/>
  <c r="Q27" i="19"/>
  <c r="K26" i="19"/>
  <c r="L26" i="19"/>
  <c r="M26" i="19"/>
  <c r="N26" i="19"/>
  <c r="O26" i="19"/>
  <c r="X26" i="19"/>
  <c r="W26" i="19"/>
  <c r="U26" i="19"/>
  <c r="T26" i="19"/>
  <c r="S26" i="19"/>
  <c r="R26" i="19"/>
  <c r="Q26" i="19"/>
  <c r="K24" i="19"/>
  <c r="L24" i="19"/>
  <c r="M24" i="19"/>
  <c r="N24" i="19"/>
  <c r="O24" i="19"/>
  <c r="X24" i="19"/>
  <c r="W24" i="19"/>
  <c r="U24" i="19"/>
  <c r="T24" i="19"/>
  <c r="S24" i="19"/>
  <c r="R24" i="19"/>
  <c r="Q24" i="19"/>
  <c r="K23" i="19"/>
  <c r="L23" i="19"/>
  <c r="M23" i="19"/>
  <c r="N23" i="19"/>
  <c r="O23" i="19"/>
  <c r="X23" i="19"/>
  <c r="W23" i="19"/>
  <c r="U23" i="19"/>
  <c r="T23" i="19"/>
  <c r="S23" i="19"/>
  <c r="R23" i="19"/>
  <c r="Q23" i="19"/>
  <c r="K22" i="19"/>
  <c r="L22" i="19"/>
  <c r="M22" i="19"/>
  <c r="N22" i="19"/>
  <c r="O22" i="19"/>
  <c r="X22" i="19"/>
  <c r="W22" i="19"/>
  <c r="U22" i="19"/>
  <c r="T22" i="19"/>
  <c r="S22" i="19"/>
  <c r="R22" i="19"/>
  <c r="Q22" i="19"/>
  <c r="K21" i="19"/>
  <c r="L21" i="19"/>
  <c r="M21" i="19"/>
  <c r="N21" i="19"/>
  <c r="O21" i="19"/>
  <c r="X21" i="19"/>
  <c r="W21" i="19"/>
  <c r="U21" i="19"/>
  <c r="T21" i="19"/>
  <c r="S21" i="19"/>
  <c r="R21" i="19"/>
  <c r="Q21" i="19"/>
  <c r="K20" i="19"/>
  <c r="L20" i="19"/>
  <c r="M20" i="19"/>
  <c r="N20" i="19"/>
  <c r="O20" i="19"/>
  <c r="X20" i="19"/>
  <c r="W20" i="19"/>
  <c r="U20" i="19"/>
  <c r="T20" i="19"/>
  <c r="S20" i="19"/>
  <c r="R20" i="19"/>
  <c r="Q20" i="19"/>
  <c r="K19" i="19"/>
  <c r="L19" i="19"/>
  <c r="M19" i="19"/>
  <c r="N19" i="19"/>
  <c r="O19" i="19"/>
  <c r="X19" i="19"/>
  <c r="W19" i="19"/>
  <c r="U19" i="19"/>
  <c r="T19" i="19"/>
  <c r="S19" i="19"/>
  <c r="R19" i="19"/>
  <c r="Q19" i="19"/>
  <c r="K18" i="19"/>
  <c r="L18" i="19"/>
  <c r="M18" i="19"/>
  <c r="N18" i="19"/>
  <c r="O18" i="19"/>
  <c r="X18" i="19"/>
  <c r="W18" i="19"/>
  <c r="U18" i="19"/>
  <c r="T18" i="19"/>
  <c r="S18" i="19"/>
  <c r="R18" i="19"/>
  <c r="Q18" i="19"/>
  <c r="K17" i="19"/>
  <c r="L17" i="19"/>
  <c r="M17" i="19"/>
  <c r="N17" i="19"/>
  <c r="O17" i="19"/>
  <c r="X17" i="19"/>
  <c r="W17" i="19"/>
  <c r="U17" i="19"/>
  <c r="T17" i="19"/>
  <c r="S17" i="19"/>
  <c r="R17" i="19"/>
  <c r="Q17" i="19"/>
  <c r="K16" i="19"/>
  <c r="L16" i="19"/>
  <c r="M16" i="19"/>
  <c r="N16" i="19"/>
  <c r="O16" i="19"/>
  <c r="X16" i="19"/>
  <c r="W16" i="19"/>
  <c r="U16" i="19"/>
  <c r="T16" i="19"/>
  <c r="S16" i="19"/>
  <c r="R16" i="19"/>
  <c r="Q16" i="19"/>
  <c r="K15" i="19"/>
  <c r="L15" i="19"/>
  <c r="M15" i="19"/>
  <c r="N15" i="19"/>
  <c r="O15" i="19"/>
  <c r="X15" i="19"/>
  <c r="W15" i="19"/>
  <c r="K14" i="19"/>
  <c r="L14" i="19"/>
  <c r="M14" i="19"/>
  <c r="N14" i="19"/>
  <c r="O14" i="19"/>
  <c r="X14" i="19"/>
  <c r="W14" i="19"/>
  <c r="U14" i="19"/>
  <c r="T14" i="19"/>
  <c r="S14" i="19"/>
  <c r="R14" i="19"/>
  <c r="Q14" i="19"/>
  <c r="K13" i="19"/>
  <c r="L13" i="19"/>
  <c r="M13" i="19"/>
  <c r="N13" i="19"/>
  <c r="O13" i="19"/>
  <c r="X13" i="19"/>
  <c r="W13" i="19"/>
  <c r="U13" i="19"/>
  <c r="T13" i="19"/>
  <c r="S13" i="19"/>
  <c r="R13" i="19"/>
  <c r="Q13" i="19"/>
  <c r="K12" i="19"/>
  <c r="L12" i="19"/>
  <c r="M12" i="19"/>
  <c r="N12" i="19"/>
  <c r="O12" i="19"/>
  <c r="X12" i="19"/>
  <c r="W12" i="19"/>
  <c r="U12" i="19"/>
  <c r="T12" i="19"/>
  <c r="S12" i="19"/>
  <c r="R12" i="19"/>
  <c r="Q12" i="19"/>
  <c r="K11" i="19"/>
  <c r="L11" i="19"/>
  <c r="M11" i="19"/>
  <c r="N11" i="19"/>
  <c r="O11" i="19"/>
  <c r="X11" i="19"/>
  <c r="W11" i="19"/>
  <c r="U11" i="19"/>
  <c r="T11" i="19"/>
  <c r="S11" i="19"/>
  <c r="R11" i="19"/>
  <c r="Q11" i="19"/>
  <c r="K10" i="19"/>
  <c r="L10" i="19"/>
  <c r="M10" i="19"/>
  <c r="N10" i="19"/>
  <c r="O10" i="19"/>
  <c r="X10" i="19"/>
  <c r="W10" i="19"/>
  <c r="U10" i="19"/>
  <c r="T10" i="19"/>
  <c r="S10" i="19"/>
  <c r="R10" i="19"/>
  <c r="Q10" i="19"/>
  <c r="K9" i="19"/>
  <c r="L9" i="19"/>
  <c r="M9" i="19"/>
  <c r="N9" i="19"/>
  <c r="O9" i="19"/>
  <c r="X9" i="19"/>
  <c r="W9" i="19"/>
  <c r="U9" i="19"/>
  <c r="T9" i="19"/>
  <c r="S9" i="19"/>
  <c r="R9" i="19"/>
  <c r="Q9" i="19"/>
  <c r="K8" i="19"/>
  <c r="L8" i="19"/>
  <c r="M8" i="19"/>
  <c r="N8" i="19"/>
  <c r="O8" i="19"/>
  <c r="X8" i="19"/>
  <c r="W8" i="19"/>
  <c r="U8" i="19"/>
  <c r="T8" i="19"/>
  <c r="S8" i="19"/>
  <c r="R8" i="19"/>
  <c r="Q8" i="19"/>
  <c r="K7" i="19"/>
  <c r="L7" i="19"/>
  <c r="M7" i="19"/>
  <c r="N7" i="19"/>
  <c r="O7" i="19"/>
  <c r="X7" i="19"/>
  <c r="W7" i="19"/>
  <c r="U7" i="19"/>
  <c r="T7" i="19"/>
  <c r="S7" i="19"/>
  <c r="R7" i="19"/>
  <c r="Q7" i="19"/>
  <c r="K6" i="19"/>
  <c r="L6" i="19"/>
  <c r="M6" i="19"/>
  <c r="N6" i="19"/>
  <c r="O6" i="19"/>
  <c r="X6" i="19"/>
  <c r="W6" i="19"/>
  <c r="U6" i="19"/>
  <c r="T6" i="19"/>
  <c r="S6" i="19"/>
  <c r="R6" i="19"/>
  <c r="Q6" i="19"/>
  <c r="K5" i="19"/>
  <c r="L5" i="19"/>
  <c r="M5" i="19"/>
  <c r="N5" i="19"/>
  <c r="O5" i="19"/>
  <c r="X5" i="19"/>
  <c r="W5" i="19"/>
  <c r="U5" i="19"/>
  <c r="T5" i="19"/>
  <c r="S5" i="19"/>
  <c r="R5" i="19"/>
  <c r="Q5" i="19"/>
  <c r="K4" i="19"/>
  <c r="L4" i="19"/>
  <c r="M4" i="19"/>
  <c r="N4" i="19"/>
  <c r="O4" i="19"/>
  <c r="X4" i="19"/>
  <c r="W4" i="19"/>
  <c r="U4" i="19"/>
  <c r="T4" i="19"/>
  <c r="S4" i="19"/>
  <c r="R4" i="19"/>
  <c r="Q4" i="19"/>
  <c r="K3" i="19"/>
  <c r="L3" i="19"/>
  <c r="M3" i="19"/>
  <c r="N3" i="19"/>
  <c r="O3" i="19"/>
  <c r="X3" i="19"/>
  <c r="W3" i="19"/>
  <c r="U3" i="19"/>
  <c r="T3" i="19"/>
  <c r="S3" i="19"/>
  <c r="R3" i="19"/>
  <c r="Q3" i="19"/>
  <c r="K47" i="18"/>
  <c r="K43" i="18"/>
  <c r="K158" i="18"/>
  <c r="L154" i="18" a="1"/>
  <c r="L160" i="18"/>
  <c r="K160" i="18"/>
  <c r="L159" i="18"/>
  <c r="K159" i="18"/>
  <c r="L158" i="18"/>
  <c r="L157" i="18"/>
  <c r="K157" i="18"/>
  <c r="L156" i="18"/>
  <c r="K156" i="18"/>
  <c r="L155" i="18"/>
  <c r="K155" i="18"/>
  <c r="L154" i="18"/>
  <c r="K154" i="18"/>
  <c r="L146" i="18" a="1"/>
  <c r="L152" i="18"/>
  <c r="K152" i="18"/>
  <c r="L151" i="18"/>
  <c r="K151" i="18"/>
  <c r="L150" i="18"/>
  <c r="K150" i="18"/>
  <c r="L149" i="18"/>
  <c r="K149" i="18"/>
  <c r="L148" i="18"/>
  <c r="K148" i="18"/>
  <c r="L147" i="18"/>
  <c r="K147" i="18"/>
  <c r="L146" i="18"/>
  <c r="K146" i="18"/>
  <c r="L138" i="18" a="1"/>
  <c r="L144" i="18"/>
  <c r="K144" i="18"/>
  <c r="L143" i="18"/>
  <c r="K143" i="18"/>
  <c r="L142" i="18"/>
  <c r="K142" i="18"/>
  <c r="L141" i="18"/>
  <c r="K141" i="18"/>
  <c r="L140" i="18"/>
  <c r="K140" i="18"/>
  <c r="L139" i="18"/>
  <c r="K139" i="18"/>
  <c r="L138" i="18"/>
  <c r="K138" i="18"/>
  <c r="L130" i="18" a="1"/>
  <c r="L136" i="18"/>
  <c r="K136" i="18"/>
  <c r="L135" i="18"/>
  <c r="K135" i="18"/>
  <c r="L134" i="18"/>
  <c r="K134" i="18"/>
  <c r="L133" i="18"/>
  <c r="K133" i="18"/>
  <c r="L132" i="18"/>
  <c r="K132" i="18"/>
  <c r="L131" i="18"/>
  <c r="K131" i="18"/>
  <c r="L130" i="18"/>
  <c r="K130" i="18"/>
  <c r="L122" i="18" a="1"/>
  <c r="L128" i="18"/>
  <c r="K128" i="18"/>
  <c r="L127" i="18"/>
  <c r="K127" i="18"/>
  <c r="L126" i="18"/>
  <c r="K126" i="18"/>
  <c r="L125" i="18"/>
  <c r="K125" i="18"/>
  <c r="L124" i="18"/>
  <c r="K124" i="18"/>
  <c r="L123" i="18"/>
  <c r="K123" i="18"/>
  <c r="L122" i="18"/>
  <c r="K122" i="18"/>
  <c r="L114" i="18" a="1"/>
  <c r="L120" i="18"/>
  <c r="K120" i="18"/>
  <c r="L119" i="18"/>
  <c r="K119" i="18"/>
  <c r="L118" i="18"/>
  <c r="K118" i="18"/>
  <c r="L117" i="18"/>
  <c r="K117" i="18"/>
  <c r="L116" i="18"/>
  <c r="K116" i="18"/>
  <c r="L115" i="18"/>
  <c r="K115" i="18"/>
  <c r="L114" i="18"/>
  <c r="K114" i="18"/>
  <c r="L106" i="18" a="1"/>
  <c r="L112" i="18"/>
  <c r="K112" i="18"/>
  <c r="L111" i="18"/>
  <c r="K111" i="18"/>
  <c r="L110" i="18"/>
  <c r="K110" i="18"/>
  <c r="L109" i="18"/>
  <c r="K109" i="18"/>
  <c r="L108" i="18"/>
  <c r="K108" i="18"/>
  <c r="L107" i="18"/>
  <c r="K107" i="18"/>
  <c r="L106" i="18"/>
  <c r="K106" i="18"/>
  <c r="L98" i="18" a="1"/>
  <c r="L104" i="18"/>
  <c r="K104" i="18"/>
  <c r="L103" i="18"/>
  <c r="K103" i="18"/>
  <c r="L102" i="18"/>
  <c r="K102" i="18"/>
  <c r="L101" i="18"/>
  <c r="K101" i="18"/>
  <c r="L100" i="18"/>
  <c r="K100" i="18"/>
  <c r="L99" i="18"/>
  <c r="K99" i="18"/>
  <c r="L98" i="18"/>
  <c r="K98" i="18"/>
  <c r="L90" i="18" a="1"/>
  <c r="L96" i="18"/>
  <c r="K96" i="18"/>
  <c r="L95" i="18"/>
  <c r="K95" i="18"/>
  <c r="L94" i="18"/>
  <c r="K94" i="18"/>
  <c r="L93" i="18"/>
  <c r="K93" i="18"/>
  <c r="L92" i="18"/>
  <c r="K92" i="18"/>
  <c r="L91" i="18"/>
  <c r="K91" i="18"/>
  <c r="L90" i="18"/>
  <c r="K90" i="18"/>
  <c r="L82" i="18" a="1"/>
  <c r="L88" i="18"/>
  <c r="K88" i="18"/>
  <c r="L87" i="18"/>
  <c r="K87" i="18"/>
  <c r="L86" i="18"/>
  <c r="K86" i="18"/>
  <c r="L85" i="18"/>
  <c r="K85" i="18"/>
  <c r="L84" i="18"/>
  <c r="K84" i="18"/>
  <c r="L83" i="18"/>
  <c r="K83" i="18"/>
  <c r="L82" i="18"/>
  <c r="K82" i="18"/>
  <c r="L74" i="18" a="1"/>
  <c r="L80" i="18"/>
  <c r="K80" i="18"/>
  <c r="L79" i="18"/>
  <c r="K79" i="18"/>
  <c r="L78" i="18"/>
  <c r="K78" i="18"/>
  <c r="L77" i="18"/>
  <c r="K77" i="18"/>
  <c r="L76" i="18"/>
  <c r="K76" i="18"/>
  <c r="L75" i="18"/>
  <c r="K75" i="18"/>
  <c r="L74" i="18"/>
  <c r="K74" i="18"/>
  <c r="L66" i="18" a="1"/>
  <c r="L72" i="18"/>
  <c r="K72" i="18"/>
  <c r="L71" i="18"/>
  <c r="K71" i="18"/>
  <c r="L70" i="18"/>
  <c r="K70" i="18"/>
  <c r="L69" i="18"/>
  <c r="K69" i="18"/>
  <c r="L68" i="18"/>
  <c r="K68" i="18"/>
  <c r="L67" i="18"/>
  <c r="K67" i="18"/>
  <c r="L66" i="18"/>
  <c r="K66" i="18"/>
  <c r="L58" i="18" a="1"/>
  <c r="L64" i="18"/>
  <c r="K64" i="18"/>
  <c r="L63" i="18"/>
  <c r="K63" i="18"/>
  <c r="L62" i="18"/>
  <c r="K62" i="18"/>
  <c r="L61" i="18"/>
  <c r="K61" i="18"/>
  <c r="L60" i="18"/>
  <c r="K60" i="18"/>
  <c r="L59" i="18"/>
  <c r="K59" i="18"/>
  <c r="L58" i="18"/>
  <c r="K58" i="18"/>
  <c r="L50" i="18" a="1"/>
  <c r="L56" i="18"/>
  <c r="K56" i="18"/>
  <c r="L55" i="18"/>
  <c r="K55" i="18"/>
  <c r="L54" i="18"/>
  <c r="K54" i="18"/>
  <c r="L53" i="18"/>
  <c r="K53" i="18"/>
  <c r="L52" i="18"/>
  <c r="K52" i="18"/>
  <c r="L51" i="18"/>
  <c r="K51" i="18"/>
  <c r="L50" i="18"/>
  <c r="K50" i="18"/>
  <c r="L42" i="18" a="1"/>
  <c r="L48" i="18"/>
  <c r="K48" i="18"/>
  <c r="L47" i="18"/>
  <c r="L46" i="18"/>
  <c r="K46" i="18"/>
  <c r="L45" i="18"/>
  <c r="K45" i="18"/>
  <c r="L44" i="18"/>
  <c r="K44" i="18"/>
  <c r="L43" i="18"/>
  <c r="L42" i="18"/>
  <c r="K42" i="18"/>
  <c r="L34" i="18" a="1"/>
  <c r="L40" i="18"/>
  <c r="K40" i="18"/>
  <c r="L39" i="18"/>
  <c r="K39" i="18"/>
  <c r="L38" i="18"/>
  <c r="K38" i="18"/>
  <c r="L37" i="18"/>
  <c r="K37" i="18"/>
  <c r="L36" i="18"/>
  <c r="K36" i="18"/>
  <c r="L35" i="18"/>
  <c r="K35" i="18"/>
  <c r="L34" i="18"/>
  <c r="K34" i="18"/>
  <c r="L26" i="18" a="1"/>
  <c r="L32" i="18"/>
  <c r="K32" i="18"/>
  <c r="L31" i="18"/>
  <c r="K31" i="18"/>
  <c r="L30" i="18"/>
  <c r="K30" i="18"/>
  <c r="L29" i="18"/>
  <c r="K29" i="18"/>
  <c r="L28" i="18"/>
  <c r="K28" i="18"/>
  <c r="L27" i="18"/>
  <c r="K27" i="18"/>
  <c r="L26" i="18"/>
  <c r="K26" i="18"/>
  <c r="L18" i="18" a="1"/>
  <c r="L24" i="18"/>
  <c r="K24" i="18"/>
  <c r="L23" i="18"/>
  <c r="K23" i="18"/>
  <c r="L22" i="18"/>
  <c r="K22" i="18"/>
  <c r="L21" i="18"/>
  <c r="K21" i="18"/>
  <c r="L20" i="18"/>
  <c r="K20" i="18"/>
  <c r="L19" i="18"/>
  <c r="K19" i="18"/>
  <c r="L18" i="18"/>
  <c r="K18" i="18"/>
  <c r="L10" i="18" a="1"/>
  <c r="L16" i="18"/>
  <c r="K16" i="18"/>
  <c r="L15" i="18"/>
  <c r="K15" i="18"/>
  <c r="L14" i="18"/>
  <c r="K14" i="18"/>
  <c r="L13" i="18"/>
  <c r="K13" i="18"/>
  <c r="L12" i="18"/>
  <c r="K12" i="18"/>
  <c r="L11" i="18"/>
  <c r="K11" i="18"/>
  <c r="L10" i="18"/>
  <c r="K10" i="18"/>
  <c r="L2" i="18" a="1"/>
  <c r="L8" i="18"/>
  <c r="K8" i="18"/>
  <c r="L7" i="18"/>
  <c r="K7" i="18"/>
  <c r="L6" i="18"/>
  <c r="K6" i="18"/>
  <c r="L5" i="18"/>
  <c r="K5" i="18"/>
  <c r="L4" i="18"/>
  <c r="K4" i="18"/>
  <c r="L3" i="18"/>
  <c r="K3" i="18"/>
  <c r="L2" i="18"/>
  <c r="K2" i="18"/>
  <c r="Z3" i="12"/>
  <c r="K116" i="15"/>
  <c r="L116" i="15"/>
  <c r="M116" i="15"/>
  <c r="N116" i="15"/>
  <c r="O116" i="15"/>
  <c r="X116" i="15"/>
  <c r="W116" i="15"/>
  <c r="U116" i="15"/>
  <c r="T116" i="15"/>
  <c r="S116" i="15"/>
  <c r="R116" i="15"/>
  <c r="Q116" i="15"/>
  <c r="K115" i="15"/>
  <c r="L115" i="15"/>
  <c r="M115" i="15"/>
  <c r="N115" i="15"/>
  <c r="O115" i="15"/>
  <c r="X115" i="15"/>
  <c r="W115" i="15"/>
  <c r="U115" i="15"/>
  <c r="T115" i="15"/>
  <c r="S115" i="15"/>
  <c r="R115" i="15"/>
  <c r="Q115" i="15"/>
  <c r="K114" i="15"/>
  <c r="L114" i="15"/>
  <c r="M114" i="15"/>
  <c r="N114" i="15"/>
  <c r="O114" i="15"/>
  <c r="X114" i="15"/>
  <c r="W114" i="15"/>
  <c r="U114" i="15"/>
  <c r="T114" i="15"/>
  <c r="S114" i="15"/>
  <c r="R114" i="15"/>
  <c r="Q114" i="15"/>
  <c r="K113" i="15"/>
  <c r="L113" i="15"/>
  <c r="M113" i="15"/>
  <c r="N113" i="15"/>
  <c r="O113" i="15"/>
  <c r="X113" i="15"/>
  <c r="W113" i="15"/>
  <c r="U113" i="15"/>
  <c r="T113" i="15"/>
  <c r="S113" i="15"/>
  <c r="R113" i="15"/>
  <c r="Q113" i="15"/>
  <c r="K112" i="15"/>
  <c r="L112" i="15"/>
  <c r="M112" i="15"/>
  <c r="N112" i="15"/>
  <c r="O112" i="15"/>
  <c r="X112" i="15"/>
  <c r="W112" i="15"/>
  <c r="U112" i="15"/>
  <c r="T112" i="15"/>
  <c r="S112" i="15"/>
  <c r="R112" i="15"/>
  <c r="Q112" i="15"/>
  <c r="K111" i="15"/>
  <c r="L111" i="15"/>
  <c r="M111" i="15"/>
  <c r="N111" i="15"/>
  <c r="O111" i="15"/>
  <c r="X111" i="15"/>
  <c r="W111" i="15"/>
  <c r="U111" i="15"/>
  <c r="T111" i="15"/>
  <c r="S111" i="15"/>
  <c r="R111" i="15"/>
  <c r="Q111" i="15"/>
  <c r="K110" i="15"/>
  <c r="L110" i="15"/>
  <c r="M110" i="15"/>
  <c r="N110" i="15"/>
  <c r="O110" i="15"/>
  <c r="X110" i="15"/>
  <c r="W110" i="15"/>
  <c r="U110" i="15"/>
  <c r="T110" i="15"/>
  <c r="S110" i="15"/>
  <c r="R110" i="15"/>
  <c r="Q110" i="15"/>
  <c r="K109" i="15"/>
  <c r="L109" i="15"/>
  <c r="M109" i="15"/>
  <c r="N109" i="15"/>
  <c r="O109" i="15"/>
  <c r="X109" i="15"/>
  <c r="W109" i="15"/>
  <c r="U109" i="15"/>
  <c r="T109" i="15"/>
  <c r="S109" i="15"/>
  <c r="R109" i="15"/>
  <c r="Q109" i="15"/>
  <c r="K108" i="15"/>
  <c r="L108" i="15"/>
  <c r="M108" i="15"/>
  <c r="N108" i="15"/>
  <c r="O108" i="15"/>
  <c r="X108" i="15"/>
  <c r="W108" i="15"/>
  <c r="U108" i="15"/>
  <c r="T108" i="15"/>
  <c r="S108" i="15"/>
  <c r="R108" i="15"/>
  <c r="Q108" i="15"/>
  <c r="K106" i="15"/>
  <c r="L106" i="15"/>
  <c r="M106" i="15"/>
  <c r="N106" i="15"/>
  <c r="O106" i="15"/>
  <c r="X106" i="15"/>
  <c r="W106" i="15"/>
  <c r="U106" i="15"/>
  <c r="T106" i="15"/>
  <c r="S106" i="15"/>
  <c r="R106" i="15"/>
  <c r="Q106" i="15"/>
  <c r="K105" i="15"/>
  <c r="L105" i="15"/>
  <c r="M105" i="15"/>
  <c r="N105" i="15"/>
  <c r="O105" i="15"/>
  <c r="X105" i="15"/>
  <c r="W105" i="15"/>
  <c r="U105" i="15"/>
  <c r="T105" i="15"/>
  <c r="S105" i="15"/>
  <c r="R105" i="15"/>
  <c r="Q105" i="15"/>
  <c r="K104" i="15"/>
  <c r="L104" i="15"/>
  <c r="M104" i="15"/>
  <c r="N104" i="15"/>
  <c r="O104" i="15"/>
  <c r="X104" i="15"/>
  <c r="W104" i="15"/>
  <c r="U104" i="15"/>
  <c r="T104" i="15"/>
  <c r="S104" i="15"/>
  <c r="R104" i="15"/>
  <c r="Q104" i="15"/>
  <c r="K103" i="15"/>
  <c r="L103" i="15"/>
  <c r="M103" i="15"/>
  <c r="N103" i="15"/>
  <c r="O103" i="15"/>
  <c r="X103" i="15"/>
  <c r="W103" i="15"/>
  <c r="U103" i="15"/>
  <c r="T103" i="15"/>
  <c r="S103" i="15"/>
  <c r="R103" i="15"/>
  <c r="Q103" i="15"/>
  <c r="K102" i="15"/>
  <c r="L102" i="15"/>
  <c r="M102" i="15"/>
  <c r="N102" i="15"/>
  <c r="O102" i="15"/>
  <c r="X102" i="15"/>
  <c r="W102" i="15"/>
  <c r="U102" i="15"/>
  <c r="T102" i="15"/>
  <c r="S102" i="15"/>
  <c r="R102" i="15"/>
  <c r="Q102" i="15"/>
  <c r="K101" i="15"/>
  <c r="L101" i="15"/>
  <c r="M101" i="15"/>
  <c r="N101" i="15"/>
  <c r="O101" i="15"/>
  <c r="X101" i="15"/>
  <c r="W101" i="15"/>
  <c r="U101" i="15"/>
  <c r="T101" i="15"/>
  <c r="S101" i="15"/>
  <c r="R101" i="15"/>
  <c r="Q101" i="15"/>
  <c r="K100" i="15"/>
  <c r="L100" i="15"/>
  <c r="M100" i="15"/>
  <c r="N100" i="15"/>
  <c r="O100" i="15"/>
  <c r="X100" i="15"/>
  <c r="W100" i="15"/>
  <c r="U100" i="15"/>
  <c r="T100" i="15"/>
  <c r="S100" i="15"/>
  <c r="R100" i="15"/>
  <c r="Q100" i="15"/>
  <c r="K99" i="15"/>
  <c r="L99" i="15"/>
  <c r="M99" i="15"/>
  <c r="N99" i="15"/>
  <c r="O99" i="15"/>
  <c r="X99" i="15"/>
  <c r="W99" i="15"/>
  <c r="U99" i="15"/>
  <c r="T99" i="15"/>
  <c r="S99" i="15"/>
  <c r="R99" i="15"/>
  <c r="Q99" i="15"/>
  <c r="K98" i="15"/>
  <c r="L98" i="15"/>
  <c r="M98" i="15"/>
  <c r="N98" i="15"/>
  <c r="O98" i="15"/>
  <c r="X98" i="15"/>
  <c r="W98" i="15"/>
  <c r="U98" i="15"/>
  <c r="T98" i="15"/>
  <c r="S98" i="15"/>
  <c r="R98" i="15"/>
  <c r="Q98" i="15"/>
  <c r="K97" i="15"/>
  <c r="L97" i="15"/>
  <c r="M97" i="15"/>
  <c r="N97" i="15"/>
  <c r="O97" i="15"/>
  <c r="X97" i="15"/>
  <c r="W97" i="15"/>
  <c r="U97" i="15"/>
  <c r="T97" i="15"/>
  <c r="S97" i="15"/>
  <c r="R97" i="15"/>
  <c r="Q97" i="15"/>
  <c r="K96" i="15"/>
  <c r="L96" i="15"/>
  <c r="M96" i="15"/>
  <c r="N96" i="15"/>
  <c r="O96" i="15"/>
  <c r="X96" i="15"/>
  <c r="W96" i="15"/>
  <c r="U96" i="15"/>
  <c r="T96" i="15"/>
  <c r="S96" i="15"/>
  <c r="R96" i="15"/>
  <c r="Q96" i="15"/>
  <c r="K95" i="15"/>
  <c r="L95" i="15"/>
  <c r="M95" i="15"/>
  <c r="N95" i="15"/>
  <c r="O95" i="15"/>
  <c r="X95" i="15"/>
  <c r="W95" i="15"/>
  <c r="U95" i="15"/>
  <c r="T95" i="15"/>
  <c r="S95" i="15"/>
  <c r="R95" i="15"/>
  <c r="Q95" i="15"/>
  <c r="K93" i="15"/>
  <c r="L93" i="15"/>
  <c r="M93" i="15"/>
  <c r="N93" i="15"/>
  <c r="O93" i="15"/>
  <c r="X93" i="15"/>
  <c r="W93" i="15"/>
  <c r="U93" i="15"/>
  <c r="T93" i="15"/>
  <c r="S93" i="15"/>
  <c r="R93" i="15"/>
  <c r="Q93" i="15"/>
  <c r="K92" i="15"/>
  <c r="L92" i="15"/>
  <c r="M92" i="15"/>
  <c r="N92" i="15"/>
  <c r="O92" i="15"/>
  <c r="X92" i="15"/>
  <c r="W92" i="15"/>
  <c r="U92" i="15"/>
  <c r="T92" i="15"/>
  <c r="S92" i="15"/>
  <c r="R92" i="15"/>
  <c r="Q92" i="15"/>
  <c r="K91" i="15"/>
  <c r="L91" i="15"/>
  <c r="M91" i="15"/>
  <c r="N91" i="15"/>
  <c r="O91" i="15"/>
  <c r="X91" i="15"/>
  <c r="W91" i="15"/>
  <c r="U91" i="15"/>
  <c r="T91" i="15"/>
  <c r="S91" i="15"/>
  <c r="R91" i="15"/>
  <c r="Q91" i="15"/>
  <c r="K90" i="15"/>
  <c r="L90" i="15"/>
  <c r="M90" i="15"/>
  <c r="N90" i="15"/>
  <c r="O90" i="15"/>
  <c r="X90" i="15"/>
  <c r="W90" i="15"/>
  <c r="U90" i="15"/>
  <c r="T90" i="15"/>
  <c r="S90" i="15"/>
  <c r="R90" i="15"/>
  <c r="Q90" i="15"/>
  <c r="K89" i="15"/>
  <c r="L89" i="15"/>
  <c r="M89" i="15"/>
  <c r="N89" i="15"/>
  <c r="O89" i="15"/>
  <c r="X89" i="15"/>
  <c r="W89" i="15"/>
  <c r="U89" i="15"/>
  <c r="T89" i="15"/>
  <c r="S89" i="15"/>
  <c r="R89" i="15"/>
  <c r="Q89" i="15"/>
  <c r="K88" i="15"/>
  <c r="L88" i="15"/>
  <c r="M88" i="15"/>
  <c r="N88" i="15"/>
  <c r="O88" i="15"/>
  <c r="X88" i="15"/>
  <c r="W88" i="15"/>
  <c r="U88" i="15"/>
  <c r="T88" i="15"/>
  <c r="S88" i="15"/>
  <c r="R88" i="15"/>
  <c r="Q88" i="15"/>
  <c r="K87" i="15"/>
  <c r="L87" i="15"/>
  <c r="M87" i="15"/>
  <c r="N87" i="15"/>
  <c r="O87" i="15"/>
  <c r="X87" i="15"/>
  <c r="W87" i="15"/>
  <c r="U87" i="15"/>
  <c r="T87" i="15"/>
  <c r="S87" i="15"/>
  <c r="R87" i="15"/>
  <c r="Q87" i="15"/>
  <c r="K86" i="15"/>
  <c r="L86" i="15"/>
  <c r="M86" i="15"/>
  <c r="N86" i="15"/>
  <c r="O86" i="15"/>
  <c r="X86" i="15"/>
  <c r="W86" i="15"/>
  <c r="U86" i="15"/>
  <c r="T86" i="15"/>
  <c r="S86" i="15"/>
  <c r="R86" i="15"/>
  <c r="Q86" i="15"/>
  <c r="K85" i="15"/>
  <c r="L85" i="15"/>
  <c r="M85" i="15"/>
  <c r="N85" i="15"/>
  <c r="O85" i="15"/>
  <c r="X85" i="15"/>
  <c r="W85" i="15"/>
  <c r="U85" i="15"/>
  <c r="T85" i="15"/>
  <c r="S85" i="15"/>
  <c r="R85" i="15"/>
  <c r="Q85" i="15"/>
  <c r="K83" i="15"/>
  <c r="L83" i="15"/>
  <c r="M83" i="15"/>
  <c r="N83" i="15"/>
  <c r="O83" i="15"/>
  <c r="X83" i="15"/>
  <c r="W83" i="15"/>
  <c r="U83" i="15"/>
  <c r="T83" i="15"/>
  <c r="S83" i="15"/>
  <c r="R83" i="15"/>
  <c r="Q83" i="15"/>
  <c r="K82" i="15"/>
  <c r="L82" i="15"/>
  <c r="M82" i="15"/>
  <c r="N82" i="15"/>
  <c r="O82" i="15"/>
  <c r="X82" i="15"/>
  <c r="W82" i="15"/>
  <c r="U82" i="15"/>
  <c r="T82" i="15"/>
  <c r="S82" i="15"/>
  <c r="R82" i="15"/>
  <c r="Q82" i="15"/>
  <c r="K81" i="15"/>
  <c r="L81" i="15"/>
  <c r="M81" i="15"/>
  <c r="N81" i="15"/>
  <c r="O81" i="15"/>
  <c r="X81" i="15"/>
  <c r="W81" i="15"/>
  <c r="U81" i="15"/>
  <c r="T81" i="15"/>
  <c r="S81" i="15"/>
  <c r="R81" i="15"/>
  <c r="Q81" i="15"/>
  <c r="K80" i="15"/>
  <c r="L80" i="15"/>
  <c r="M80" i="15"/>
  <c r="N80" i="15"/>
  <c r="O80" i="15"/>
  <c r="X80" i="15"/>
  <c r="W80" i="15"/>
  <c r="U80" i="15"/>
  <c r="T80" i="15"/>
  <c r="S80" i="15"/>
  <c r="R80" i="15"/>
  <c r="Q80" i="15"/>
  <c r="K79" i="15"/>
  <c r="L79" i="15"/>
  <c r="M79" i="15"/>
  <c r="N79" i="15"/>
  <c r="O79" i="15"/>
  <c r="X79" i="15"/>
  <c r="W79" i="15"/>
  <c r="U79" i="15"/>
  <c r="T79" i="15"/>
  <c r="S79" i="15"/>
  <c r="R79" i="15"/>
  <c r="Q79" i="15"/>
  <c r="K78" i="15"/>
  <c r="L78" i="15"/>
  <c r="M78" i="15"/>
  <c r="N78" i="15"/>
  <c r="O78" i="15"/>
  <c r="X78" i="15"/>
  <c r="W78" i="15"/>
  <c r="U78" i="15"/>
  <c r="T78" i="15"/>
  <c r="S78" i="15"/>
  <c r="R78" i="15"/>
  <c r="Q78" i="15"/>
  <c r="K77" i="15"/>
  <c r="L77" i="15"/>
  <c r="M77" i="15"/>
  <c r="N77" i="15"/>
  <c r="O77" i="15"/>
  <c r="X77" i="15"/>
  <c r="W77" i="15"/>
  <c r="U77" i="15"/>
  <c r="T77" i="15"/>
  <c r="S77" i="15"/>
  <c r="R77" i="15"/>
  <c r="Q77" i="15"/>
  <c r="K76" i="15"/>
  <c r="L76" i="15"/>
  <c r="M76" i="15"/>
  <c r="N76" i="15"/>
  <c r="O76" i="15"/>
  <c r="X76" i="15"/>
  <c r="W76" i="15"/>
  <c r="U76" i="15"/>
  <c r="T76" i="15"/>
  <c r="S76" i="15"/>
  <c r="R76" i="15"/>
  <c r="Q76" i="15"/>
  <c r="K75" i="15"/>
  <c r="L75" i="15"/>
  <c r="M75" i="15"/>
  <c r="N75" i="15"/>
  <c r="O75" i="15"/>
  <c r="X75" i="15"/>
  <c r="W75" i="15"/>
  <c r="U75" i="15"/>
  <c r="T75" i="15"/>
  <c r="S75" i="15"/>
  <c r="R75" i="15"/>
  <c r="Q75" i="15"/>
  <c r="K74" i="15"/>
  <c r="L74" i="15"/>
  <c r="M74" i="15"/>
  <c r="N74" i="15"/>
  <c r="O74" i="15"/>
  <c r="X74" i="15"/>
  <c r="W74" i="15"/>
  <c r="U74" i="15"/>
  <c r="T74" i="15"/>
  <c r="S74" i="15"/>
  <c r="R74" i="15"/>
  <c r="Q74" i="15"/>
  <c r="K73" i="15"/>
  <c r="L73" i="15"/>
  <c r="M73" i="15"/>
  <c r="N73" i="15"/>
  <c r="O73" i="15"/>
  <c r="X73" i="15"/>
  <c r="W73" i="15"/>
  <c r="U73" i="15"/>
  <c r="T73" i="15"/>
  <c r="S73" i="15"/>
  <c r="R73" i="15"/>
  <c r="Q73" i="15"/>
  <c r="K72" i="15"/>
  <c r="L72" i="15"/>
  <c r="M72" i="15"/>
  <c r="N72" i="15"/>
  <c r="O72" i="15"/>
  <c r="X72" i="15"/>
  <c r="W72" i="15"/>
  <c r="U72" i="15"/>
  <c r="T72" i="15"/>
  <c r="S72" i="15"/>
  <c r="R72" i="15"/>
  <c r="Q72" i="15"/>
  <c r="K70" i="15"/>
  <c r="L70" i="15"/>
  <c r="M70" i="15"/>
  <c r="N70" i="15"/>
  <c r="O70" i="15"/>
  <c r="X70" i="15"/>
  <c r="W70" i="15"/>
  <c r="U70" i="15"/>
  <c r="T70" i="15"/>
  <c r="S70" i="15"/>
  <c r="R70" i="15"/>
  <c r="Q70" i="15"/>
  <c r="K69" i="15"/>
  <c r="L69" i="15"/>
  <c r="M69" i="15"/>
  <c r="N69" i="15"/>
  <c r="O69" i="15"/>
  <c r="X69" i="15"/>
  <c r="W69" i="15"/>
  <c r="U69" i="15"/>
  <c r="T69" i="15"/>
  <c r="S69" i="15"/>
  <c r="R69" i="15"/>
  <c r="Q69" i="15"/>
  <c r="K68" i="15"/>
  <c r="L68" i="15"/>
  <c r="M68" i="15"/>
  <c r="N68" i="15"/>
  <c r="O68" i="15"/>
  <c r="X68" i="15"/>
  <c r="W68" i="15"/>
  <c r="U68" i="15"/>
  <c r="T68" i="15"/>
  <c r="S68" i="15"/>
  <c r="R68" i="15"/>
  <c r="Q68" i="15"/>
  <c r="K67" i="15"/>
  <c r="L67" i="15"/>
  <c r="M67" i="15"/>
  <c r="N67" i="15"/>
  <c r="O67" i="15"/>
  <c r="X67" i="15"/>
  <c r="W67" i="15"/>
  <c r="U67" i="15"/>
  <c r="T67" i="15"/>
  <c r="S67" i="15"/>
  <c r="R67" i="15"/>
  <c r="Q67" i="15"/>
  <c r="K66" i="15"/>
  <c r="L66" i="15"/>
  <c r="M66" i="15"/>
  <c r="N66" i="15"/>
  <c r="O66" i="15"/>
  <c r="X66" i="15"/>
  <c r="W66" i="15"/>
  <c r="U66" i="15"/>
  <c r="T66" i="15"/>
  <c r="S66" i="15"/>
  <c r="R66" i="15"/>
  <c r="Q66" i="15"/>
  <c r="K65" i="15"/>
  <c r="L65" i="15"/>
  <c r="M65" i="15"/>
  <c r="N65" i="15"/>
  <c r="O65" i="15"/>
  <c r="X65" i="15"/>
  <c r="W65" i="15"/>
  <c r="U65" i="15"/>
  <c r="T65" i="15"/>
  <c r="S65" i="15"/>
  <c r="R65" i="15"/>
  <c r="Q65" i="15"/>
  <c r="K64" i="15"/>
  <c r="L64" i="15"/>
  <c r="M64" i="15"/>
  <c r="N64" i="15"/>
  <c r="O64" i="15"/>
  <c r="X64" i="15"/>
  <c r="W64" i="15"/>
  <c r="U64" i="15"/>
  <c r="T64" i="15"/>
  <c r="S64" i="15"/>
  <c r="R64" i="15"/>
  <c r="Q64" i="15"/>
  <c r="K63" i="15"/>
  <c r="L63" i="15"/>
  <c r="M63" i="15"/>
  <c r="N63" i="15"/>
  <c r="O63" i="15"/>
  <c r="X63" i="15"/>
  <c r="W63" i="15"/>
  <c r="U63" i="15"/>
  <c r="T63" i="15"/>
  <c r="S63" i="15"/>
  <c r="R63" i="15"/>
  <c r="Q63" i="15"/>
  <c r="K62" i="15"/>
  <c r="L62" i="15"/>
  <c r="M62" i="15"/>
  <c r="N62" i="15"/>
  <c r="O62" i="15"/>
  <c r="X62" i="15"/>
  <c r="W62" i="15"/>
  <c r="U62" i="15"/>
  <c r="T62" i="15"/>
  <c r="S62" i="15"/>
  <c r="R62" i="15"/>
  <c r="Q62" i="15"/>
  <c r="K60" i="15"/>
  <c r="L60" i="15"/>
  <c r="M60" i="15"/>
  <c r="N60" i="15"/>
  <c r="O60" i="15"/>
  <c r="X60" i="15"/>
  <c r="W60" i="15"/>
  <c r="U60" i="15"/>
  <c r="T60" i="15"/>
  <c r="S60" i="15"/>
  <c r="R60" i="15"/>
  <c r="Q60" i="15"/>
  <c r="K59" i="15"/>
  <c r="L59" i="15"/>
  <c r="M59" i="15"/>
  <c r="N59" i="15"/>
  <c r="O59" i="15"/>
  <c r="X59" i="15"/>
  <c r="W59" i="15"/>
  <c r="U59" i="15"/>
  <c r="T59" i="15"/>
  <c r="S59" i="15"/>
  <c r="R59" i="15"/>
  <c r="Q59" i="15"/>
  <c r="K58" i="15"/>
  <c r="L58" i="15"/>
  <c r="M58" i="15"/>
  <c r="N58" i="15"/>
  <c r="O58" i="15"/>
  <c r="X58" i="15"/>
  <c r="W58" i="15"/>
  <c r="U58" i="15"/>
  <c r="T58" i="15"/>
  <c r="S58" i="15"/>
  <c r="R58" i="15"/>
  <c r="Q58" i="15"/>
  <c r="K57" i="15"/>
  <c r="L57" i="15"/>
  <c r="M57" i="15"/>
  <c r="N57" i="15"/>
  <c r="O57" i="15"/>
  <c r="X57" i="15"/>
  <c r="W57" i="15"/>
  <c r="U57" i="15"/>
  <c r="T57" i="15"/>
  <c r="S57" i="15"/>
  <c r="R57" i="15"/>
  <c r="Q57" i="15"/>
  <c r="K56" i="15"/>
  <c r="L56" i="15"/>
  <c r="M56" i="15"/>
  <c r="N56" i="15"/>
  <c r="O56" i="15"/>
  <c r="X56" i="15"/>
  <c r="W56" i="15"/>
  <c r="U56" i="15"/>
  <c r="T56" i="15"/>
  <c r="S56" i="15"/>
  <c r="R56" i="15"/>
  <c r="Q56" i="15"/>
  <c r="K55" i="15"/>
  <c r="L55" i="15"/>
  <c r="M55" i="15"/>
  <c r="N55" i="15"/>
  <c r="O55" i="15"/>
  <c r="X55" i="15"/>
  <c r="W55" i="15"/>
  <c r="U55" i="15"/>
  <c r="T55" i="15"/>
  <c r="S55" i="15"/>
  <c r="R55" i="15"/>
  <c r="Q55" i="15"/>
  <c r="K54" i="15"/>
  <c r="L54" i="15"/>
  <c r="M54" i="15"/>
  <c r="N54" i="15"/>
  <c r="O54" i="15"/>
  <c r="X54" i="15"/>
  <c r="W54" i="15"/>
  <c r="U54" i="15"/>
  <c r="T54" i="15"/>
  <c r="S54" i="15"/>
  <c r="R54" i="15"/>
  <c r="Q54" i="15"/>
  <c r="K53" i="15"/>
  <c r="L53" i="15"/>
  <c r="M53" i="15"/>
  <c r="N53" i="15"/>
  <c r="O53" i="15"/>
  <c r="X53" i="15"/>
  <c r="W53" i="15"/>
  <c r="U53" i="15"/>
  <c r="T53" i="15"/>
  <c r="S53" i="15"/>
  <c r="R53" i="15"/>
  <c r="Q53" i="15"/>
  <c r="K52" i="15"/>
  <c r="L52" i="15"/>
  <c r="M52" i="15"/>
  <c r="N52" i="15"/>
  <c r="O52" i="15"/>
  <c r="X52" i="15"/>
  <c r="W52" i="15"/>
  <c r="U52" i="15"/>
  <c r="T52" i="15"/>
  <c r="S52" i="15"/>
  <c r="R52" i="15"/>
  <c r="Q52" i="15"/>
  <c r="K51" i="15"/>
  <c r="L51" i="15"/>
  <c r="M51" i="15"/>
  <c r="N51" i="15"/>
  <c r="O51" i="15"/>
  <c r="X51" i="15"/>
  <c r="W51" i="15"/>
  <c r="U51" i="15"/>
  <c r="T51" i="15"/>
  <c r="S51" i="15"/>
  <c r="R51" i="15"/>
  <c r="Q51" i="15"/>
  <c r="K50" i="15"/>
  <c r="L50" i="15"/>
  <c r="M50" i="15"/>
  <c r="N50" i="15"/>
  <c r="O50" i="15"/>
  <c r="X50" i="15"/>
  <c r="W50" i="15"/>
  <c r="U50" i="15"/>
  <c r="T50" i="15"/>
  <c r="S50" i="15"/>
  <c r="R50" i="15"/>
  <c r="Q50" i="15"/>
  <c r="K49" i="15"/>
  <c r="L49" i="15"/>
  <c r="M49" i="15"/>
  <c r="N49" i="15"/>
  <c r="O49" i="15"/>
  <c r="X49" i="15"/>
  <c r="W49" i="15"/>
  <c r="U49" i="15"/>
  <c r="T49" i="15"/>
  <c r="S49" i="15"/>
  <c r="R49" i="15"/>
  <c r="Q49" i="15"/>
  <c r="K47" i="15"/>
  <c r="L47" i="15"/>
  <c r="M47" i="15"/>
  <c r="N47" i="15"/>
  <c r="O47" i="15"/>
  <c r="X47" i="15"/>
  <c r="W47" i="15"/>
  <c r="U47" i="15"/>
  <c r="T47" i="15"/>
  <c r="S47" i="15"/>
  <c r="R47" i="15"/>
  <c r="Q47" i="15"/>
  <c r="K46" i="15"/>
  <c r="L46" i="15"/>
  <c r="M46" i="15"/>
  <c r="N46" i="15"/>
  <c r="O46" i="15"/>
  <c r="X46" i="15"/>
  <c r="W46" i="15"/>
  <c r="U46" i="15"/>
  <c r="T46" i="15"/>
  <c r="S46" i="15"/>
  <c r="R46" i="15"/>
  <c r="Q46" i="15"/>
  <c r="K45" i="15"/>
  <c r="L45" i="15"/>
  <c r="M45" i="15"/>
  <c r="N45" i="15"/>
  <c r="O45" i="15"/>
  <c r="X45" i="15"/>
  <c r="W45" i="15"/>
  <c r="U45" i="15"/>
  <c r="T45" i="15"/>
  <c r="S45" i="15"/>
  <c r="R45" i="15"/>
  <c r="Q45" i="15"/>
  <c r="K44" i="15"/>
  <c r="L44" i="15"/>
  <c r="M44" i="15"/>
  <c r="N44" i="15"/>
  <c r="O44" i="15"/>
  <c r="X44" i="15"/>
  <c r="W44" i="15"/>
  <c r="U44" i="15"/>
  <c r="T44" i="15"/>
  <c r="S44" i="15"/>
  <c r="R44" i="15"/>
  <c r="Q44" i="15"/>
  <c r="K43" i="15"/>
  <c r="L43" i="15"/>
  <c r="M43" i="15"/>
  <c r="N43" i="15"/>
  <c r="O43" i="15"/>
  <c r="X43" i="15"/>
  <c r="W43" i="15"/>
  <c r="U43" i="15"/>
  <c r="T43" i="15"/>
  <c r="S43" i="15"/>
  <c r="R43" i="15"/>
  <c r="Q43" i="15"/>
  <c r="K42" i="15"/>
  <c r="L42" i="15"/>
  <c r="M42" i="15"/>
  <c r="N42" i="15"/>
  <c r="O42" i="15"/>
  <c r="X42" i="15"/>
  <c r="W42" i="15"/>
  <c r="U42" i="15"/>
  <c r="T42" i="15"/>
  <c r="S42" i="15"/>
  <c r="R42" i="15"/>
  <c r="Q42" i="15"/>
  <c r="K41" i="15"/>
  <c r="L41" i="15"/>
  <c r="M41" i="15"/>
  <c r="N41" i="15"/>
  <c r="O41" i="15"/>
  <c r="X41" i="15"/>
  <c r="W41" i="15"/>
  <c r="U41" i="15"/>
  <c r="T41" i="15"/>
  <c r="S41" i="15"/>
  <c r="R41" i="15"/>
  <c r="Q41" i="15"/>
  <c r="K40" i="15"/>
  <c r="L40" i="15"/>
  <c r="M40" i="15"/>
  <c r="N40" i="15"/>
  <c r="O40" i="15"/>
  <c r="X40" i="15"/>
  <c r="W40" i="15"/>
  <c r="U40" i="15"/>
  <c r="T40" i="15"/>
  <c r="S40" i="15"/>
  <c r="R40" i="15"/>
  <c r="Q40" i="15"/>
  <c r="K39" i="15"/>
  <c r="L39" i="15"/>
  <c r="M39" i="15"/>
  <c r="N39" i="15"/>
  <c r="O39" i="15"/>
  <c r="X39" i="15"/>
  <c r="W39" i="15"/>
  <c r="U39" i="15"/>
  <c r="T39" i="15"/>
  <c r="S39" i="15"/>
  <c r="R39" i="15"/>
  <c r="Q39" i="15"/>
  <c r="K37" i="15"/>
  <c r="L37" i="15"/>
  <c r="M37" i="15"/>
  <c r="N37" i="15"/>
  <c r="O37" i="15"/>
  <c r="X37" i="15"/>
  <c r="W37" i="15"/>
  <c r="U37" i="15"/>
  <c r="T37" i="15"/>
  <c r="S37" i="15"/>
  <c r="R37" i="15"/>
  <c r="Q37" i="15"/>
  <c r="K36" i="15"/>
  <c r="L36" i="15"/>
  <c r="M36" i="15"/>
  <c r="N36" i="15"/>
  <c r="O36" i="15"/>
  <c r="X36" i="15"/>
  <c r="W36" i="15"/>
  <c r="U36" i="15"/>
  <c r="T36" i="15"/>
  <c r="S36" i="15"/>
  <c r="R36" i="15"/>
  <c r="Q36" i="15"/>
  <c r="K35" i="15"/>
  <c r="L35" i="15"/>
  <c r="M35" i="15"/>
  <c r="N35" i="15"/>
  <c r="O35" i="15"/>
  <c r="X35" i="15"/>
  <c r="W35" i="15"/>
  <c r="U35" i="15"/>
  <c r="T35" i="15"/>
  <c r="S35" i="15"/>
  <c r="R35" i="15"/>
  <c r="Q35" i="15"/>
  <c r="K34" i="15"/>
  <c r="L34" i="15"/>
  <c r="M34" i="15"/>
  <c r="N34" i="15"/>
  <c r="O34" i="15"/>
  <c r="X34" i="15"/>
  <c r="W34" i="15"/>
  <c r="U34" i="15"/>
  <c r="T34" i="15"/>
  <c r="S34" i="15"/>
  <c r="R34" i="15"/>
  <c r="Q34" i="15"/>
  <c r="K33" i="15"/>
  <c r="L33" i="15"/>
  <c r="M33" i="15"/>
  <c r="N33" i="15"/>
  <c r="O33" i="15"/>
  <c r="X33" i="15"/>
  <c r="W33" i="15"/>
  <c r="U33" i="15"/>
  <c r="T33" i="15"/>
  <c r="S33" i="15"/>
  <c r="R33" i="15"/>
  <c r="Q33" i="15"/>
  <c r="K32" i="15"/>
  <c r="L32" i="15"/>
  <c r="M32" i="15"/>
  <c r="N32" i="15"/>
  <c r="O32" i="15"/>
  <c r="X32" i="15"/>
  <c r="W32" i="15"/>
  <c r="U32" i="15"/>
  <c r="T32" i="15"/>
  <c r="S32" i="15"/>
  <c r="R32" i="15"/>
  <c r="Q32" i="15"/>
  <c r="K31" i="15"/>
  <c r="L31" i="15"/>
  <c r="M31" i="15"/>
  <c r="N31" i="15"/>
  <c r="O31" i="15"/>
  <c r="X31" i="15"/>
  <c r="W31" i="15"/>
  <c r="U31" i="15"/>
  <c r="T31" i="15"/>
  <c r="S31" i="15"/>
  <c r="R31" i="15"/>
  <c r="Q31" i="15"/>
  <c r="K30" i="15"/>
  <c r="L30" i="15"/>
  <c r="M30" i="15"/>
  <c r="N30" i="15"/>
  <c r="O30" i="15"/>
  <c r="X30" i="15"/>
  <c r="W30" i="15"/>
  <c r="U30" i="15"/>
  <c r="T30" i="15"/>
  <c r="S30" i="15"/>
  <c r="R30" i="15"/>
  <c r="Q30" i="15"/>
  <c r="K29" i="15"/>
  <c r="L29" i="15"/>
  <c r="M29" i="15"/>
  <c r="N29" i="15"/>
  <c r="O29" i="15"/>
  <c r="X29" i="15"/>
  <c r="W29" i="15"/>
  <c r="U29" i="15"/>
  <c r="T29" i="15"/>
  <c r="S29" i="15"/>
  <c r="R29" i="15"/>
  <c r="Q29" i="15"/>
  <c r="K28" i="15"/>
  <c r="L28" i="15"/>
  <c r="M28" i="15"/>
  <c r="N28" i="15"/>
  <c r="O28" i="15"/>
  <c r="X28" i="15"/>
  <c r="W28" i="15"/>
  <c r="U28" i="15"/>
  <c r="T28" i="15"/>
  <c r="S28" i="15"/>
  <c r="R28" i="15"/>
  <c r="Q28" i="15"/>
  <c r="K27" i="15"/>
  <c r="L27" i="15"/>
  <c r="M27" i="15"/>
  <c r="N27" i="15"/>
  <c r="O27" i="15"/>
  <c r="X27" i="15"/>
  <c r="W27" i="15"/>
  <c r="U27" i="15"/>
  <c r="T27" i="15"/>
  <c r="S27" i="15"/>
  <c r="R27" i="15"/>
  <c r="Q27" i="15"/>
  <c r="K26" i="15"/>
  <c r="L26" i="15"/>
  <c r="M26" i="15"/>
  <c r="N26" i="15"/>
  <c r="O26" i="15"/>
  <c r="X26" i="15"/>
  <c r="W26" i="15"/>
  <c r="U26" i="15"/>
  <c r="T26" i="15"/>
  <c r="S26" i="15"/>
  <c r="R26" i="15"/>
  <c r="Q26" i="15"/>
  <c r="K24" i="15"/>
  <c r="L24" i="15"/>
  <c r="M24" i="15"/>
  <c r="N24" i="15"/>
  <c r="O24" i="15"/>
  <c r="X24" i="15"/>
  <c r="W24" i="15"/>
  <c r="U24" i="15"/>
  <c r="T24" i="15"/>
  <c r="S24" i="15"/>
  <c r="R24" i="15"/>
  <c r="Q24" i="15"/>
  <c r="K23" i="15"/>
  <c r="L23" i="15"/>
  <c r="M23" i="15"/>
  <c r="N23" i="15"/>
  <c r="O23" i="15"/>
  <c r="X23" i="15"/>
  <c r="W23" i="15"/>
  <c r="U23" i="15"/>
  <c r="T23" i="15"/>
  <c r="S23" i="15"/>
  <c r="R23" i="15"/>
  <c r="Q23" i="15"/>
  <c r="K22" i="15"/>
  <c r="L22" i="15"/>
  <c r="M22" i="15"/>
  <c r="N22" i="15"/>
  <c r="O22" i="15"/>
  <c r="X22" i="15"/>
  <c r="W22" i="15"/>
  <c r="U22" i="15"/>
  <c r="T22" i="15"/>
  <c r="S22" i="15"/>
  <c r="R22" i="15"/>
  <c r="Q22" i="15"/>
  <c r="K21" i="15"/>
  <c r="L21" i="15"/>
  <c r="M21" i="15"/>
  <c r="N21" i="15"/>
  <c r="O21" i="15"/>
  <c r="X21" i="15"/>
  <c r="W21" i="15"/>
  <c r="U21" i="15"/>
  <c r="T21" i="15"/>
  <c r="S21" i="15"/>
  <c r="R21" i="15"/>
  <c r="Q21" i="15"/>
  <c r="K20" i="15"/>
  <c r="L20" i="15"/>
  <c r="M20" i="15"/>
  <c r="N20" i="15"/>
  <c r="O20" i="15"/>
  <c r="X20" i="15"/>
  <c r="W20" i="15"/>
  <c r="U20" i="15"/>
  <c r="T20" i="15"/>
  <c r="S20" i="15"/>
  <c r="R20" i="15"/>
  <c r="Q20" i="15"/>
  <c r="K19" i="15"/>
  <c r="L19" i="15"/>
  <c r="M19" i="15"/>
  <c r="N19" i="15"/>
  <c r="O19" i="15"/>
  <c r="X19" i="15"/>
  <c r="W19" i="15"/>
  <c r="U19" i="15"/>
  <c r="T19" i="15"/>
  <c r="S19" i="15"/>
  <c r="R19" i="15"/>
  <c r="Q19" i="15"/>
  <c r="K18" i="15"/>
  <c r="L18" i="15"/>
  <c r="M18" i="15"/>
  <c r="N18" i="15"/>
  <c r="O18" i="15"/>
  <c r="X18" i="15"/>
  <c r="W18" i="15"/>
  <c r="U18" i="15"/>
  <c r="T18" i="15"/>
  <c r="S18" i="15"/>
  <c r="R18" i="15"/>
  <c r="Q18" i="15"/>
  <c r="K17" i="15"/>
  <c r="L17" i="15"/>
  <c r="M17" i="15"/>
  <c r="N17" i="15"/>
  <c r="O17" i="15"/>
  <c r="X17" i="15"/>
  <c r="W17" i="15"/>
  <c r="U17" i="15"/>
  <c r="T17" i="15"/>
  <c r="S17" i="15"/>
  <c r="R17" i="15"/>
  <c r="Q17" i="15"/>
  <c r="K16" i="15"/>
  <c r="L16" i="15"/>
  <c r="M16" i="15"/>
  <c r="N16" i="15"/>
  <c r="O16" i="15"/>
  <c r="X16" i="15"/>
  <c r="W16" i="15"/>
  <c r="U16" i="15"/>
  <c r="T16" i="15"/>
  <c r="S16" i="15"/>
  <c r="R16" i="15"/>
  <c r="Q16" i="15"/>
  <c r="K15" i="15"/>
  <c r="L15" i="15"/>
  <c r="M15" i="15"/>
  <c r="N15" i="15"/>
  <c r="O15" i="15"/>
  <c r="X15" i="15"/>
  <c r="W15" i="15"/>
  <c r="K14" i="15"/>
  <c r="L14" i="15"/>
  <c r="M14" i="15"/>
  <c r="N14" i="15"/>
  <c r="O14" i="15"/>
  <c r="X14" i="15"/>
  <c r="W14" i="15"/>
  <c r="U14" i="15"/>
  <c r="T14" i="15"/>
  <c r="S14" i="15"/>
  <c r="R14" i="15"/>
  <c r="Q14" i="15"/>
  <c r="K13" i="15"/>
  <c r="L13" i="15"/>
  <c r="M13" i="15"/>
  <c r="N13" i="15"/>
  <c r="O13" i="15"/>
  <c r="X13" i="15"/>
  <c r="W13" i="15"/>
  <c r="U13" i="15"/>
  <c r="T13" i="15"/>
  <c r="S13" i="15"/>
  <c r="R13" i="15"/>
  <c r="Q13" i="15"/>
  <c r="K12" i="15"/>
  <c r="L12" i="15"/>
  <c r="M12" i="15"/>
  <c r="N12" i="15"/>
  <c r="O12" i="15"/>
  <c r="X12" i="15"/>
  <c r="W12" i="15"/>
  <c r="U12" i="15"/>
  <c r="T12" i="15"/>
  <c r="S12" i="15"/>
  <c r="R12" i="15"/>
  <c r="Q12" i="15"/>
  <c r="K11" i="15"/>
  <c r="L11" i="15"/>
  <c r="M11" i="15"/>
  <c r="N11" i="15"/>
  <c r="O11" i="15"/>
  <c r="X11" i="15"/>
  <c r="W11" i="15"/>
  <c r="U11" i="15"/>
  <c r="T11" i="15"/>
  <c r="S11" i="15"/>
  <c r="R11" i="15"/>
  <c r="Q11" i="15"/>
  <c r="K10" i="15"/>
  <c r="L10" i="15"/>
  <c r="M10" i="15"/>
  <c r="N10" i="15"/>
  <c r="O10" i="15"/>
  <c r="X10" i="15"/>
  <c r="W10" i="15"/>
  <c r="U10" i="15"/>
  <c r="T10" i="15"/>
  <c r="S10" i="15"/>
  <c r="R10" i="15"/>
  <c r="Q10" i="15"/>
  <c r="K9" i="15"/>
  <c r="L9" i="15"/>
  <c r="M9" i="15"/>
  <c r="N9" i="15"/>
  <c r="O9" i="15"/>
  <c r="X9" i="15"/>
  <c r="W9" i="15"/>
  <c r="U9" i="15"/>
  <c r="T9" i="15"/>
  <c r="S9" i="15"/>
  <c r="R9" i="15"/>
  <c r="Q9" i="15"/>
  <c r="K8" i="15"/>
  <c r="L8" i="15"/>
  <c r="M8" i="15"/>
  <c r="N8" i="15"/>
  <c r="O8" i="15"/>
  <c r="X8" i="15"/>
  <c r="W8" i="15"/>
  <c r="U8" i="15"/>
  <c r="T8" i="15"/>
  <c r="S8" i="15"/>
  <c r="R8" i="15"/>
  <c r="Q8" i="15"/>
  <c r="K7" i="15"/>
  <c r="L7" i="15"/>
  <c r="M7" i="15"/>
  <c r="N7" i="15"/>
  <c r="O7" i="15"/>
  <c r="X7" i="15"/>
  <c r="W7" i="15"/>
  <c r="U7" i="15"/>
  <c r="T7" i="15"/>
  <c r="S7" i="15"/>
  <c r="R7" i="15"/>
  <c r="Q7" i="15"/>
  <c r="K6" i="15"/>
  <c r="L6" i="15"/>
  <c r="M6" i="15"/>
  <c r="N6" i="15"/>
  <c r="O6" i="15"/>
  <c r="X6" i="15"/>
  <c r="W6" i="15"/>
  <c r="U6" i="15"/>
  <c r="T6" i="15"/>
  <c r="S6" i="15"/>
  <c r="R6" i="15"/>
  <c r="Q6" i="15"/>
  <c r="K5" i="15"/>
  <c r="L5" i="15"/>
  <c r="M5" i="15"/>
  <c r="N5" i="15"/>
  <c r="O5" i="15"/>
  <c r="X5" i="15"/>
  <c r="W5" i="15"/>
  <c r="U5" i="15"/>
  <c r="T5" i="15"/>
  <c r="S5" i="15"/>
  <c r="R5" i="15"/>
  <c r="Q5" i="15"/>
  <c r="K4" i="15"/>
  <c r="L4" i="15"/>
  <c r="M4" i="15"/>
  <c r="N4" i="15"/>
  <c r="O4" i="15"/>
  <c r="X4" i="15"/>
  <c r="W4" i="15"/>
  <c r="U4" i="15"/>
  <c r="T4" i="15"/>
  <c r="S4" i="15"/>
  <c r="R4" i="15"/>
  <c r="Q4" i="15"/>
  <c r="K3" i="15"/>
  <c r="L3" i="15"/>
  <c r="M3" i="15"/>
  <c r="N3" i="15"/>
  <c r="O3" i="15"/>
  <c r="X3" i="15"/>
  <c r="W3" i="15"/>
  <c r="U3" i="15"/>
  <c r="T3" i="15"/>
  <c r="S3" i="15"/>
  <c r="R3" i="15"/>
  <c r="Q3" i="15"/>
  <c r="L2" i="14" a="1"/>
  <c r="L7" i="14"/>
  <c r="L6" i="14"/>
  <c r="L5" i="14"/>
  <c r="L4" i="14"/>
  <c r="L3" i="14"/>
  <c r="L2" i="14"/>
  <c r="L8" i="14"/>
  <c r="L170" i="14" a="1"/>
  <c r="L176" i="14"/>
  <c r="K176" i="14"/>
  <c r="L175" i="14"/>
  <c r="K175" i="14"/>
  <c r="L174" i="14"/>
  <c r="K174" i="14"/>
  <c r="L173" i="14"/>
  <c r="K173" i="14"/>
  <c r="L172" i="14"/>
  <c r="K172" i="14"/>
  <c r="L171" i="14"/>
  <c r="K171" i="14"/>
  <c r="L170" i="14"/>
  <c r="K170" i="14"/>
  <c r="L162" i="14" a="1"/>
  <c r="L168" i="14"/>
  <c r="K168" i="14"/>
  <c r="L167" i="14"/>
  <c r="K167" i="14"/>
  <c r="L166" i="14"/>
  <c r="K166" i="14"/>
  <c r="L165" i="14"/>
  <c r="K165" i="14"/>
  <c r="L164" i="14"/>
  <c r="K164" i="14"/>
  <c r="L163" i="14"/>
  <c r="K163" i="14"/>
  <c r="L162" i="14"/>
  <c r="K162" i="14"/>
  <c r="L154" i="14" a="1"/>
  <c r="L160" i="14"/>
  <c r="K160" i="14"/>
  <c r="L159" i="14"/>
  <c r="K159" i="14"/>
  <c r="L158" i="14"/>
  <c r="K158" i="14"/>
  <c r="L157" i="14"/>
  <c r="K157" i="14"/>
  <c r="L156" i="14"/>
  <c r="K156" i="14"/>
  <c r="L155" i="14"/>
  <c r="K155" i="14"/>
  <c r="L154" i="14"/>
  <c r="K154" i="14"/>
  <c r="L146" i="14" a="1"/>
  <c r="L152" i="14"/>
  <c r="K152" i="14"/>
  <c r="L151" i="14"/>
  <c r="K151" i="14"/>
  <c r="L150" i="14"/>
  <c r="K150" i="14"/>
  <c r="L149" i="14"/>
  <c r="K149" i="14"/>
  <c r="L148" i="14"/>
  <c r="K148" i="14"/>
  <c r="L147" i="14"/>
  <c r="K147" i="14"/>
  <c r="L146" i="14"/>
  <c r="K146" i="14"/>
  <c r="L138" i="14" a="1"/>
  <c r="L144" i="14"/>
  <c r="K144" i="14"/>
  <c r="L143" i="14"/>
  <c r="K143" i="14"/>
  <c r="L142" i="14"/>
  <c r="K142" i="14"/>
  <c r="L141" i="14"/>
  <c r="K141" i="14"/>
  <c r="L140" i="14"/>
  <c r="K140" i="14"/>
  <c r="L139" i="14"/>
  <c r="K139" i="14"/>
  <c r="L138" i="14"/>
  <c r="K138" i="14"/>
  <c r="L130" i="14" a="1"/>
  <c r="L136" i="14"/>
  <c r="K136" i="14"/>
  <c r="L135" i="14"/>
  <c r="K135" i="14"/>
  <c r="L134" i="14"/>
  <c r="K134" i="14"/>
  <c r="L133" i="14"/>
  <c r="K133" i="14"/>
  <c r="L132" i="14"/>
  <c r="K132" i="14"/>
  <c r="L131" i="14"/>
  <c r="K131" i="14"/>
  <c r="L130" i="14"/>
  <c r="K130" i="14"/>
  <c r="L122" i="14" a="1"/>
  <c r="L128" i="14"/>
  <c r="K128" i="14"/>
  <c r="L127" i="14"/>
  <c r="K127" i="14"/>
  <c r="L126" i="14"/>
  <c r="K126" i="14"/>
  <c r="L125" i="14"/>
  <c r="K125" i="14"/>
  <c r="L124" i="14"/>
  <c r="K124" i="14"/>
  <c r="L123" i="14"/>
  <c r="K123" i="14"/>
  <c r="L122" i="14"/>
  <c r="K122" i="14"/>
  <c r="L114" i="14" a="1"/>
  <c r="L120" i="14"/>
  <c r="K120" i="14"/>
  <c r="L119" i="14"/>
  <c r="K119" i="14"/>
  <c r="L118" i="14"/>
  <c r="K118" i="14"/>
  <c r="L117" i="14"/>
  <c r="K117" i="14"/>
  <c r="L116" i="14"/>
  <c r="K116" i="14"/>
  <c r="L115" i="14"/>
  <c r="K115" i="14"/>
  <c r="L114" i="14"/>
  <c r="K114" i="14"/>
  <c r="L106" i="14" a="1"/>
  <c r="L112" i="14"/>
  <c r="K112" i="14"/>
  <c r="L111" i="14"/>
  <c r="K111" i="14"/>
  <c r="L110" i="14"/>
  <c r="K110" i="14"/>
  <c r="L109" i="14"/>
  <c r="K109" i="14"/>
  <c r="L108" i="14"/>
  <c r="K108" i="14"/>
  <c r="L107" i="14"/>
  <c r="K107" i="14"/>
  <c r="L106" i="14"/>
  <c r="K106" i="14"/>
  <c r="L98" i="14" a="1"/>
  <c r="L104" i="14"/>
  <c r="K104" i="14"/>
  <c r="L103" i="14"/>
  <c r="K103" i="14"/>
  <c r="L102" i="14"/>
  <c r="K102" i="14"/>
  <c r="L101" i="14"/>
  <c r="K101" i="14"/>
  <c r="L100" i="14"/>
  <c r="K100" i="14"/>
  <c r="L99" i="14"/>
  <c r="K99" i="14"/>
  <c r="L98" i="14"/>
  <c r="K98" i="14"/>
  <c r="L90" i="14" a="1"/>
  <c r="L96" i="14"/>
  <c r="K96" i="14"/>
  <c r="L95" i="14"/>
  <c r="K95" i="14"/>
  <c r="L94" i="14"/>
  <c r="K94" i="14"/>
  <c r="L93" i="14"/>
  <c r="K93" i="14"/>
  <c r="L92" i="14"/>
  <c r="K92" i="14"/>
  <c r="L91" i="14"/>
  <c r="K91" i="14"/>
  <c r="L90" i="14"/>
  <c r="K90" i="14"/>
  <c r="L82" i="14" a="1"/>
  <c r="L88" i="14"/>
  <c r="K88" i="14"/>
  <c r="L87" i="14"/>
  <c r="K87" i="14"/>
  <c r="L86" i="14"/>
  <c r="K86" i="14"/>
  <c r="L85" i="14"/>
  <c r="K85" i="14"/>
  <c r="L84" i="14"/>
  <c r="K84" i="14"/>
  <c r="L83" i="14"/>
  <c r="K83" i="14"/>
  <c r="L82" i="14"/>
  <c r="K82" i="14"/>
  <c r="L74" i="14" a="1"/>
  <c r="L80" i="14"/>
  <c r="K80" i="14"/>
  <c r="L79" i="14"/>
  <c r="K79" i="14"/>
  <c r="L78" i="14"/>
  <c r="K78" i="14"/>
  <c r="L77" i="14"/>
  <c r="K77" i="14"/>
  <c r="L76" i="14"/>
  <c r="K76" i="14"/>
  <c r="L75" i="14"/>
  <c r="K75" i="14"/>
  <c r="L74" i="14"/>
  <c r="K74" i="14"/>
  <c r="L66" i="14" a="1"/>
  <c r="L72" i="14"/>
  <c r="K72" i="14"/>
  <c r="L71" i="14"/>
  <c r="K71" i="14"/>
  <c r="L70" i="14"/>
  <c r="K70" i="14"/>
  <c r="L69" i="14"/>
  <c r="K69" i="14"/>
  <c r="L68" i="14"/>
  <c r="K68" i="14"/>
  <c r="L67" i="14"/>
  <c r="K67" i="14"/>
  <c r="L66" i="14"/>
  <c r="K66" i="14"/>
  <c r="L58" i="14" a="1"/>
  <c r="L64" i="14"/>
  <c r="K64" i="14"/>
  <c r="L63" i="14"/>
  <c r="K63" i="14"/>
  <c r="L62" i="14"/>
  <c r="K62" i="14"/>
  <c r="L61" i="14"/>
  <c r="K61" i="14"/>
  <c r="L60" i="14"/>
  <c r="K60" i="14"/>
  <c r="L59" i="14"/>
  <c r="K59" i="14"/>
  <c r="L58" i="14"/>
  <c r="K58" i="14"/>
  <c r="L50" i="14" a="1"/>
  <c r="L56" i="14"/>
  <c r="K56" i="14"/>
  <c r="L55" i="14"/>
  <c r="K55" i="14"/>
  <c r="L54" i="14"/>
  <c r="K54" i="14"/>
  <c r="L53" i="14"/>
  <c r="K53" i="14"/>
  <c r="L52" i="14"/>
  <c r="K52" i="14"/>
  <c r="L51" i="14"/>
  <c r="K51" i="14"/>
  <c r="L50" i="14"/>
  <c r="K50" i="14"/>
  <c r="L42" i="14" a="1"/>
  <c r="L48" i="14"/>
  <c r="K48" i="14"/>
  <c r="L47" i="14"/>
  <c r="K47" i="14"/>
  <c r="L46" i="14"/>
  <c r="K46" i="14"/>
  <c r="L45" i="14"/>
  <c r="K45" i="14"/>
  <c r="L44" i="14"/>
  <c r="K44" i="14"/>
  <c r="L43" i="14"/>
  <c r="K43" i="14"/>
  <c r="L42" i="14"/>
  <c r="K42" i="14"/>
  <c r="L34" i="14" a="1"/>
  <c r="L40" i="14"/>
  <c r="K40" i="14"/>
  <c r="L39" i="14"/>
  <c r="K39" i="14"/>
  <c r="L38" i="14"/>
  <c r="K38" i="14"/>
  <c r="L37" i="14"/>
  <c r="K37" i="14"/>
  <c r="L36" i="14"/>
  <c r="K36" i="14"/>
  <c r="L35" i="14"/>
  <c r="K35" i="14"/>
  <c r="L34" i="14"/>
  <c r="K34" i="14"/>
  <c r="L26" i="14" a="1"/>
  <c r="L32" i="14"/>
  <c r="K32" i="14"/>
  <c r="L31" i="14"/>
  <c r="K31" i="14"/>
  <c r="L30" i="14"/>
  <c r="K30" i="14"/>
  <c r="L29" i="14"/>
  <c r="K29" i="14"/>
  <c r="L28" i="14"/>
  <c r="K28" i="14"/>
  <c r="L27" i="14"/>
  <c r="K27" i="14"/>
  <c r="L26" i="14"/>
  <c r="K26" i="14"/>
  <c r="L18" i="14" a="1"/>
  <c r="L24" i="14"/>
  <c r="K24" i="14"/>
  <c r="L23" i="14"/>
  <c r="K23" i="14"/>
  <c r="L22" i="14"/>
  <c r="K22" i="14"/>
  <c r="L21" i="14"/>
  <c r="K21" i="14"/>
  <c r="L20" i="14"/>
  <c r="K20" i="14"/>
  <c r="L19" i="14"/>
  <c r="K19" i="14"/>
  <c r="L18" i="14"/>
  <c r="K18" i="14"/>
  <c r="L10" i="14" a="1"/>
  <c r="L16" i="14"/>
  <c r="K16" i="14"/>
  <c r="L15" i="14"/>
  <c r="K15" i="14"/>
  <c r="L14" i="14"/>
  <c r="K14" i="14"/>
  <c r="L13" i="14"/>
  <c r="K13" i="14"/>
  <c r="L12" i="14"/>
  <c r="K12" i="14"/>
  <c r="L11" i="14"/>
  <c r="K11" i="14"/>
  <c r="L10" i="14"/>
  <c r="K10" i="14"/>
  <c r="K8" i="14"/>
  <c r="K7" i="14"/>
  <c r="K6" i="14"/>
  <c r="K5" i="14"/>
  <c r="K4" i="14"/>
  <c r="K3" i="14"/>
  <c r="K2" i="14"/>
  <c r="U49" i="13"/>
  <c r="U50" i="13"/>
  <c r="U51" i="13"/>
  <c r="U52" i="13"/>
  <c r="U53" i="13"/>
  <c r="U54" i="13"/>
  <c r="U55" i="13"/>
  <c r="U56" i="13"/>
  <c r="U57" i="13"/>
  <c r="U58" i="13"/>
  <c r="U59" i="13"/>
  <c r="U60" i="13"/>
  <c r="U62" i="13"/>
  <c r="U63" i="13"/>
  <c r="U64" i="13"/>
  <c r="U65" i="13"/>
  <c r="U66" i="13"/>
  <c r="U67" i="13"/>
  <c r="U68" i="13"/>
  <c r="U69" i="13"/>
  <c r="U70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2" i="13"/>
  <c r="T63" i="13"/>
  <c r="T64" i="13"/>
  <c r="T65" i="13"/>
  <c r="T66" i="13"/>
  <c r="T67" i="13"/>
  <c r="T68" i="13"/>
  <c r="T69" i="13"/>
  <c r="T70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2" i="13"/>
  <c r="S63" i="13"/>
  <c r="S64" i="13"/>
  <c r="S65" i="13"/>
  <c r="S66" i="13"/>
  <c r="S67" i="13"/>
  <c r="S68" i="13"/>
  <c r="S69" i="13"/>
  <c r="S70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2" i="13"/>
  <c r="R63" i="13"/>
  <c r="R64" i="13"/>
  <c r="R65" i="13"/>
  <c r="R66" i="13"/>
  <c r="R67" i="13"/>
  <c r="R68" i="13"/>
  <c r="R69" i="13"/>
  <c r="R70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2" i="13"/>
  <c r="Q63" i="13"/>
  <c r="Q64" i="13"/>
  <c r="Q65" i="13"/>
  <c r="Q66" i="13"/>
  <c r="Q67" i="13"/>
  <c r="Q68" i="13"/>
  <c r="Q69" i="13"/>
  <c r="Q70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2" i="13"/>
  <c r="X63" i="13"/>
  <c r="X64" i="13"/>
  <c r="X65" i="13"/>
  <c r="X66" i="13"/>
  <c r="X67" i="13"/>
  <c r="X68" i="13"/>
  <c r="X69" i="13"/>
  <c r="X70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2" i="13"/>
  <c r="W63" i="13"/>
  <c r="W64" i="13"/>
  <c r="W65" i="13"/>
  <c r="W66" i="13"/>
  <c r="W67" i="13"/>
  <c r="W68" i="13"/>
  <c r="W69" i="13"/>
  <c r="W70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2" i="13"/>
  <c r="O63" i="13"/>
  <c r="O64" i="13"/>
  <c r="O65" i="13"/>
  <c r="O66" i="13"/>
  <c r="O67" i="13"/>
  <c r="O68" i="13"/>
  <c r="O69" i="13"/>
  <c r="O70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2" i="13"/>
  <c r="N63" i="13"/>
  <c r="N64" i="13"/>
  <c r="N65" i="13"/>
  <c r="N66" i="13"/>
  <c r="N67" i="13"/>
  <c r="N68" i="13"/>
  <c r="N69" i="13"/>
  <c r="N70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2" i="13"/>
  <c r="M63" i="13"/>
  <c r="M64" i="13"/>
  <c r="M65" i="13"/>
  <c r="M66" i="13"/>
  <c r="M67" i="13"/>
  <c r="M68" i="13"/>
  <c r="M69" i="13"/>
  <c r="M70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2" i="13"/>
  <c r="L63" i="13"/>
  <c r="L64" i="13"/>
  <c r="L65" i="13"/>
  <c r="L66" i="13"/>
  <c r="L67" i="13"/>
  <c r="L68" i="13"/>
  <c r="L69" i="13"/>
  <c r="L70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2" i="13"/>
  <c r="K63" i="13"/>
  <c r="K64" i="13"/>
  <c r="K65" i="13"/>
  <c r="K66" i="13"/>
  <c r="K67" i="13"/>
  <c r="K68" i="13"/>
  <c r="K69" i="13"/>
  <c r="K70" i="13"/>
  <c r="Q27" i="13"/>
  <c r="R27" i="13"/>
  <c r="S27" i="13"/>
  <c r="T27" i="13"/>
  <c r="U27" i="13"/>
  <c r="Q28" i="13"/>
  <c r="R28" i="13"/>
  <c r="S28" i="13"/>
  <c r="T28" i="13"/>
  <c r="U28" i="13"/>
  <c r="Q29" i="13"/>
  <c r="R29" i="13"/>
  <c r="S29" i="13"/>
  <c r="T29" i="13"/>
  <c r="U29" i="13"/>
  <c r="Q30" i="13"/>
  <c r="R30" i="13"/>
  <c r="S30" i="13"/>
  <c r="T30" i="13"/>
  <c r="U30" i="13"/>
  <c r="Q31" i="13"/>
  <c r="R31" i="13"/>
  <c r="S31" i="13"/>
  <c r="T31" i="13"/>
  <c r="U31" i="13"/>
  <c r="Q32" i="13"/>
  <c r="R32" i="13"/>
  <c r="S32" i="13"/>
  <c r="T32" i="13"/>
  <c r="U32" i="13"/>
  <c r="Q33" i="13"/>
  <c r="R33" i="13"/>
  <c r="S33" i="13"/>
  <c r="T33" i="13"/>
  <c r="U33" i="13"/>
  <c r="Q34" i="13"/>
  <c r="R34" i="13"/>
  <c r="S34" i="13"/>
  <c r="T34" i="13"/>
  <c r="U34" i="13"/>
  <c r="Q35" i="13"/>
  <c r="R35" i="13"/>
  <c r="S35" i="13"/>
  <c r="T35" i="13"/>
  <c r="U35" i="13"/>
  <c r="Q36" i="13"/>
  <c r="R36" i="13"/>
  <c r="S36" i="13"/>
  <c r="T36" i="13"/>
  <c r="U36" i="13"/>
  <c r="Q37" i="13"/>
  <c r="R37" i="13"/>
  <c r="S37" i="13"/>
  <c r="T37" i="13"/>
  <c r="U37" i="13"/>
  <c r="Q39" i="13"/>
  <c r="R39" i="13"/>
  <c r="S39" i="13"/>
  <c r="T39" i="13"/>
  <c r="U39" i="13"/>
  <c r="Q40" i="13"/>
  <c r="R40" i="13"/>
  <c r="S40" i="13"/>
  <c r="T40" i="13"/>
  <c r="U40" i="13"/>
  <c r="Q41" i="13"/>
  <c r="R41" i="13"/>
  <c r="S41" i="13"/>
  <c r="T41" i="13"/>
  <c r="U41" i="13"/>
  <c r="Q42" i="13"/>
  <c r="R42" i="13"/>
  <c r="S42" i="13"/>
  <c r="T42" i="13"/>
  <c r="U42" i="13"/>
  <c r="Q43" i="13"/>
  <c r="R43" i="13"/>
  <c r="S43" i="13"/>
  <c r="T43" i="13"/>
  <c r="U43" i="13"/>
  <c r="Q44" i="13"/>
  <c r="R44" i="13"/>
  <c r="S44" i="13"/>
  <c r="T44" i="13"/>
  <c r="U44" i="13"/>
  <c r="Q45" i="13"/>
  <c r="R45" i="13"/>
  <c r="S45" i="13"/>
  <c r="T45" i="13"/>
  <c r="U45" i="13"/>
  <c r="Q46" i="13"/>
  <c r="R46" i="13"/>
  <c r="S46" i="13"/>
  <c r="T46" i="13"/>
  <c r="U46" i="13"/>
  <c r="Q47" i="13"/>
  <c r="R47" i="13"/>
  <c r="S47" i="13"/>
  <c r="T47" i="13"/>
  <c r="U47" i="13"/>
  <c r="R26" i="13"/>
  <c r="S26" i="13"/>
  <c r="T26" i="13"/>
  <c r="U26" i="13"/>
  <c r="Q26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9" i="13"/>
  <c r="X40" i="13"/>
  <c r="X41" i="13"/>
  <c r="X42" i="13"/>
  <c r="X43" i="13"/>
  <c r="X44" i="13"/>
  <c r="X45" i="13"/>
  <c r="X46" i="13"/>
  <c r="X47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9" i="13"/>
  <c r="W40" i="13"/>
  <c r="W41" i="13"/>
  <c r="W42" i="13"/>
  <c r="W43" i="13"/>
  <c r="W44" i="13"/>
  <c r="W45" i="13"/>
  <c r="W46" i="13"/>
  <c r="W47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9" i="13"/>
  <c r="O40" i="13"/>
  <c r="O41" i="13"/>
  <c r="O42" i="13"/>
  <c r="O43" i="13"/>
  <c r="O44" i="13"/>
  <c r="O45" i="13"/>
  <c r="O46" i="13"/>
  <c r="O47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9" i="13"/>
  <c r="N40" i="13"/>
  <c r="N41" i="13"/>
  <c r="N42" i="13"/>
  <c r="N43" i="13"/>
  <c r="N44" i="13"/>
  <c r="N45" i="13"/>
  <c r="N46" i="13"/>
  <c r="N47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9" i="13"/>
  <c r="M40" i="13"/>
  <c r="M41" i="13"/>
  <c r="M42" i="13"/>
  <c r="M43" i="13"/>
  <c r="M44" i="13"/>
  <c r="M45" i="13"/>
  <c r="M46" i="13"/>
  <c r="M47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9" i="13"/>
  <c r="L40" i="13"/>
  <c r="L41" i="13"/>
  <c r="L42" i="13"/>
  <c r="L43" i="13"/>
  <c r="L44" i="13"/>
  <c r="L45" i="13"/>
  <c r="L46" i="13"/>
  <c r="L47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9" i="13"/>
  <c r="K40" i="13"/>
  <c r="K41" i="13"/>
  <c r="K42" i="13"/>
  <c r="K43" i="13"/>
  <c r="K44" i="13"/>
  <c r="K45" i="13"/>
  <c r="K46" i="13"/>
  <c r="K47" i="13"/>
  <c r="AS4" i="9"/>
  <c r="AS5" i="9"/>
  <c r="AS6" i="9"/>
  <c r="AS7" i="9"/>
  <c r="AS8" i="9"/>
  <c r="AS9" i="9"/>
  <c r="AS10" i="9"/>
  <c r="AS11" i="9"/>
  <c r="AS12" i="9"/>
  <c r="AS13" i="9"/>
  <c r="AS14" i="9"/>
  <c r="AS16" i="9"/>
  <c r="AS17" i="9"/>
  <c r="AS18" i="9"/>
  <c r="AS19" i="9"/>
  <c r="AS20" i="9"/>
  <c r="AS21" i="9"/>
  <c r="AS22" i="9"/>
  <c r="AS23" i="9"/>
  <c r="AS24" i="9"/>
  <c r="AS3" i="9"/>
  <c r="AJ4" i="9"/>
  <c r="AK4" i="9"/>
  <c r="AL4" i="9"/>
  <c r="AM4" i="9"/>
  <c r="AN4" i="9"/>
  <c r="AJ5" i="9"/>
  <c r="AK5" i="9"/>
  <c r="AL5" i="9"/>
  <c r="AM5" i="9"/>
  <c r="AN5" i="9"/>
  <c r="AJ6" i="9"/>
  <c r="AK6" i="9"/>
  <c r="AL6" i="9"/>
  <c r="AM6" i="9"/>
  <c r="AN6" i="9"/>
  <c r="AJ7" i="9"/>
  <c r="AK7" i="9"/>
  <c r="AL7" i="9"/>
  <c r="AM7" i="9"/>
  <c r="AN7" i="9"/>
  <c r="AJ8" i="9"/>
  <c r="AK8" i="9"/>
  <c r="AL8" i="9"/>
  <c r="AM8" i="9"/>
  <c r="AN8" i="9"/>
  <c r="AJ9" i="9"/>
  <c r="AK9" i="9"/>
  <c r="AL9" i="9"/>
  <c r="AM9" i="9"/>
  <c r="AN9" i="9"/>
  <c r="AJ10" i="9"/>
  <c r="AK10" i="9"/>
  <c r="AL10" i="9"/>
  <c r="AM10" i="9"/>
  <c r="AN10" i="9"/>
  <c r="AJ11" i="9"/>
  <c r="AK11" i="9"/>
  <c r="AL11" i="9"/>
  <c r="AM11" i="9"/>
  <c r="AN11" i="9"/>
  <c r="AJ12" i="9"/>
  <c r="AK12" i="9"/>
  <c r="AL12" i="9"/>
  <c r="AM12" i="9"/>
  <c r="AN12" i="9"/>
  <c r="AJ13" i="9"/>
  <c r="AK13" i="9"/>
  <c r="AL13" i="9"/>
  <c r="AM13" i="9"/>
  <c r="AN13" i="9"/>
  <c r="AJ14" i="9"/>
  <c r="AK14" i="9"/>
  <c r="AL14" i="9"/>
  <c r="AM14" i="9"/>
  <c r="AN14" i="9"/>
  <c r="AJ16" i="9"/>
  <c r="AK16" i="9"/>
  <c r="AL16" i="9"/>
  <c r="AM16" i="9"/>
  <c r="AN16" i="9"/>
  <c r="AJ17" i="9"/>
  <c r="AK17" i="9"/>
  <c r="AL17" i="9"/>
  <c r="AM17" i="9"/>
  <c r="AN17" i="9"/>
  <c r="AJ18" i="9"/>
  <c r="AK18" i="9"/>
  <c r="AL18" i="9"/>
  <c r="AM18" i="9"/>
  <c r="AN18" i="9"/>
  <c r="AJ19" i="9"/>
  <c r="AK19" i="9"/>
  <c r="AL19" i="9"/>
  <c r="AM19" i="9"/>
  <c r="AN19" i="9"/>
  <c r="AJ20" i="9"/>
  <c r="AK20" i="9"/>
  <c r="AL20" i="9"/>
  <c r="AM20" i="9"/>
  <c r="AN20" i="9"/>
  <c r="AJ21" i="9"/>
  <c r="AK21" i="9"/>
  <c r="AL21" i="9"/>
  <c r="AM21" i="9"/>
  <c r="AN21" i="9"/>
  <c r="AJ22" i="9"/>
  <c r="AK22" i="9"/>
  <c r="AL22" i="9"/>
  <c r="AM22" i="9"/>
  <c r="AN22" i="9"/>
  <c r="AJ23" i="9"/>
  <c r="AK23" i="9"/>
  <c r="AL23" i="9"/>
  <c r="AM23" i="9"/>
  <c r="AN23" i="9"/>
  <c r="AJ24" i="9"/>
  <c r="AK24" i="9"/>
  <c r="AL24" i="9"/>
  <c r="AM24" i="9"/>
  <c r="AN24" i="9"/>
  <c r="AK3" i="9"/>
  <c r="AL3" i="9"/>
  <c r="AM3" i="9"/>
  <c r="AN3" i="9"/>
  <c r="AJ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Q3" i="9"/>
  <c r="AP3" i="9"/>
  <c r="L74" i="11" a="1"/>
  <c r="L78" i="11"/>
  <c r="K78" i="11"/>
  <c r="L170" i="11" a="1"/>
  <c r="L170" i="11"/>
  <c r="L171" i="11"/>
  <c r="L172" i="11"/>
  <c r="L173" i="11"/>
  <c r="L174" i="11"/>
  <c r="L175" i="11"/>
  <c r="L176" i="11"/>
  <c r="L162" i="11" a="1"/>
  <c r="L162" i="11"/>
  <c r="L163" i="11"/>
  <c r="L164" i="11"/>
  <c r="L165" i="11"/>
  <c r="L166" i="11"/>
  <c r="L167" i="11"/>
  <c r="L168" i="11"/>
  <c r="L154" i="11" a="1"/>
  <c r="L154" i="11"/>
  <c r="L155" i="11"/>
  <c r="L156" i="11"/>
  <c r="L157" i="11"/>
  <c r="L158" i="11"/>
  <c r="L159" i="11"/>
  <c r="L160" i="11"/>
  <c r="L146" i="11" a="1"/>
  <c r="L146" i="11"/>
  <c r="L147" i="11"/>
  <c r="L148" i="11"/>
  <c r="L149" i="11"/>
  <c r="L150" i="11"/>
  <c r="L151" i="11"/>
  <c r="L152" i="11"/>
  <c r="L138" i="11" a="1"/>
  <c r="L138" i="11"/>
  <c r="L139" i="11"/>
  <c r="L140" i="11"/>
  <c r="L141" i="11"/>
  <c r="L142" i="11"/>
  <c r="L143" i="11"/>
  <c r="L144" i="11"/>
  <c r="L130" i="11" a="1"/>
  <c r="L130" i="11"/>
  <c r="L131" i="11"/>
  <c r="L132" i="11"/>
  <c r="L133" i="11"/>
  <c r="L134" i="11"/>
  <c r="L135" i="11"/>
  <c r="L136" i="11"/>
  <c r="L122" i="11" a="1"/>
  <c r="L122" i="11"/>
  <c r="L123" i="11"/>
  <c r="L124" i="11"/>
  <c r="L125" i="11"/>
  <c r="L126" i="11"/>
  <c r="L127" i="11"/>
  <c r="L128" i="11"/>
  <c r="L114" i="11" a="1"/>
  <c r="L114" i="11"/>
  <c r="L115" i="11"/>
  <c r="L116" i="11"/>
  <c r="L117" i="11"/>
  <c r="L118" i="11"/>
  <c r="L119" i="11"/>
  <c r="L120" i="11"/>
  <c r="L106" i="11" a="1"/>
  <c r="L106" i="11"/>
  <c r="L107" i="11"/>
  <c r="L108" i="11"/>
  <c r="L109" i="11"/>
  <c r="L110" i="11"/>
  <c r="L111" i="11"/>
  <c r="L112" i="11"/>
  <c r="L98" i="11" a="1"/>
  <c r="L98" i="11"/>
  <c r="L99" i="11"/>
  <c r="L100" i="11"/>
  <c r="L101" i="11"/>
  <c r="L102" i="11"/>
  <c r="L103" i="11"/>
  <c r="L104" i="11"/>
  <c r="L90" i="11" a="1"/>
  <c r="L90" i="11"/>
  <c r="L91" i="11"/>
  <c r="L92" i="11"/>
  <c r="L93" i="11"/>
  <c r="L94" i="11"/>
  <c r="L95" i="11"/>
  <c r="L96" i="11"/>
  <c r="L82" i="11" a="1"/>
  <c r="L82" i="11"/>
  <c r="L83" i="11"/>
  <c r="L84" i="11"/>
  <c r="L85" i="11"/>
  <c r="L86" i="11"/>
  <c r="L87" i="11"/>
  <c r="L88" i="11"/>
  <c r="L74" i="11"/>
  <c r="L75" i="11"/>
  <c r="L76" i="11"/>
  <c r="L77" i="11"/>
  <c r="L79" i="11"/>
  <c r="L80" i="11"/>
  <c r="L66" i="11" a="1"/>
  <c r="L66" i="11"/>
  <c r="L67" i="11"/>
  <c r="L68" i="11"/>
  <c r="L69" i="11"/>
  <c r="L70" i="11"/>
  <c r="L71" i="11"/>
  <c r="L72" i="11"/>
  <c r="L58" i="11" a="1"/>
  <c r="L58" i="11"/>
  <c r="L59" i="11"/>
  <c r="L60" i="11"/>
  <c r="L61" i="11"/>
  <c r="L62" i="11"/>
  <c r="L63" i="11"/>
  <c r="L64" i="11"/>
  <c r="L50" i="11" a="1"/>
  <c r="L50" i="11"/>
  <c r="L51" i="11"/>
  <c r="L52" i="11"/>
  <c r="L53" i="11"/>
  <c r="L54" i="11"/>
  <c r="L55" i="11"/>
  <c r="L56" i="11"/>
  <c r="L42" i="11" a="1"/>
  <c r="L42" i="11"/>
  <c r="L43" i="11"/>
  <c r="L44" i="11"/>
  <c r="L45" i="11"/>
  <c r="L46" i="11"/>
  <c r="L47" i="11"/>
  <c r="L48" i="11"/>
  <c r="L34" i="11" a="1"/>
  <c r="L34" i="11"/>
  <c r="L35" i="11"/>
  <c r="L36" i="11"/>
  <c r="L37" i="11"/>
  <c r="L38" i="11"/>
  <c r="L39" i="11"/>
  <c r="L40" i="11"/>
  <c r="L26" i="11" a="1"/>
  <c r="L26" i="11"/>
  <c r="L27" i="11"/>
  <c r="L28" i="11"/>
  <c r="L29" i="11"/>
  <c r="L30" i="11"/>
  <c r="L31" i="11"/>
  <c r="L32" i="11"/>
  <c r="L18" i="11" a="1"/>
  <c r="L19" i="11"/>
  <c r="K19" i="11"/>
  <c r="L20" i="11"/>
  <c r="K20" i="11"/>
  <c r="L21" i="11"/>
  <c r="K21" i="11"/>
  <c r="L22" i="11"/>
  <c r="K22" i="11"/>
  <c r="L23" i="11"/>
  <c r="K23" i="11"/>
  <c r="L24" i="11"/>
  <c r="K24" i="11"/>
  <c r="L18" i="11"/>
  <c r="K18" i="11"/>
  <c r="L10" i="11" a="1"/>
  <c r="L11" i="11"/>
  <c r="K11" i="11"/>
  <c r="L12" i="11"/>
  <c r="K12" i="11"/>
  <c r="L13" i="11"/>
  <c r="K13" i="11"/>
  <c r="L14" i="11"/>
  <c r="K14" i="11"/>
  <c r="L15" i="11"/>
  <c r="K15" i="11"/>
  <c r="L16" i="11"/>
  <c r="K16" i="11"/>
  <c r="L10" i="11"/>
  <c r="K10" i="11"/>
  <c r="L2" i="11" a="1"/>
  <c r="L3" i="11"/>
  <c r="K3" i="11"/>
  <c r="L4" i="11"/>
  <c r="K4" i="11"/>
  <c r="L5" i="11"/>
  <c r="K5" i="11"/>
  <c r="L6" i="11"/>
  <c r="K6" i="11"/>
  <c r="L7" i="11"/>
  <c r="K7" i="11"/>
  <c r="L8" i="11"/>
  <c r="K8" i="11"/>
  <c r="L2" i="11"/>
  <c r="K2" i="11"/>
  <c r="L6" i="13"/>
  <c r="L9" i="13"/>
  <c r="K24" i="13"/>
  <c r="L24" i="13"/>
  <c r="M24" i="13"/>
  <c r="N24" i="13"/>
  <c r="O24" i="13"/>
  <c r="X24" i="13"/>
  <c r="W24" i="13"/>
  <c r="U24" i="13"/>
  <c r="T24" i="13"/>
  <c r="S24" i="13"/>
  <c r="R24" i="13"/>
  <c r="Q24" i="13"/>
  <c r="K23" i="13"/>
  <c r="L23" i="13"/>
  <c r="M23" i="13"/>
  <c r="N23" i="13"/>
  <c r="O23" i="13"/>
  <c r="X23" i="13"/>
  <c r="W23" i="13"/>
  <c r="U23" i="13"/>
  <c r="T23" i="13"/>
  <c r="S23" i="13"/>
  <c r="R23" i="13"/>
  <c r="Q23" i="13"/>
  <c r="K22" i="13"/>
  <c r="L22" i="13"/>
  <c r="M22" i="13"/>
  <c r="N22" i="13"/>
  <c r="O22" i="13"/>
  <c r="X22" i="13"/>
  <c r="W22" i="13"/>
  <c r="U22" i="13"/>
  <c r="T22" i="13"/>
  <c r="S22" i="13"/>
  <c r="R22" i="13"/>
  <c r="Q22" i="13"/>
  <c r="K21" i="13"/>
  <c r="L21" i="13"/>
  <c r="M21" i="13"/>
  <c r="N21" i="13"/>
  <c r="O21" i="13"/>
  <c r="X21" i="13"/>
  <c r="W21" i="13"/>
  <c r="U21" i="13"/>
  <c r="T21" i="13"/>
  <c r="S21" i="13"/>
  <c r="R21" i="13"/>
  <c r="Q21" i="13"/>
  <c r="K20" i="13"/>
  <c r="L20" i="13"/>
  <c r="M20" i="13"/>
  <c r="N20" i="13"/>
  <c r="O20" i="13"/>
  <c r="X20" i="13"/>
  <c r="W20" i="13"/>
  <c r="U20" i="13"/>
  <c r="T20" i="13"/>
  <c r="S20" i="13"/>
  <c r="R20" i="13"/>
  <c r="Q20" i="13"/>
  <c r="K19" i="13"/>
  <c r="L19" i="13"/>
  <c r="M19" i="13"/>
  <c r="N19" i="13"/>
  <c r="O19" i="13"/>
  <c r="X19" i="13"/>
  <c r="W19" i="13"/>
  <c r="U19" i="13"/>
  <c r="T19" i="13"/>
  <c r="S19" i="13"/>
  <c r="R19" i="13"/>
  <c r="Q19" i="13"/>
  <c r="K18" i="13"/>
  <c r="L18" i="13"/>
  <c r="M18" i="13"/>
  <c r="N18" i="13"/>
  <c r="O18" i="13"/>
  <c r="X18" i="13"/>
  <c r="W18" i="13"/>
  <c r="U18" i="13"/>
  <c r="T18" i="13"/>
  <c r="S18" i="13"/>
  <c r="R18" i="13"/>
  <c r="Q18" i="13"/>
  <c r="K17" i="13"/>
  <c r="L17" i="13"/>
  <c r="M17" i="13"/>
  <c r="N17" i="13"/>
  <c r="O17" i="13"/>
  <c r="X17" i="13"/>
  <c r="W17" i="13"/>
  <c r="U17" i="13"/>
  <c r="T17" i="13"/>
  <c r="S17" i="13"/>
  <c r="R17" i="13"/>
  <c r="Q17" i="13"/>
  <c r="K16" i="13"/>
  <c r="L16" i="13"/>
  <c r="M16" i="13"/>
  <c r="N16" i="13"/>
  <c r="O16" i="13"/>
  <c r="X16" i="13"/>
  <c r="W16" i="13"/>
  <c r="U16" i="13"/>
  <c r="T16" i="13"/>
  <c r="S16" i="13"/>
  <c r="R16" i="13"/>
  <c r="Q16" i="13"/>
  <c r="K15" i="13"/>
  <c r="L15" i="13"/>
  <c r="M15" i="13"/>
  <c r="N15" i="13"/>
  <c r="O15" i="13"/>
  <c r="X15" i="13"/>
  <c r="W15" i="13"/>
  <c r="K14" i="13"/>
  <c r="L14" i="13"/>
  <c r="M14" i="13"/>
  <c r="N14" i="13"/>
  <c r="O14" i="13"/>
  <c r="X14" i="13"/>
  <c r="W14" i="13"/>
  <c r="U14" i="13"/>
  <c r="T14" i="13"/>
  <c r="S14" i="13"/>
  <c r="R14" i="13"/>
  <c r="Q14" i="13"/>
  <c r="K13" i="13"/>
  <c r="L13" i="13"/>
  <c r="M13" i="13"/>
  <c r="N13" i="13"/>
  <c r="O13" i="13"/>
  <c r="X13" i="13"/>
  <c r="W13" i="13"/>
  <c r="U13" i="13"/>
  <c r="T13" i="13"/>
  <c r="S13" i="13"/>
  <c r="R13" i="13"/>
  <c r="Q13" i="13"/>
  <c r="K12" i="13"/>
  <c r="L12" i="13"/>
  <c r="M12" i="13"/>
  <c r="N12" i="13"/>
  <c r="O12" i="13"/>
  <c r="X12" i="13"/>
  <c r="W12" i="13"/>
  <c r="U12" i="13"/>
  <c r="T12" i="13"/>
  <c r="S12" i="13"/>
  <c r="R12" i="13"/>
  <c r="Q12" i="13"/>
  <c r="K11" i="13"/>
  <c r="L11" i="13"/>
  <c r="M11" i="13"/>
  <c r="N11" i="13"/>
  <c r="O11" i="13"/>
  <c r="X11" i="13"/>
  <c r="W11" i="13"/>
  <c r="U11" i="13"/>
  <c r="T11" i="13"/>
  <c r="S11" i="13"/>
  <c r="R11" i="13"/>
  <c r="Q11" i="13"/>
  <c r="K10" i="13"/>
  <c r="L10" i="13"/>
  <c r="M10" i="13"/>
  <c r="N10" i="13"/>
  <c r="O10" i="13"/>
  <c r="X10" i="13"/>
  <c r="W10" i="13"/>
  <c r="U10" i="13"/>
  <c r="T10" i="13"/>
  <c r="S10" i="13"/>
  <c r="R10" i="13"/>
  <c r="Q10" i="13"/>
  <c r="K9" i="13"/>
  <c r="M9" i="13"/>
  <c r="N9" i="13"/>
  <c r="O9" i="13"/>
  <c r="X9" i="13"/>
  <c r="W9" i="13"/>
  <c r="U9" i="13"/>
  <c r="T9" i="13"/>
  <c r="S9" i="13"/>
  <c r="R9" i="13"/>
  <c r="Q9" i="13"/>
  <c r="K8" i="13"/>
  <c r="L8" i="13"/>
  <c r="M8" i="13"/>
  <c r="N8" i="13"/>
  <c r="O8" i="13"/>
  <c r="X8" i="13"/>
  <c r="W8" i="13"/>
  <c r="U8" i="13"/>
  <c r="T8" i="13"/>
  <c r="S8" i="13"/>
  <c r="R8" i="13"/>
  <c r="Q8" i="13"/>
  <c r="K7" i="13"/>
  <c r="L7" i="13"/>
  <c r="M7" i="13"/>
  <c r="N7" i="13"/>
  <c r="O7" i="13"/>
  <c r="X7" i="13"/>
  <c r="W7" i="13"/>
  <c r="U7" i="13"/>
  <c r="T7" i="13"/>
  <c r="S7" i="13"/>
  <c r="R7" i="13"/>
  <c r="Q7" i="13"/>
  <c r="K6" i="13"/>
  <c r="M6" i="13"/>
  <c r="N6" i="13"/>
  <c r="O6" i="13"/>
  <c r="X6" i="13"/>
  <c r="W6" i="13"/>
  <c r="U6" i="13"/>
  <c r="T6" i="13"/>
  <c r="S6" i="13"/>
  <c r="R6" i="13"/>
  <c r="Q6" i="13"/>
  <c r="K5" i="13"/>
  <c r="L5" i="13"/>
  <c r="M5" i="13"/>
  <c r="N5" i="13"/>
  <c r="O5" i="13"/>
  <c r="X5" i="13"/>
  <c r="W5" i="13"/>
  <c r="U5" i="13"/>
  <c r="T5" i="13"/>
  <c r="S5" i="13"/>
  <c r="R5" i="13"/>
  <c r="Q5" i="13"/>
  <c r="K4" i="13"/>
  <c r="L4" i="13"/>
  <c r="M4" i="13"/>
  <c r="N4" i="13"/>
  <c r="O4" i="13"/>
  <c r="X4" i="13"/>
  <c r="W4" i="13"/>
  <c r="U4" i="13"/>
  <c r="T4" i="13"/>
  <c r="S4" i="13"/>
  <c r="R4" i="13"/>
  <c r="Q4" i="13"/>
  <c r="K3" i="13"/>
  <c r="L3" i="13"/>
  <c r="M3" i="13"/>
  <c r="N3" i="13"/>
  <c r="O3" i="13"/>
  <c r="X3" i="13"/>
  <c r="W3" i="13"/>
  <c r="U3" i="13"/>
  <c r="T3" i="13"/>
  <c r="S3" i="13"/>
  <c r="R3" i="13"/>
  <c r="Q3" i="13"/>
  <c r="AD3" i="9"/>
  <c r="AE3" i="9"/>
  <c r="AF3" i="9"/>
  <c r="AG3" i="9"/>
  <c r="AH3" i="9"/>
  <c r="AD4" i="9"/>
  <c r="AE4" i="9"/>
  <c r="AF4" i="9"/>
  <c r="AG4" i="9"/>
  <c r="AH4" i="9"/>
  <c r="AD5" i="9"/>
  <c r="AE5" i="9"/>
  <c r="AF5" i="9"/>
  <c r="AG5" i="9"/>
  <c r="AH5" i="9"/>
  <c r="AD6" i="9"/>
  <c r="AE6" i="9"/>
  <c r="AF6" i="9"/>
  <c r="AG6" i="9"/>
  <c r="AH6" i="9"/>
  <c r="AD7" i="9"/>
  <c r="AE7" i="9"/>
  <c r="AF7" i="9"/>
  <c r="AG7" i="9"/>
  <c r="AH7" i="9"/>
  <c r="AD8" i="9"/>
  <c r="AE8" i="9"/>
  <c r="AF8" i="9"/>
  <c r="AG8" i="9"/>
  <c r="AH8" i="9"/>
  <c r="AD9" i="9"/>
  <c r="AE9" i="9"/>
  <c r="AF9" i="9"/>
  <c r="AG9" i="9"/>
  <c r="AH9" i="9"/>
  <c r="AD10" i="9"/>
  <c r="AE10" i="9"/>
  <c r="AF10" i="9"/>
  <c r="AG10" i="9"/>
  <c r="AH10" i="9"/>
  <c r="AD11" i="9"/>
  <c r="AE11" i="9"/>
  <c r="AF11" i="9"/>
  <c r="AG11" i="9"/>
  <c r="AH11" i="9"/>
  <c r="AD12" i="9"/>
  <c r="AE12" i="9"/>
  <c r="AF12" i="9"/>
  <c r="AG12" i="9"/>
  <c r="AH12" i="9"/>
  <c r="AD13" i="9"/>
  <c r="AE13" i="9"/>
  <c r="AF13" i="9"/>
  <c r="AG13" i="9"/>
  <c r="AH13" i="9"/>
  <c r="AD14" i="9"/>
  <c r="AE14" i="9"/>
  <c r="AF14" i="9"/>
  <c r="AG14" i="9"/>
  <c r="AH14" i="9"/>
  <c r="AD15" i="9"/>
  <c r="AE15" i="9"/>
  <c r="AF15" i="9"/>
  <c r="AG15" i="9"/>
  <c r="AH15" i="9"/>
  <c r="AD16" i="9"/>
  <c r="AE16" i="9"/>
  <c r="AF16" i="9"/>
  <c r="AG16" i="9"/>
  <c r="AH16" i="9"/>
  <c r="AD17" i="9"/>
  <c r="AE17" i="9"/>
  <c r="AF17" i="9"/>
  <c r="AG17" i="9"/>
  <c r="AH17" i="9"/>
  <c r="AD18" i="9"/>
  <c r="AE18" i="9"/>
  <c r="AF18" i="9"/>
  <c r="AG18" i="9"/>
  <c r="AH18" i="9"/>
  <c r="AD19" i="9"/>
  <c r="AE19" i="9"/>
  <c r="AF19" i="9"/>
  <c r="AG19" i="9"/>
  <c r="AH19" i="9"/>
  <c r="AD20" i="9"/>
  <c r="AE20" i="9"/>
  <c r="AF20" i="9"/>
  <c r="AG20" i="9"/>
  <c r="AH20" i="9"/>
  <c r="AD21" i="9"/>
  <c r="AE21" i="9"/>
  <c r="AF21" i="9"/>
  <c r="AG21" i="9"/>
  <c r="AH21" i="9"/>
  <c r="AD22" i="9"/>
  <c r="AE22" i="9"/>
  <c r="AF22" i="9"/>
  <c r="AG22" i="9"/>
  <c r="AH22" i="9"/>
  <c r="AD23" i="9"/>
  <c r="AE23" i="9"/>
  <c r="AF23" i="9"/>
  <c r="AG23" i="9"/>
  <c r="AH23" i="9"/>
  <c r="AD24" i="9"/>
  <c r="AE24" i="9"/>
  <c r="AF24" i="9"/>
  <c r="AG24" i="9"/>
  <c r="AH24" i="9"/>
  <c r="K27" i="11"/>
  <c r="K28" i="11"/>
  <c r="K29" i="11"/>
  <c r="K30" i="11"/>
  <c r="K31" i="11"/>
  <c r="K32" i="11"/>
  <c r="K34" i="11"/>
  <c r="K35" i="11"/>
  <c r="K36" i="11"/>
  <c r="K37" i="11"/>
  <c r="K38" i="11"/>
  <c r="K39" i="11"/>
  <c r="K40" i="11"/>
  <c r="K42" i="11"/>
  <c r="K43" i="11"/>
  <c r="K44" i="11"/>
  <c r="K45" i="11"/>
  <c r="K46" i="11"/>
  <c r="K47" i="11"/>
  <c r="K48" i="11"/>
  <c r="K50" i="11"/>
  <c r="K51" i="11"/>
  <c r="K52" i="11"/>
  <c r="K53" i="11"/>
  <c r="K54" i="11"/>
  <c r="K55" i="11"/>
  <c r="K56" i="11"/>
  <c r="K58" i="11"/>
  <c r="K59" i="11"/>
  <c r="K60" i="11"/>
  <c r="K61" i="11"/>
  <c r="K62" i="11"/>
  <c r="K63" i="11"/>
  <c r="K64" i="11"/>
  <c r="K66" i="11"/>
  <c r="K67" i="11"/>
  <c r="K68" i="11"/>
  <c r="K69" i="11"/>
  <c r="K70" i="11"/>
  <c r="K71" i="11"/>
  <c r="K72" i="11"/>
  <c r="K74" i="11"/>
  <c r="K75" i="11"/>
  <c r="K76" i="11"/>
  <c r="K77" i="11"/>
  <c r="K79" i="11"/>
  <c r="K80" i="11"/>
  <c r="K82" i="11"/>
  <c r="K83" i="11"/>
  <c r="K84" i="11"/>
  <c r="K85" i="11"/>
  <c r="K86" i="11"/>
  <c r="K87" i="11"/>
  <c r="K88" i="11"/>
  <c r="K90" i="11"/>
  <c r="K91" i="11"/>
  <c r="K92" i="11"/>
  <c r="K93" i="11"/>
  <c r="K94" i="11"/>
  <c r="K95" i="11"/>
  <c r="K96" i="11"/>
  <c r="K98" i="11"/>
  <c r="K99" i="11"/>
  <c r="K100" i="11"/>
  <c r="K101" i="11"/>
  <c r="K102" i="11"/>
  <c r="K103" i="11"/>
  <c r="K104" i="11"/>
  <c r="K106" i="11"/>
  <c r="K107" i="11"/>
  <c r="K108" i="11"/>
  <c r="K109" i="11"/>
  <c r="K110" i="11"/>
  <c r="K111" i="11"/>
  <c r="K112" i="11"/>
  <c r="K114" i="11"/>
  <c r="K115" i="11"/>
  <c r="K116" i="11"/>
  <c r="K117" i="11"/>
  <c r="K118" i="11"/>
  <c r="K119" i="11"/>
  <c r="K120" i="11"/>
  <c r="K122" i="11"/>
  <c r="K123" i="11"/>
  <c r="K124" i="11"/>
  <c r="K125" i="11"/>
  <c r="K126" i="11"/>
  <c r="K127" i="11"/>
  <c r="K128" i="11"/>
  <c r="K130" i="11"/>
  <c r="K131" i="11"/>
  <c r="K132" i="11"/>
  <c r="K133" i="11"/>
  <c r="K134" i="11"/>
  <c r="K135" i="11"/>
  <c r="K136" i="11"/>
  <c r="K138" i="11"/>
  <c r="K139" i="11"/>
  <c r="K140" i="11"/>
  <c r="K141" i="11"/>
  <c r="K142" i="11"/>
  <c r="K143" i="11"/>
  <c r="K144" i="11"/>
  <c r="K146" i="11"/>
  <c r="K147" i="11"/>
  <c r="K148" i="11"/>
  <c r="K149" i="11"/>
  <c r="K150" i="11"/>
  <c r="K151" i="11"/>
  <c r="K152" i="11"/>
  <c r="K154" i="11"/>
  <c r="K155" i="11"/>
  <c r="K156" i="11"/>
  <c r="K157" i="11"/>
  <c r="K158" i="11"/>
  <c r="K159" i="11"/>
  <c r="K160" i="11"/>
  <c r="K162" i="11"/>
  <c r="K163" i="11"/>
  <c r="K164" i="11"/>
  <c r="K165" i="11"/>
  <c r="K166" i="11"/>
  <c r="K167" i="11"/>
  <c r="K168" i="11"/>
  <c r="K170" i="11"/>
  <c r="K171" i="11"/>
  <c r="K172" i="11"/>
  <c r="K173" i="11"/>
  <c r="K174" i="11"/>
  <c r="K175" i="11"/>
  <c r="K176" i="11"/>
  <c r="K26" i="11"/>
  <c r="Y3" i="9"/>
  <c r="X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AM25" i="10"/>
  <c r="AM26" i="10"/>
  <c r="AM27" i="10"/>
  <c r="AM28" i="10"/>
  <c r="AM24" i="10"/>
  <c r="AK20" i="10"/>
  <c r="AK19" i="10"/>
  <c r="C25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B71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B70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B69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B68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B67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B49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B48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B47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B46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B45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B28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B27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B26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B25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B24" i="10"/>
  <c r="I3" i="2"/>
  <c r="I4" i="2"/>
  <c r="I5" i="2"/>
  <c r="I6" i="2"/>
  <c r="I2" i="2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4" i="8"/>
  <c r="B3" i="8"/>
  <c r="B2" i="8"/>
  <c r="C2" i="8"/>
  <c r="D2" i="8"/>
  <c r="E2" i="8"/>
  <c r="F2" i="8"/>
  <c r="C3" i="8"/>
  <c r="D3" i="8"/>
  <c r="E3" i="8"/>
  <c r="F3" i="8"/>
  <c r="C4" i="8"/>
  <c r="D4" i="8"/>
  <c r="E4" i="8"/>
  <c r="F4" i="8"/>
  <c r="C5" i="8"/>
  <c r="D5" i="8"/>
  <c r="E5" i="8"/>
  <c r="F5" i="8"/>
  <c r="C6" i="8"/>
  <c r="D6" i="8"/>
  <c r="E6" i="8"/>
  <c r="F6" i="8"/>
  <c r="F28" i="8"/>
  <c r="E28" i="8"/>
  <c r="D28" i="8"/>
  <c r="C28" i="8"/>
  <c r="F27" i="8"/>
  <c r="E27" i="8"/>
  <c r="D27" i="8"/>
  <c r="C27" i="8"/>
  <c r="F26" i="8"/>
  <c r="E26" i="8"/>
  <c r="D26" i="8"/>
  <c r="C26" i="8"/>
  <c r="F25" i="8"/>
  <c r="E25" i="8"/>
  <c r="D25" i="8"/>
  <c r="C25" i="8"/>
  <c r="F24" i="8"/>
  <c r="E24" i="8"/>
  <c r="D24" i="8"/>
  <c r="C24" i="8"/>
  <c r="F23" i="8"/>
  <c r="E23" i="8"/>
  <c r="D23" i="8"/>
  <c r="C23" i="8"/>
  <c r="F22" i="8"/>
  <c r="E22" i="8"/>
  <c r="D22" i="8"/>
  <c r="C22" i="8"/>
  <c r="F21" i="8"/>
  <c r="E21" i="8"/>
  <c r="D21" i="8"/>
  <c r="C21" i="8"/>
  <c r="F20" i="8"/>
  <c r="E20" i="8"/>
  <c r="D20" i="8"/>
  <c r="C20" i="8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F13" i="8"/>
  <c r="E13" i="8"/>
  <c r="D13" i="8"/>
  <c r="C13" i="8"/>
  <c r="F12" i="8"/>
  <c r="E12" i="8"/>
  <c r="D12" i="8"/>
  <c r="C12" i="8"/>
  <c r="F11" i="8"/>
  <c r="E11" i="8"/>
  <c r="D11" i="8"/>
  <c r="C11" i="8"/>
  <c r="F10" i="8"/>
  <c r="E10" i="8"/>
  <c r="D10" i="8"/>
  <c r="C10" i="8"/>
  <c r="F9" i="8"/>
  <c r="E9" i="8"/>
  <c r="D9" i="8"/>
  <c r="C9" i="8"/>
  <c r="F8" i="8"/>
  <c r="E8" i="8"/>
  <c r="D8" i="8"/>
  <c r="C8" i="8"/>
  <c r="F7" i="8"/>
  <c r="E7" i="8"/>
  <c r="D7" i="8"/>
  <c r="C7" i="8"/>
</calcChain>
</file>

<file path=xl/sharedStrings.xml><?xml version="1.0" encoding="utf-8"?>
<sst xmlns="http://schemas.openxmlformats.org/spreadsheetml/2006/main" count="1014" uniqueCount="251">
  <si>
    <t>A</t>
  </si>
  <si>
    <t>B</t>
  </si>
  <si>
    <t>C</t>
  </si>
  <si>
    <t>D</t>
  </si>
  <si>
    <t>E</t>
  </si>
  <si>
    <t>Bin 1</t>
  </si>
  <si>
    <t>Bin 2</t>
  </si>
  <si>
    <t>Bin 3</t>
  </si>
  <si>
    <t>Bin 4</t>
  </si>
  <si>
    <t>Bin 5</t>
  </si>
  <si>
    <t>Bin 6</t>
  </si>
  <si>
    <t>Bin 7</t>
  </si>
  <si>
    <t>Total</t>
  </si>
  <si>
    <t>Original Bin Size</t>
  </si>
  <si>
    <t>Questionnaire</t>
  </si>
  <si>
    <t>BC</t>
  </si>
  <si>
    <t xml:space="preserve">foreach ccyy in  us10 {       </t>
  </si>
  <si>
    <t xml:space="preserve">di "`ccyy'"       </t>
  </si>
  <si>
    <t xml:space="preserve">use age pmi pmxit educ occb1 using $`ccyy'p, clear     </t>
  </si>
  <si>
    <t xml:space="preserve">gen dpi=pmi-pmxit      </t>
  </si>
  <si>
    <t xml:space="preserve">drop if dpi==.   </t>
  </si>
  <si>
    <t xml:space="preserve">qui sum dpi, de    </t>
  </si>
  <si>
    <t xml:space="preserve">drop if dpi&lt;=r(p1)      </t>
  </si>
  <si>
    <t xml:space="preserve">drop if dpi&gt;=r(p95)    </t>
  </si>
  <si>
    <t xml:space="preserve">gen dif=r(max)-r(min)   </t>
  </si>
  <si>
    <t xml:space="preserve">scalar bin1=r(min)+dif/7    </t>
  </si>
  <si>
    <t xml:space="preserve">scalar bin2=r(min)+dif*2/7    </t>
  </si>
  <si>
    <t xml:space="preserve">scalar bin3=r(min)+dif*3/7    </t>
  </si>
  <si>
    <t xml:space="preserve">scalar bin4=r(min)+dif*4/7    </t>
  </si>
  <si>
    <t xml:space="preserve">scalar bin5=r(min)+dif*5/7    </t>
  </si>
  <si>
    <t xml:space="preserve">scalar bin6=r(min)+dif*6/7    </t>
  </si>
  <si>
    <t xml:space="preserve">scalar bin7=r(min)+dif   </t>
  </si>
  <si>
    <t xml:space="preserve">gen binn=0    </t>
  </si>
  <si>
    <t xml:space="preserve">replace binn=1 if (dpi&lt;bin1)    </t>
  </si>
  <si>
    <t xml:space="preserve">replace binn=2 if (dpi&lt;bin2) &amp; (dpi&gt;=bin1)    </t>
  </si>
  <si>
    <t xml:space="preserve">replace binn=3 if (dpi&lt;bin3) &amp; (dpi&gt;=bin2)    </t>
  </si>
  <si>
    <t xml:space="preserve">replace binn=4 if (dpi&lt;bin4) &amp; (dpi&gt;=bin3)    </t>
  </si>
  <si>
    <t xml:space="preserve">replace binn=5 if (dpi&lt;bin5) &amp; (dpi&gt;=bin4)    </t>
  </si>
  <si>
    <t xml:space="preserve">replace binn=6 if (dpi&lt;bin6) &amp; (dpi&gt;=bin5)    </t>
  </si>
  <si>
    <t xml:space="preserve">replace binn=7 if (dpi&lt;=bin7) &amp; (dpi&gt;=bin6)    </t>
  </si>
  <si>
    <t xml:space="preserve">tab binn    </t>
  </si>
  <si>
    <t xml:space="preserve">}       </t>
  </si>
  <si>
    <t>E1</t>
  </si>
  <si>
    <t>E2</t>
  </si>
  <si>
    <t>E3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</si>
  <si>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</si>
  <si>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</si>
  <si>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</si>
  <si>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</si>
  <si>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</si>
  <si>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</si>
  <si>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</si>
  <si>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</si>
  <si>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</si>
  <si>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</si>
  <si>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</si>
  <si>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</si>
  <si>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</si>
  <si>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</si>
  <si>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</si>
  <si>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</si>
  <si>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</si>
  <si>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</si>
  <si>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</si>
  <si>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</si>
  <si>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</si>
  <si>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</si>
  <si>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</si>
  <si>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Overall</t>
  </si>
  <si>
    <t>Low Education</t>
  </si>
  <si>
    <t>ISSP countries</t>
  </si>
  <si>
    <t>36 AU-Australia</t>
  </si>
  <si>
    <t>158 TW-Taiwan</t>
  </si>
  <si>
    <t>233 EE-Estonia</t>
  </si>
  <si>
    <t>246 FI-Finland</t>
  </si>
  <si>
    <t>250 FR-France</t>
  </si>
  <si>
    <t>352 IS-Iceland</t>
  </si>
  <si>
    <t>380 IT-Italy</t>
  </si>
  <si>
    <t>392 JP-Japan</t>
  </si>
  <si>
    <t>643 RU-Russia</t>
  </si>
  <si>
    <t xml:space="preserve">703 SK-Slovak Republic </t>
  </si>
  <si>
    <t>203 CZ-Czech Republic</t>
  </si>
  <si>
    <t xml:space="preserve">208 DK-Denmark </t>
  </si>
  <si>
    <t xml:space="preserve">348 HU-Hungary </t>
  </si>
  <si>
    <t>410 KR-South Korea</t>
  </si>
  <si>
    <t>578 NO-Norway</t>
  </si>
  <si>
    <t xml:space="preserve">616 PL-Poland </t>
  </si>
  <si>
    <t>705 SI-Slovenia</t>
  </si>
  <si>
    <t xml:space="preserve">710 ZA-South Africa </t>
  </si>
  <si>
    <t>724 ES-Spain</t>
  </si>
  <si>
    <t>840 US-United States</t>
  </si>
  <si>
    <t>LIS Data</t>
  </si>
  <si>
    <t>276 DE--Germany</t>
  </si>
  <si>
    <t>826 GB Great Britain</t>
  </si>
  <si>
    <t>Percentage voted for A</t>
  </si>
  <si>
    <t>Actual Bin 1 from LIS</t>
  </si>
  <si>
    <t>Educ=1</t>
  </si>
  <si>
    <t>Educ=2</t>
  </si>
  <si>
    <t>Educ=3</t>
  </si>
  <si>
    <t>closeness bhatt</t>
  </si>
  <si>
    <t>Edu = 1</t>
  </si>
  <si>
    <t>Edu = 2</t>
  </si>
  <si>
    <t>Edu = 3</t>
  </si>
  <si>
    <t>Repeat</t>
  </si>
  <si>
    <t>6 ages 95%</t>
  </si>
  <si>
    <t>12 ages 95%</t>
  </si>
  <si>
    <t>6 ages 99%</t>
  </si>
  <si>
    <t>6 age and occupation 95%</t>
  </si>
  <si>
    <t>Occupation 1</t>
  </si>
  <si>
    <t>Occupation 2</t>
  </si>
  <si>
    <t>Occupation 3</t>
  </si>
  <si>
    <t>Occupation 4</t>
  </si>
  <si>
    <t>Occupation 5</t>
  </si>
  <si>
    <t>Occupation 6</t>
  </si>
  <si>
    <t>Occupation 7</t>
  </si>
  <si>
    <t>Occupation 8</t>
  </si>
  <si>
    <t>Occupation 9</t>
  </si>
  <si>
    <t>Occupation 10</t>
  </si>
  <si>
    <t>Normalized</t>
  </si>
  <si>
    <t>min</t>
  </si>
  <si>
    <t>max</t>
  </si>
  <si>
    <t>Australia</t>
  </si>
  <si>
    <t>Taiwan</t>
  </si>
  <si>
    <t>Czech Republic</t>
  </si>
  <si>
    <t xml:space="preserve">Denmark </t>
  </si>
  <si>
    <t>Estonia</t>
  </si>
  <si>
    <t>Finland</t>
  </si>
  <si>
    <t>France</t>
  </si>
  <si>
    <t>Germany</t>
  </si>
  <si>
    <t>Hungary</t>
  </si>
  <si>
    <t>Iceland</t>
  </si>
  <si>
    <t>Italy</t>
  </si>
  <si>
    <t>Japan</t>
  </si>
  <si>
    <t>South Korea</t>
  </si>
  <si>
    <t>Norway</t>
  </si>
  <si>
    <t>Poland</t>
  </si>
  <si>
    <t>Russia</t>
  </si>
  <si>
    <t xml:space="preserve">Slovak Republic </t>
  </si>
  <si>
    <t>Slovenia</t>
  </si>
  <si>
    <t xml:space="preserve">South Africa </t>
  </si>
  <si>
    <t>Spain</t>
  </si>
  <si>
    <t>United Kingdom</t>
  </si>
  <si>
    <t>United States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</si>
  <si>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</si>
  <si>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</si>
  <si>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</si>
  <si>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</si>
  <si>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</si>
  <si>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</si>
  <si>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</si>
  <si>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</si>
  <si>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</si>
  <si>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</si>
  <si>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Medium Education</t>
  </si>
  <si>
    <t>High Education</t>
  </si>
  <si>
    <t>Edu =1     95% winsorizing closeness normalized</t>
  </si>
  <si>
    <t>95% Personal</t>
  </si>
  <si>
    <t>95% Household</t>
  </si>
  <si>
    <t>95% personal</t>
  </si>
  <si>
    <t>95% personal normalized</t>
  </si>
  <si>
    <t>overlapping=21</t>
  </si>
  <si>
    <t>south korea doesn't exist in personal LIS</t>
  </si>
  <si>
    <t>Aggregate</t>
  </si>
  <si>
    <t>Edu =1     95% individual closeness</t>
  </si>
  <si>
    <t>Edu =2 individual     95% winsorizing</t>
  </si>
  <si>
    <t>Edu =1 individual  95% winsorizing</t>
  </si>
  <si>
    <t>Edu =3 individual     95% winsorizing</t>
  </si>
  <si>
    <t>Normalized BC</t>
  </si>
  <si>
    <t>Country</t>
  </si>
  <si>
    <t>Denmark</t>
  </si>
  <si>
    <t>South Africa</t>
  </si>
  <si>
    <t>US edu 1</t>
  </si>
  <si>
    <t>us edu 3</t>
  </si>
  <si>
    <t>us edu 2</t>
  </si>
  <si>
    <t>FR edu 1</t>
  </si>
  <si>
    <t>FR edu 2</t>
  </si>
  <si>
    <t>FR edu 3</t>
  </si>
  <si>
    <t>ZA edu 1</t>
  </si>
  <si>
    <t>ZA edu 2</t>
  </si>
  <si>
    <t>ZA edu 3</t>
  </si>
  <si>
    <t>Iceland edu 1</t>
  </si>
  <si>
    <t>Iceland edu 2</t>
  </si>
  <si>
    <t>Iceland edu 3</t>
  </si>
  <si>
    <t>Left</t>
  </si>
  <si>
    <t>Center</t>
  </si>
  <si>
    <t>Right</t>
  </si>
  <si>
    <t>Age =1 individual  95% winsorizing</t>
  </si>
  <si>
    <t>Age =2 individual     95% winsorizing</t>
  </si>
  <si>
    <t>Age =1     95% individual closeness</t>
  </si>
  <si>
    <t>Age =1     95% winsorizing closeness normalized</t>
  </si>
  <si>
    <t>Age =3 individual     95% winsorizing</t>
  </si>
  <si>
    <t>Age =4 individual     95% winsorizing</t>
  </si>
  <si>
    <t>Age =5 individual     95% winsorizing</t>
  </si>
  <si>
    <t>entry rate</t>
  </si>
  <si>
    <t>V54difedu-V54</t>
  </si>
  <si>
    <t>AU</t>
  </si>
  <si>
    <t>PL</t>
  </si>
  <si>
    <t>NO</t>
  </si>
  <si>
    <t>IS</t>
  </si>
  <si>
    <t>RU</t>
  </si>
  <si>
    <t>US</t>
  </si>
  <si>
    <t>SK</t>
  </si>
  <si>
    <t>FI</t>
  </si>
  <si>
    <t>SI</t>
  </si>
  <si>
    <t>UK</t>
  </si>
  <si>
    <t>CZ</t>
  </si>
  <si>
    <t>DK</t>
  </si>
  <si>
    <t>HU</t>
  </si>
  <si>
    <t>IT</t>
  </si>
  <si>
    <t>JP</t>
  </si>
  <si>
    <t>ES</t>
  </si>
  <si>
    <t>DE</t>
  </si>
  <si>
    <t>ountry</t>
  </si>
  <si>
    <t>us age 1</t>
  </si>
  <si>
    <t>fr age 1</t>
  </si>
  <si>
    <t>za age 1</t>
  </si>
  <si>
    <t>is age 1</t>
  </si>
  <si>
    <t>us age 2</t>
  </si>
  <si>
    <t>fr age 2</t>
  </si>
  <si>
    <t>za age 2</t>
  </si>
  <si>
    <t>is age 2</t>
  </si>
  <si>
    <t>us age 3</t>
  </si>
  <si>
    <t>fr age 3</t>
  </si>
  <si>
    <t>za age 3</t>
  </si>
  <si>
    <t>is age 3</t>
  </si>
  <si>
    <t>us age 4</t>
  </si>
  <si>
    <t>fr age 4</t>
  </si>
  <si>
    <t>za age 4</t>
  </si>
  <si>
    <t>is age 4</t>
  </si>
  <si>
    <t>us age 5</t>
  </si>
  <si>
    <t>fr age 5</t>
  </si>
  <si>
    <t>za age 5</t>
  </si>
  <si>
    <t>is age 5</t>
  </si>
  <si>
    <t>Male individual  95% winsorizing</t>
  </si>
  <si>
    <t>Female individual     95% winsorizing</t>
  </si>
  <si>
    <t>Male    95% individual closeness</t>
  </si>
  <si>
    <t>Male     95% winsorizing closeness normalized</t>
  </si>
  <si>
    <t>EE</t>
  </si>
  <si>
    <t>FR</t>
  </si>
  <si>
    <t>ZA</t>
  </si>
  <si>
    <t>gender disparity</t>
  </si>
  <si>
    <t>us male</t>
  </si>
  <si>
    <t>fr male</t>
  </si>
  <si>
    <t>za male</t>
  </si>
  <si>
    <t>is male</t>
  </si>
  <si>
    <t>us female</t>
  </si>
  <si>
    <t>fr female</t>
  </si>
  <si>
    <t>za female</t>
  </si>
  <si>
    <t>is female</t>
  </si>
  <si>
    <t>elasticity</t>
  </si>
  <si>
    <t>V54difage-V54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</si>
</sst>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</font>
    <font>
      <sz val="14"/>
      <color theme="1"/>
      <name val="Calibri"/>
    </font>
    <font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948F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D7D31"/>
        <bgColor rgb="FF000000"/>
      </patternFill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/>
    </xf>
    <xf numFmtId="0" fontId="3" fillId="0" borderId="0" xfId="0" applyFont="1"/>
    <xf numFmtId="0" fontId="0" fillId="11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14" borderId="0" xfId="0" applyFill="1" applyAlignment="1">
      <alignment horizontal="center"/>
    </xf>
    <xf numFmtId="3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/>
    <xf numFmtId="0" fontId="0" fillId="0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Fill="1" applyAlignment="1"/>
    <xf numFmtId="0" fontId="0" fillId="19" borderId="0" xfId="0" applyFill="1" applyAlignment="1">
      <alignment horizontal="center"/>
    </xf>
    <xf numFmtId="0" fontId="0" fillId="19" borderId="0" xfId="0" applyFill="1"/>
    <xf numFmtId="0" fontId="0" fillId="7" borderId="0" xfId="0" applyFill="1"/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2" borderId="0" xfId="0" applyFill="1"/>
    <xf numFmtId="0" fontId="0" fillId="0" borderId="0" xfId="0" applyFill="1"/>
    <xf numFmtId="0" fontId="0" fillId="5" borderId="0" xfId="0" applyFill="1"/>
    <xf numFmtId="0" fontId="7" fillId="0" borderId="0" xfId="0" applyFont="1"/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6" fillId="0" borderId="0" xfId="0" applyFont="1"/>
    <xf numFmtId="0" fontId="0" fillId="19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7" fillId="20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16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7"/>
  <colors>
    <mruColors>
      <color rgb="FFA948F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Relationship Id="rId3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Relationship Id="rId3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Relationship Id="rId3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Relationship Id="rId3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Relationship Id="rId3" Type="http://schemas.openxmlformats.org/officeDocument/2006/relationships/themeOverride" Target="../theme/themeOverride5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Relationship Id="rId3" Type="http://schemas.openxmlformats.org/officeDocument/2006/relationships/themeOverride" Target="../theme/themeOverride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Relationship Id="rId3" Type="http://schemas.openxmlformats.org/officeDocument/2006/relationships/themeOverride" Target="../theme/themeOverride7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Relationship Id="rId3" Type="http://schemas.openxmlformats.org/officeDocument/2006/relationships/themeOverride" Target="../theme/themeOverride8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Relationship Id="rId3" Type="http://schemas.openxmlformats.org/officeDocument/2006/relationships/themeOverride" Target="../theme/themeOverride9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Relationship Id="rId3" Type="http://schemas.openxmlformats.org/officeDocument/2006/relationships/themeOverride" Target="../theme/themeOverride10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Relationship Id="rId3" Type="http://schemas.openxmlformats.org/officeDocument/2006/relationships/themeOverride" Target="../theme/themeOverride11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Relationship Id="rId3" Type="http://schemas.openxmlformats.org/officeDocument/2006/relationships/themeOverride" Target="../theme/themeOverride12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Relationship Id="rId3" Type="http://schemas.openxmlformats.org/officeDocument/2006/relationships/themeOverride" Target="../theme/themeOverride13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Relationship Id="rId3" Type="http://schemas.openxmlformats.org/officeDocument/2006/relationships/themeOverride" Target="../theme/themeOverride14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Relationship Id="rId3" Type="http://schemas.openxmlformats.org/officeDocument/2006/relationships/themeOverride" Target="../theme/themeOverride15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Relationship Id="rId3" Type="http://schemas.openxmlformats.org/officeDocument/2006/relationships/themeOverride" Target="../theme/themeOverride16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Relationship Id="rId3" Type="http://schemas.openxmlformats.org/officeDocument/2006/relationships/themeOverride" Target="../theme/themeOverride17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Relationship Id="rId3" Type="http://schemas.openxmlformats.org/officeDocument/2006/relationships/themeOverride" Target="../theme/themeOverride18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Relationship Id="rId3" Type="http://schemas.openxmlformats.org/officeDocument/2006/relationships/themeOverride" Target="../theme/themeOverride19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Relationship Id="rId3" Type="http://schemas.openxmlformats.org/officeDocument/2006/relationships/themeOverride" Target="../theme/themeOverride20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Relationship Id="rId3" Type="http://schemas.openxmlformats.org/officeDocument/2006/relationships/themeOverride" Target="../theme/themeOverride21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24.xml"/><Relationship Id="rId2" Type="http://schemas.microsoft.com/office/2011/relationships/chartColorStyle" Target="colors24.xml"/><Relationship Id="rId3" Type="http://schemas.openxmlformats.org/officeDocument/2006/relationships/themeOverride" Target="../theme/themeOverride22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25.xml"/><Relationship Id="rId2" Type="http://schemas.microsoft.com/office/2011/relationships/chartColorStyle" Target="colors25.xml"/><Relationship Id="rId3" Type="http://schemas.openxmlformats.org/officeDocument/2006/relationships/themeOverride" Target="../theme/themeOverride23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26.xml"/><Relationship Id="rId2" Type="http://schemas.microsoft.com/office/2011/relationships/chartColorStyle" Target="colors26.xml"/><Relationship Id="rId3" Type="http://schemas.openxmlformats.org/officeDocument/2006/relationships/themeOverride" Target="../theme/themeOverride24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27.xml"/><Relationship Id="rId2" Type="http://schemas.microsoft.com/office/2011/relationships/chartColorStyle" Target="colors27.xml"/><Relationship Id="rId3" Type="http://schemas.openxmlformats.org/officeDocument/2006/relationships/themeOverride" Target="../theme/themeOverride25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28.xml"/><Relationship Id="rId2" Type="http://schemas.microsoft.com/office/2011/relationships/chartColorStyle" Target="colors28.xml"/><Relationship Id="rId3" Type="http://schemas.openxmlformats.org/officeDocument/2006/relationships/themeOverride" Target="../theme/themeOverride26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29.xml"/><Relationship Id="rId2" Type="http://schemas.microsoft.com/office/2011/relationships/chartColorStyle" Target="colors29.xml"/><Relationship Id="rId3" Type="http://schemas.openxmlformats.org/officeDocument/2006/relationships/themeOverride" Target="../theme/themeOverride27.xml"/></Relationships>
</file>

<file path=xl/charts/_rels/chart30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Relationship Id="rId3" Type="http://schemas.openxmlformats.org/officeDocument/2006/relationships/themeOverride" Target="../theme/themeOverride28.xml"/></Relationships>
</file>

<file path=xl/charts/_rels/chart31.xml.rels><?xml version="1.0" encoding="UTF-8" standalone="yes"?>
<Relationships xmlns="http://schemas.openxmlformats.org/package/2006/relationships"><Relationship Id="rId1" Type="http://schemas.microsoft.com/office/2011/relationships/chartStyle" Target="style31.xml"/><Relationship Id="rId2" Type="http://schemas.microsoft.com/office/2011/relationships/chartColorStyle" Target="colors31.xml"/><Relationship Id="rId3" Type="http://schemas.openxmlformats.org/officeDocument/2006/relationships/themeOverride" Target="../theme/themeOverride29.xml"/></Relationships>
</file>

<file path=xl/charts/_rels/chart32.xml.rels><?xml version="1.0" encoding="UTF-8" standalone="yes"?>
<Relationships xmlns="http://schemas.openxmlformats.org/package/2006/relationships"><Relationship Id="rId1" Type="http://schemas.microsoft.com/office/2011/relationships/chartStyle" Target="style32.xml"/><Relationship Id="rId2" Type="http://schemas.microsoft.com/office/2011/relationships/chartColorStyle" Target="colors32.xml"/><Relationship Id="rId3" Type="http://schemas.openxmlformats.org/officeDocument/2006/relationships/themeOverride" Target="../theme/themeOverride30.xml"/></Relationships>
</file>

<file path=xl/charts/_rels/chart33.xml.rels><?xml version="1.0" encoding="UTF-8" standalone="yes"?>
<Relationships xmlns="http://schemas.openxmlformats.org/package/2006/relationships"><Relationship Id="rId1" Type="http://schemas.microsoft.com/office/2011/relationships/chartStyle" Target="style33.xml"/><Relationship Id="rId2" Type="http://schemas.microsoft.com/office/2011/relationships/chartColorStyle" Target="colors33.xml"/><Relationship Id="rId3" Type="http://schemas.openxmlformats.org/officeDocument/2006/relationships/themeOverride" Target="../theme/themeOverride31.xml"/></Relationships>
</file>

<file path=xl/charts/_rels/chart34.xml.rels><?xml version="1.0" encoding="UTF-8" standalone="yes"?>
<Relationships xmlns="http://schemas.openxmlformats.org/package/2006/relationships"><Relationship Id="rId1" Type="http://schemas.microsoft.com/office/2011/relationships/chartStyle" Target="style34.xml"/><Relationship Id="rId2" Type="http://schemas.microsoft.com/office/2011/relationships/chartColorStyle" Target="colors34.xml"/></Relationships>
</file>

<file path=xl/charts/_rels/chart35.xml.rels><?xml version="1.0" encoding="UTF-8" standalone="yes"?>
<Relationships xmlns="http://schemas.openxmlformats.org/package/2006/relationships"><Relationship Id="rId1" Type="http://schemas.microsoft.com/office/2011/relationships/chartStyle" Target="style35.xml"/><Relationship Id="rId2" Type="http://schemas.microsoft.com/office/2011/relationships/chartColorStyle" Target="colors35.xml"/><Relationship Id="rId3" Type="http://schemas.openxmlformats.org/officeDocument/2006/relationships/themeOverride" Target="../theme/themeOverride32.xml"/></Relationships>
</file>

<file path=xl/charts/_rels/chart36.xml.rels><?xml version="1.0" encoding="UTF-8" standalone="yes"?>
<Relationships xmlns="http://schemas.openxmlformats.org/package/2006/relationships"><Relationship Id="rId1" Type="http://schemas.microsoft.com/office/2011/relationships/chartStyle" Target="style36.xml"/><Relationship Id="rId2" Type="http://schemas.microsoft.com/office/2011/relationships/chartColorStyle" Target="colors36.xml"/><Relationship Id="rId3" Type="http://schemas.openxmlformats.org/officeDocument/2006/relationships/themeOverride" Target="../theme/themeOverride33.xml"/></Relationships>
</file>

<file path=xl/charts/_rels/chart37.xml.rels><?xml version="1.0" encoding="UTF-8" standalone="yes"?>
<Relationships xmlns="http://schemas.openxmlformats.org/package/2006/relationships"><Relationship Id="rId1" Type="http://schemas.microsoft.com/office/2011/relationships/chartStyle" Target="style37.xml"/><Relationship Id="rId2" Type="http://schemas.microsoft.com/office/2011/relationships/chartColorStyle" Target="colors37.xml"/><Relationship Id="rId3" Type="http://schemas.openxmlformats.org/officeDocument/2006/relationships/themeOverride" Target="../theme/themeOverride34.xml"/></Relationships>
</file>

<file path=xl/charts/_rels/chart38.xml.rels><?xml version="1.0" encoding="UTF-8" standalone="yes"?>
<Relationships xmlns="http://schemas.openxmlformats.org/package/2006/relationships"><Relationship Id="rId1" Type="http://schemas.microsoft.com/office/2011/relationships/chartStyle" Target="style38.xml"/><Relationship Id="rId2" Type="http://schemas.microsoft.com/office/2011/relationships/chartColorStyle" Target="colors38.xml"/><Relationship Id="rId3" Type="http://schemas.openxmlformats.org/officeDocument/2006/relationships/themeOverride" Target="../theme/themeOverride35.xml"/></Relationships>
</file>

<file path=xl/charts/_rels/chart39.xml.rels><?xml version="1.0" encoding="UTF-8" standalone="yes"?>
<Relationships xmlns="http://schemas.openxmlformats.org/package/2006/relationships"><Relationship Id="rId1" Type="http://schemas.microsoft.com/office/2011/relationships/chartStyle" Target="style39.xml"/><Relationship Id="rId2" Type="http://schemas.microsoft.com/office/2011/relationships/chartColorStyle" Target="colors39.xml"/><Relationship Id="rId3" Type="http://schemas.openxmlformats.org/officeDocument/2006/relationships/themeOverride" Target="../theme/themeOverride36.xml"/></Relationships>
</file>

<file path=xl/charts/_rels/chart40.xml.rels><?xml version="1.0" encoding="UTF-8" standalone="yes"?>
<Relationships xmlns="http://schemas.openxmlformats.org/package/2006/relationships"><Relationship Id="rId1" Type="http://schemas.microsoft.com/office/2011/relationships/chartStyle" Target="style40.xml"/><Relationship Id="rId2" Type="http://schemas.microsoft.com/office/2011/relationships/chartColorStyle" Target="colors40.xml"/><Relationship Id="rId3" Type="http://schemas.openxmlformats.org/officeDocument/2006/relationships/themeOverride" Target="../theme/themeOverride37.xml"/></Relationships>
</file>

<file path=xl/charts/_rels/chart41.xml.rels><?xml version="1.0" encoding="UTF-8" standalone="yes"?>
<Relationships xmlns="http://schemas.openxmlformats.org/package/2006/relationships"><Relationship Id="rId1" Type="http://schemas.microsoft.com/office/2011/relationships/chartStyle" Target="style41.xml"/><Relationship Id="rId2" Type="http://schemas.microsoft.com/office/2011/relationships/chartColorStyle" Target="colors41.xml"/><Relationship Id="rId3" Type="http://schemas.openxmlformats.org/officeDocument/2006/relationships/themeOverride" Target="../theme/themeOverride38.xml"/></Relationships>
</file>

<file path=xl/charts/_rels/chart42.xml.rels><?xml version="1.0" encoding="UTF-8" standalone="yes"?>
<Relationships xmlns="http://schemas.openxmlformats.org/package/2006/relationships"><Relationship Id="rId1" Type="http://schemas.microsoft.com/office/2011/relationships/chartStyle" Target="style42.xml"/><Relationship Id="rId2" Type="http://schemas.microsoft.com/office/2011/relationships/chartColorStyle" Target="colors42.xml"/><Relationship Id="rId3" Type="http://schemas.openxmlformats.org/officeDocument/2006/relationships/themeOverride" Target="../theme/themeOverride39.xml"/></Relationships>
</file>

<file path=xl/charts/_rels/chart43.xml.rels><?xml version="1.0" encoding="UTF-8" standalone="yes"?>
<Relationships xmlns="http://schemas.openxmlformats.org/package/2006/relationships"><Relationship Id="rId1" Type="http://schemas.microsoft.com/office/2011/relationships/chartStyle" Target="style43.xml"/><Relationship Id="rId2" Type="http://schemas.microsoft.com/office/2011/relationships/chartColorStyle" Target="colors43.xml"/><Relationship Id="rId3" Type="http://schemas.openxmlformats.org/officeDocument/2006/relationships/themeOverride" Target="../theme/themeOverride40.xml"/></Relationships>
</file>

<file path=xl/charts/_rels/chart44.xml.rels><?xml version="1.0" encoding="UTF-8" standalone="yes"?>
<Relationships xmlns="http://schemas.openxmlformats.org/package/2006/relationships"><Relationship Id="rId1" Type="http://schemas.microsoft.com/office/2011/relationships/chartStyle" Target="style44.xml"/><Relationship Id="rId2" Type="http://schemas.microsoft.com/office/2011/relationships/chartColorStyle" Target="colors44.xml"/><Relationship Id="rId3" Type="http://schemas.openxmlformats.org/officeDocument/2006/relationships/themeOverride" Target="../theme/themeOverride41.xml"/></Relationships>
</file>

<file path=xl/charts/_rels/chart45.xml.rels><?xml version="1.0" encoding="UTF-8" standalone="yes"?>
<Relationships xmlns="http://schemas.openxmlformats.org/package/2006/relationships"><Relationship Id="rId1" Type="http://schemas.microsoft.com/office/2011/relationships/chartStyle" Target="style45.xml"/><Relationship Id="rId2" Type="http://schemas.microsoft.com/office/2011/relationships/chartColorStyle" Target="colors45.xml"/><Relationship Id="rId3" Type="http://schemas.openxmlformats.org/officeDocument/2006/relationships/themeOverride" Target="../theme/themeOverride42.xml"/></Relationships>
</file>

<file path=xl/charts/_rels/chart46.xml.rels><?xml version="1.0" encoding="UTF-8" standalone="yes"?>
<Relationships xmlns="http://schemas.openxmlformats.org/package/2006/relationships"><Relationship Id="rId1" Type="http://schemas.microsoft.com/office/2011/relationships/chartStyle" Target="style46.xml"/><Relationship Id="rId2" Type="http://schemas.microsoft.com/office/2011/relationships/chartColorStyle" Target="colors46.xml"/><Relationship Id="rId3" Type="http://schemas.openxmlformats.org/officeDocument/2006/relationships/themeOverride" Target="../theme/themeOverride43.xml"/></Relationships>
</file>

<file path=xl/charts/_rels/chart47.xml.rels><?xml version="1.0" encoding="UTF-8" standalone="yes"?>
<Relationships xmlns="http://schemas.openxmlformats.org/package/2006/relationships"><Relationship Id="rId1" Type="http://schemas.microsoft.com/office/2011/relationships/chartStyle" Target="style47.xml"/><Relationship Id="rId2" Type="http://schemas.microsoft.com/office/2011/relationships/chartColorStyle" Target="colors47.xml"/><Relationship Id="rId3" Type="http://schemas.openxmlformats.org/officeDocument/2006/relationships/themeOverride" Target="../theme/themeOverride44.xml"/></Relationships>
</file>

<file path=xl/charts/_rels/chart48.xml.rels><?xml version="1.0" encoding="UTF-8" standalone="yes"?>
<Relationships xmlns="http://schemas.openxmlformats.org/package/2006/relationships"><Relationship Id="rId1" Type="http://schemas.microsoft.com/office/2011/relationships/chartStyle" Target="style48.xml"/><Relationship Id="rId2" Type="http://schemas.microsoft.com/office/2011/relationships/chartColorStyle" Target="colors48.xml"/><Relationship Id="rId3" Type="http://schemas.openxmlformats.org/officeDocument/2006/relationships/themeOverride" Target="../theme/themeOverride45.xml"/></Relationships>
</file>

<file path=xl/charts/_rels/chart49.xml.rels><?xml version="1.0" encoding="UTF-8" standalone="yes"?>
<Relationships xmlns="http://schemas.openxmlformats.org/package/2006/relationships"><Relationship Id="rId1" Type="http://schemas.microsoft.com/office/2011/relationships/chartStyle" Target="style49.xml"/><Relationship Id="rId2" Type="http://schemas.microsoft.com/office/2011/relationships/chartColorStyle" Target="colors49.xml"/><Relationship Id="rId3" Type="http://schemas.openxmlformats.org/officeDocument/2006/relationships/themeOverride" Target="../theme/themeOverride46.xml"/></Relationships>
</file>

<file path=xl/charts/_rels/chart50.xml.rels><?xml version="1.0" encoding="UTF-8" standalone="yes"?>
<Relationships xmlns="http://schemas.openxmlformats.org/package/2006/relationships"><Relationship Id="rId1" Type="http://schemas.microsoft.com/office/2011/relationships/chartStyle" Target="style50.xml"/><Relationship Id="rId2" Type="http://schemas.microsoft.com/office/2011/relationships/chartColorStyle" Target="colors50.xml"/><Relationship Id="rId3" Type="http://schemas.openxmlformats.org/officeDocument/2006/relationships/themeOverride" Target="../theme/themeOverride47.xml"/></Relationships>
</file>

<file path=xl/charts/_rels/chart51.xml.rels><?xml version="1.0" encoding="UTF-8" standalone="yes"?>
<Relationships xmlns="http://schemas.openxmlformats.org/package/2006/relationships"><Relationship Id="rId1" Type="http://schemas.microsoft.com/office/2011/relationships/chartStyle" Target="style51.xml"/><Relationship Id="rId2" Type="http://schemas.microsoft.com/office/2011/relationships/chartColorStyle" Target="colors51.xml"/><Relationship Id="rId3" Type="http://schemas.openxmlformats.org/officeDocument/2006/relationships/themeOverride" Target="../theme/themeOverride48.xml"/></Relationships>
</file>

<file path=xl/charts/_rels/chart52.xml.rels><?xml version="1.0" encoding="UTF-8" standalone="yes"?>
<Relationships xmlns="http://schemas.openxmlformats.org/package/2006/relationships"><Relationship Id="rId1" Type="http://schemas.microsoft.com/office/2011/relationships/chartStyle" Target="style52.xml"/><Relationship Id="rId2" Type="http://schemas.microsoft.com/office/2011/relationships/chartColorStyle" Target="colors52.xml"/><Relationship Id="rId3" Type="http://schemas.openxmlformats.org/officeDocument/2006/relationships/themeOverride" Target="../theme/themeOverride49.xml"/></Relationships>
</file>

<file path=xl/charts/_rels/chart53.xml.rels><?xml version="1.0" encoding="UTF-8" standalone="yes"?>
<Relationships xmlns="http://schemas.openxmlformats.org/package/2006/relationships"><Relationship Id="rId1" Type="http://schemas.microsoft.com/office/2011/relationships/chartStyle" Target="style53.xml"/><Relationship Id="rId2" Type="http://schemas.microsoft.com/office/2011/relationships/chartColorStyle" Target="colors53.xml"/><Relationship Id="rId3" Type="http://schemas.openxmlformats.org/officeDocument/2006/relationships/themeOverride" Target="../theme/themeOverride50.xml"/></Relationships>
</file>

<file path=xl/charts/_rels/chart54.xml.rels><?xml version="1.0" encoding="UTF-8" standalone="yes"?>
<Relationships xmlns="http://schemas.openxmlformats.org/package/2006/relationships"><Relationship Id="rId1" Type="http://schemas.microsoft.com/office/2011/relationships/chartStyle" Target="style54.xml"/><Relationship Id="rId2" Type="http://schemas.microsoft.com/office/2011/relationships/chartColorStyle" Target="colors54.xml"/></Relationships>
</file>

<file path=xl/charts/_rels/chart55.xml.rels><?xml version="1.0" encoding="UTF-8" standalone="yes"?>
<Relationships xmlns="http://schemas.openxmlformats.org/package/2006/relationships"><Relationship Id="rId1" Type="http://schemas.microsoft.com/office/2011/relationships/chartStyle" Target="style55.xml"/><Relationship Id="rId2" Type="http://schemas.microsoft.com/office/2011/relationships/chartColorStyle" Target="colors55.xml"/><Relationship Id="rId3" Type="http://schemas.openxmlformats.org/officeDocument/2006/relationships/themeOverride" Target="../theme/themeOverride51.xml"/></Relationships>
</file>

<file path=xl/charts/_rels/chart56.xml.rels><?xml version="1.0" encoding="UTF-8" standalone="yes"?>
<Relationships xmlns="http://schemas.openxmlformats.org/package/2006/relationships"><Relationship Id="rId1" Type="http://schemas.microsoft.com/office/2011/relationships/chartStyle" Target="style56.xml"/><Relationship Id="rId2" Type="http://schemas.microsoft.com/office/2011/relationships/chartColorStyle" Target="colors56.xml"/><Relationship Id="rId3" Type="http://schemas.openxmlformats.org/officeDocument/2006/relationships/themeOverride" Target="../theme/themeOverride52.xml"/></Relationships>
</file>

<file path=xl/charts/_rels/chart57.xml.rels><?xml version="1.0" encoding="UTF-8" standalone="yes"?>
<Relationships xmlns="http://schemas.openxmlformats.org/package/2006/relationships"><Relationship Id="rId1" Type="http://schemas.microsoft.com/office/2011/relationships/chartStyle" Target="style57.xml"/><Relationship Id="rId2" Type="http://schemas.microsoft.com/office/2011/relationships/chartColorStyle" Target="colors57.xml"/><Relationship Id="rId3" Type="http://schemas.openxmlformats.org/officeDocument/2006/relationships/themeOverride" Target="../theme/themeOverride53.xml"/></Relationships>
</file>

<file path=xl/charts/_rels/chart58.xml.rels><?xml version="1.0" encoding="UTF-8" standalone="yes"?>
<Relationships xmlns="http://schemas.openxmlformats.org/package/2006/relationships"><Relationship Id="rId1" Type="http://schemas.microsoft.com/office/2011/relationships/chartStyle" Target="style58.xml"/><Relationship Id="rId2" Type="http://schemas.microsoft.com/office/2011/relationships/chartColorStyle" Target="colors58.xml"/><Relationship Id="rId3" Type="http://schemas.openxmlformats.org/officeDocument/2006/relationships/themeOverride" Target="../theme/themeOverride54.xml"/></Relationships>
</file>

<file path=xl/charts/_rels/chart59.xml.rels><?xml version="1.0" encoding="UTF-8" standalone="yes"?>
<Relationships xmlns="http://schemas.openxmlformats.org/package/2006/relationships"><Relationship Id="rId1" Type="http://schemas.microsoft.com/office/2011/relationships/chartStyle" Target="style59.xml"/><Relationship Id="rId2" Type="http://schemas.microsoft.com/office/2011/relationships/chartColorStyle" Target="colors59.xml"/><Relationship Id="rId3" Type="http://schemas.openxmlformats.org/officeDocument/2006/relationships/themeOverride" Target="../theme/themeOverride55.xml"/></Relationships>
</file>

<file path=xl/charts/_rels/chart60.xml.rels><?xml version="1.0" encoding="UTF-8" standalone="yes"?>
<Relationships xmlns="http://schemas.openxmlformats.org/package/2006/relationships"><Relationship Id="rId1" Type="http://schemas.microsoft.com/office/2011/relationships/chartStyle" Target="style60.xml"/><Relationship Id="rId2" Type="http://schemas.microsoft.com/office/2011/relationships/chartColorStyle" Target="colors60.xml"/><Relationship Id="rId3" Type="http://schemas.openxmlformats.org/officeDocument/2006/relationships/themeOverride" Target="../theme/themeOverride56.xml"/></Relationships>
</file>

<file path=xl/charts/_rels/chart61.xml.rels><?xml version="1.0" encoding="UTF-8" standalone="yes"?>
<Relationships xmlns="http://schemas.openxmlformats.org/package/2006/relationships"><Relationship Id="rId1" Type="http://schemas.microsoft.com/office/2011/relationships/chartStyle" Target="style61.xml"/><Relationship Id="rId2" Type="http://schemas.microsoft.com/office/2011/relationships/chartColorStyle" Target="colors61.xml"/><Relationship Id="rId3" Type="http://schemas.openxmlformats.org/officeDocument/2006/relationships/themeOverride" Target="../theme/themeOverride57.xml"/></Relationships>
</file>

<file path=xl/charts/_rels/chart62.xml.rels><?xml version="1.0" encoding="UTF-8" standalone="yes"?>
<Relationships xmlns="http://schemas.openxmlformats.org/package/2006/relationships"><Relationship Id="rId1" Type="http://schemas.microsoft.com/office/2011/relationships/chartStyle" Target="style62.xml"/><Relationship Id="rId2" Type="http://schemas.microsoft.com/office/2011/relationships/chartColorStyle" Target="colors62.xml"/></Relationships>
</file>

<file path=xl/charts/_rels/chart63.xml.rels><?xml version="1.0" encoding="UTF-8" standalone="yes"?>
<Relationships xmlns="http://schemas.openxmlformats.org/package/2006/relationships"><Relationship Id="rId1" Type="http://schemas.microsoft.com/office/2011/relationships/chartStyle" Target="style63.xml"/><Relationship Id="rId2" Type="http://schemas.microsoft.com/office/2011/relationships/chartColorStyle" Target="colors63.xml"/></Relationships>
</file>

<file path=xl/charts/_rels/chart64.xml.rels><?xml version="1.0" encoding="UTF-8" standalone="yes"?>
<Relationships xmlns="http://schemas.openxmlformats.org/package/2006/relationships"><Relationship Id="rId1" Type="http://schemas.microsoft.com/office/2011/relationships/chartStyle" Target="style64.xml"/><Relationship Id="rId2" Type="http://schemas.microsoft.com/office/2011/relationships/chartColorStyle" Target="colors64.xml"/></Relationships>
</file>

<file path=xl/charts/_rels/chart65.xml.rels><?xml version="1.0" encoding="UTF-8" standalone="yes"?>
<Relationships xmlns="http://schemas.openxmlformats.org/package/2006/relationships"><Relationship Id="rId1" Type="http://schemas.microsoft.com/office/2011/relationships/chartStyle" Target="style65.xml"/><Relationship Id="rId2" Type="http://schemas.microsoft.com/office/2011/relationships/chartColorStyle" Target="colors65.xml"/></Relationships>
</file>

<file path=xl/charts/_rels/chart66.xml.rels><?xml version="1.0" encoding="UTF-8" standalone="yes"?>
<Relationships xmlns="http://schemas.openxmlformats.org/package/2006/relationships"><Relationship Id="rId1" Type="http://schemas.microsoft.com/office/2011/relationships/chartStyle" Target="style66.xml"/><Relationship Id="rId2" Type="http://schemas.microsoft.com/office/2011/relationships/chartColorStyle" Target="colors66.xml"/><Relationship Id="rId3" Type="http://schemas.openxmlformats.org/officeDocument/2006/relationships/chartUserShapes" Target="../drawings/drawing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4" Type="http://schemas.openxmlformats.org/officeDocument/2006/relationships/chartUserShapes" Target="../drawings/drawing7.xml"/><Relationship Id="rId1" Type="http://schemas.microsoft.com/office/2011/relationships/chartStyle" Target="style67.xml"/><Relationship Id="rId2" Type="http://schemas.microsoft.com/office/2011/relationships/chartColorStyle" Target="colors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4" Type="http://schemas.openxmlformats.org/officeDocument/2006/relationships/chartUserShapes" Target="../drawings/drawing8.xml"/><Relationship Id="rId1" Type="http://schemas.microsoft.com/office/2011/relationships/chartStyle" Target="style68.xml"/><Relationship Id="rId2" Type="http://schemas.microsoft.com/office/2011/relationships/chartColorStyle" Target="colors6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latin typeface="Garamond" charset="0"/>
                <a:ea typeface="Garamond" charset="0"/>
                <a:cs typeface="Garamond" charset="0"/>
              </a:rPr>
              <a:t>Australia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Distributions!$K$1</c:f>
              <c:strCache>
                <c:ptCount val="1"/>
                <c:pt idx="0">
                  <c:v>36 AU-Australia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Distributions!$J$2:$J$8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Distributions!$K$2:$K$8</c:f>
              <c:numCache>
                <c:formatCode>General</c:formatCode>
                <c:ptCount val="7"/>
                <c:pt idx="0">
                  <c:v>-24.49</c:v>
                </c:pt>
                <c:pt idx="1">
                  <c:v>-23.72</c:v>
                </c:pt>
                <c:pt idx="2">
                  <c:v>-19.88</c:v>
                </c:pt>
                <c:pt idx="3">
                  <c:v>-12.39</c:v>
                </c:pt>
                <c:pt idx="4">
                  <c:v>-7.58</c:v>
                </c:pt>
                <c:pt idx="5">
                  <c:v>-4.44</c:v>
                </c:pt>
                <c:pt idx="6">
                  <c:v>-7.5</c:v>
                </c:pt>
              </c:numCache>
            </c:numRef>
          </c:val>
        </c:ser>
        <c:ser>
          <c:idx val="1"/>
          <c:order val="1"/>
          <c:tx>
            <c:strRef>
              <c:f>Distributions!$L$1</c:f>
              <c:strCache>
                <c:ptCount val="1"/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Distributions!$J$2:$J$8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Distributions!$L$2:$L$8</c:f>
              <c:numCache>
                <c:formatCode>General</c:formatCode>
                <c:ptCount val="7"/>
                <c:pt idx="0">
                  <c:v>24.49</c:v>
                </c:pt>
                <c:pt idx="1">
                  <c:v>23.72</c:v>
                </c:pt>
                <c:pt idx="2">
                  <c:v>19.88</c:v>
                </c:pt>
                <c:pt idx="3">
                  <c:v>12.39</c:v>
                </c:pt>
                <c:pt idx="4">
                  <c:v>7.58</c:v>
                </c:pt>
                <c:pt idx="5">
                  <c:v>4.44</c:v>
                </c:pt>
                <c:pt idx="6">
                  <c:v>7.5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773424"/>
        <c:axId val="77172192"/>
      </c:barChart>
      <c:catAx>
        <c:axId val="57734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172192"/>
        <c:crosses val="autoZero"/>
        <c:auto val="1"/>
        <c:lblAlgn val="ctr"/>
        <c:lblOffset val="100"/>
        <c:noMultiLvlLbl val="0"/>
      </c:catAx>
      <c:valAx>
        <c:axId val="771721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77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latin typeface="Garamond" charset="0"/>
                <a:ea typeface="Garamond" charset="0"/>
                <a:cs typeface="Garamond" charset="0"/>
              </a:rPr>
              <a:t>Taiwan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Distributions!$K$10:$K$16</c:f>
              <c:numCache>
                <c:formatCode>General</c:formatCode>
                <c:ptCount val="7"/>
                <c:pt idx="0">
                  <c:v>-6.93</c:v>
                </c:pt>
                <c:pt idx="1">
                  <c:v>-27.61</c:v>
                </c:pt>
                <c:pt idx="2">
                  <c:v>-27.43</c:v>
                </c:pt>
                <c:pt idx="3">
                  <c:v>-14.82</c:v>
                </c:pt>
                <c:pt idx="4">
                  <c:v>-9.23</c:v>
                </c:pt>
                <c:pt idx="5">
                  <c:v>-5.75</c:v>
                </c:pt>
                <c:pt idx="6">
                  <c:v>-8.25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Distributions!$L$10:$L$16</c:f>
              <c:numCache>
                <c:formatCode>General</c:formatCode>
                <c:ptCount val="7"/>
                <c:pt idx="0">
                  <c:v>6.93</c:v>
                </c:pt>
                <c:pt idx="1">
                  <c:v>27.61</c:v>
                </c:pt>
                <c:pt idx="2">
                  <c:v>27.43</c:v>
                </c:pt>
                <c:pt idx="3">
                  <c:v>14.82</c:v>
                </c:pt>
                <c:pt idx="4">
                  <c:v>9.23</c:v>
                </c:pt>
                <c:pt idx="5">
                  <c:v>5.75</c:v>
                </c:pt>
                <c:pt idx="6">
                  <c:v>8.25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733024"/>
        <c:axId val="77735776"/>
      </c:barChart>
      <c:catAx>
        <c:axId val="777330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735776"/>
        <c:crosses val="autoZero"/>
        <c:auto val="1"/>
        <c:lblAlgn val="ctr"/>
        <c:lblOffset val="100"/>
        <c:noMultiLvlLbl val="0"/>
      </c:catAx>
      <c:valAx>
        <c:axId val="7773577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73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latin typeface="Garamond" charset="0"/>
                <a:ea typeface="Garamond" charset="0"/>
                <a:cs typeface="Garamond" charset="0"/>
              </a:rPr>
              <a:t>Check Republic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Distributions!$K$18:$K$24</c:f>
              <c:numCache>
                <c:formatCode>General</c:formatCode>
                <c:ptCount val="7"/>
                <c:pt idx="0">
                  <c:v>-5.769999999999999</c:v>
                </c:pt>
                <c:pt idx="1">
                  <c:v>-30.57</c:v>
                </c:pt>
                <c:pt idx="2">
                  <c:v>-22.06</c:v>
                </c:pt>
                <c:pt idx="3">
                  <c:v>-16.56</c:v>
                </c:pt>
                <c:pt idx="4">
                  <c:v>-11.23</c:v>
                </c:pt>
                <c:pt idx="5">
                  <c:v>-6.08</c:v>
                </c:pt>
                <c:pt idx="6">
                  <c:v>-7.73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Distributions!$L$18:$L$24</c:f>
              <c:numCache>
                <c:formatCode>General</c:formatCode>
                <c:ptCount val="7"/>
                <c:pt idx="0">
                  <c:v>5.769999999999999</c:v>
                </c:pt>
                <c:pt idx="1">
                  <c:v>30.57</c:v>
                </c:pt>
                <c:pt idx="2">
                  <c:v>22.06</c:v>
                </c:pt>
                <c:pt idx="3">
                  <c:v>16.56</c:v>
                </c:pt>
                <c:pt idx="4">
                  <c:v>11.23</c:v>
                </c:pt>
                <c:pt idx="5">
                  <c:v>6.08</c:v>
                </c:pt>
                <c:pt idx="6">
                  <c:v>7.73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197264"/>
        <c:axId val="77200016"/>
      </c:barChart>
      <c:catAx>
        <c:axId val="77197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200016"/>
        <c:crosses val="autoZero"/>
        <c:auto val="1"/>
        <c:lblAlgn val="ctr"/>
        <c:lblOffset val="100"/>
        <c:noMultiLvlLbl val="0"/>
      </c:catAx>
      <c:valAx>
        <c:axId val="772000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19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latin typeface="Garamond" charset="0"/>
                <a:ea typeface="Garamond" charset="0"/>
                <a:cs typeface="Garamond" charset="0"/>
              </a:rPr>
              <a:t>Denmark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Distributions!$K$26:$K$32</c:f>
              <c:numCache>
                <c:formatCode>General</c:formatCode>
                <c:ptCount val="7"/>
                <c:pt idx="0">
                  <c:v>-7.45</c:v>
                </c:pt>
                <c:pt idx="1">
                  <c:v>-17.09</c:v>
                </c:pt>
                <c:pt idx="2">
                  <c:v>-22.21</c:v>
                </c:pt>
                <c:pt idx="3">
                  <c:v>-23.05</c:v>
                </c:pt>
                <c:pt idx="4">
                  <c:v>-15.3</c:v>
                </c:pt>
                <c:pt idx="5">
                  <c:v>-6.75</c:v>
                </c:pt>
                <c:pt idx="6">
                  <c:v>-8.130000000000001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Distributions!$L$26:$L$32</c:f>
              <c:numCache>
                <c:formatCode>General</c:formatCode>
                <c:ptCount val="7"/>
                <c:pt idx="0">
                  <c:v>7.45</c:v>
                </c:pt>
                <c:pt idx="1">
                  <c:v>17.09</c:v>
                </c:pt>
                <c:pt idx="2">
                  <c:v>22.21</c:v>
                </c:pt>
                <c:pt idx="3">
                  <c:v>23.05</c:v>
                </c:pt>
                <c:pt idx="4">
                  <c:v>15.3</c:v>
                </c:pt>
                <c:pt idx="5">
                  <c:v>6.75</c:v>
                </c:pt>
                <c:pt idx="6">
                  <c:v>8.130000000000001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234832"/>
        <c:axId val="77237584"/>
      </c:barChart>
      <c:catAx>
        <c:axId val="77234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237584"/>
        <c:crosses val="autoZero"/>
        <c:auto val="1"/>
        <c:lblAlgn val="ctr"/>
        <c:lblOffset val="100"/>
        <c:noMultiLvlLbl val="0"/>
      </c:catAx>
      <c:valAx>
        <c:axId val="772375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2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Estonia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Distributions!$K$34:$K$40</c:f>
              <c:numCache>
                <c:formatCode>General</c:formatCode>
                <c:ptCount val="7"/>
                <c:pt idx="0">
                  <c:v>-20.77</c:v>
                </c:pt>
                <c:pt idx="1">
                  <c:v>-29.24</c:v>
                </c:pt>
                <c:pt idx="2">
                  <c:v>-18.28</c:v>
                </c:pt>
                <c:pt idx="3">
                  <c:v>-12.78</c:v>
                </c:pt>
                <c:pt idx="4">
                  <c:v>-6.91</c:v>
                </c:pt>
                <c:pt idx="5">
                  <c:v>-4.56</c:v>
                </c:pt>
                <c:pt idx="6">
                  <c:v>-7.47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Distributions!$L$34:$L$40</c:f>
              <c:numCache>
                <c:formatCode>General</c:formatCode>
                <c:ptCount val="7"/>
                <c:pt idx="0">
                  <c:v>20.77</c:v>
                </c:pt>
                <c:pt idx="1">
                  <c:v>29.24</c:v>
                </c:pt>
                <c:pt idx="2">
                  <c:v>18.28</c:v>
                </c:pt>
                <c:pt idx="3">
                  <c:v>12.78</c:v>
                </c:pt>
                <c:pt idx="4">
                  <c:v>6.91</c:v>
                </c:pt>
                <c:pt idx="5">
                  <c:v>4.56</c:v>
                </c:pt>
                <c:pt idx="6">
                  <c:v>7.47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262496"/>
        <c:axId val="77265248"/>
      </c:barChart>
      <c:catAx>
        <c:axId val="77262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265248"/>
        <c:crosses val="autoZero"/>
        <c:auto val="1"/>
        <c:lblAlgn val="ctr"/>
        <c:lblOffset val="100"/>
        <c:noMultiLvlLbl val="0"/>
      </c:catAx>
      <c:valAx>
        <c:axId val="77265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26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Finland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Distributions!$K$42:$K$48</c:f>
              <c:numCache>
                <c:formatCode>General</c:formatCode>
                <c:ptCount val="7"/>
                <c:pt idx="0">
                  <c:v>-13.39</c:v>
                </c:pt>
                <c:pt idx="1">
                  <c:v>-24.0</c:v>
                </c:pt>
                <c:pt idx="2">
                  <c:v>-25.05</c:v>
                </c:pt>
                <c:pt idx="3">
                  <c:v>-16.66</c:v>
                </c:pt>
                <c:pt idx="4">
                  <c:v>-8.210000000000001</c:v>
                </c:pt>
                <c:pt idx="5">
                  <c:v>-4.78</c:v>
                </c:pt>
                <c:pt idx="6">
                  <c:v>-7.91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Distributions!$L$42:$L$48</c:f>
              <c:numCache>
                <c:formatCode>General</c:formatCode>
                <c:ptCount val="7"/>
                <c:pt idx="0">
                  <c:v>13.39</c:v>
                </c:pt>
                <c:pt idx="1">
                  <c:v>24.0</c:v>
                </c:pt>
                <c:pt idx="2">
                  <c:v>25.05</c:v>
                </c:pt>
                <c:pt idx="3">
                  <c:v>16.66</c:v>
                </c:pt>
                <c:pt idx="4">
                  <c:v>8.210000000000001</c:v>
                </c:pt>
                <c:pt idx="5">
                  <c:v>4.78</c:v>
                </c:pt>
                <c:pt idx="6">
                  <c:v>7.91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290928"/>
        <c:axId val="77293680"/>
      </c:barChart>
      <c:catAx>
        <c:axId val="772909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293680"/>
        <c:crosses val="autoZero"/>
        <c:auto val="1"/>
        <c:lblAlgn val="ctr"/>
        <c:lblOffset val="100"/>
        <c:noMultiLvlLbl val="0"/>
      </c:catAx>
      <c:valAx>
        <c:axId val="772936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29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France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Distributions!$K$50:$K$56</c:f>
              <c:numCache>
                <c:formatCode>General</c:formatCode>
                <c:ptCount val="7"/>
                <c:pt idx="0">
                  <c:v>-22.01</c:v>
                </c:pt>
                <c:pt idx="1">
                  <c:v>-16.66</c:v>
                </c:pt>
                <c:pt idx="2">
                  <c:v>-22.91</c:v>
                </c:pt>
                <c:pt idx="3">
                  <c:v>-17.1</c:v>
                </c:pt>
                <c:pt idx="4">
                  <c:v>-8.89</c:v>
                </c:pt>
                <c:pt idx="5">
                  <c:v>-4.8</c:v>
                </c:pt>
                <c:pt idx="6">
                  <c:v>-7.64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Distributions!$L$50:$L$56</c:f>
              <c:numCache>
                <c:formatCode>General</c:formatCode>
                <c:ptCount val="7"/>
                <c:pt idx="0">
                  <c:v>22.01</c:v>
                </c:pt>
                <c:pt idx="1">
                  <c:v>16.66</c:v>
                </c:pt>
                <c:pt idx="2">
                  <c:v>22.91</c:v>
                </c:pt>
                <c:pt idx="3">
                  <c:v>17.1</c:v>
                </c:pt>
                <c:pt idx="4">
                  <c:v>8.89</c:v>
                </c:pt>
                <c:pt idx="5">
                  <c:v>4.8</c:v>
                </c:pt>
                <c:pt idx="6">
                  <c:v>7.64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316512"/>
        <c:axId val="77319264"/>
      </c:barChart>
      <c:catAx>
        <c:axId val="773165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319264"/>
        <c:crosses val="autoZero"/>
        <c:auto val="1"/>
        <c:lblAlgn val="ctr"/>
        <c:lblOffset val="100"/>
        <c:noMultiLvlLbl val="0"/>
      </c:catAx>
      <c:valAx>
        <c:axId val="77319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31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Germany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Distributions!$K$58:$K$64</c:f>
              <c:numCache>
                <c:formatCode>General</c:formatCode>
                <c:ptCount val="7"/>
                <c:pt idx="0">
                  <c:v>-24.98</c:v>
                </c:pt>
                <c:pt idx="1">
                  <c:v>-23.59</c:v>
                </c:pt>
                <c:pt idx="2">
                  <c:v>-17.91</c:v>
                </c:pt>
                <c:pt idx="3">
                  <c:v>-13.45</c:v>
                </c:pt>
                <c:pt idx="4">
                  <c:v>-8.12</c:v>
                </c:pt>
                <c:pt idx="5">
                  <c:v>-4.43</c:v>
                </c:pt>
                <c:pt idx="6">
                  <c:v>-7.52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Distributions!$L$58:$L$64</c:f>
              <c:numCache>
                <c:formatCode>General</c:formatCode>
                <c:ptCount val="7"/>
                <c:pt idx="0">
                  <c:v>24.98</c:v>
                </c:pt>
                <c:pt idx="1">
                  <c:v>23.59</c:v>
                </c:pt>
                <c:pt idx="2">
                  <c:v>17.91</c:v>
                </c:pt>
                <c:pt idx="3">
                  <c:v>13.45</c:v>
                </c:pt>
                <c:pt idx="4">
                  <c:v>8.12</c:v>
                </c:pt>
                <c:pt idx="5">
                  <c:v>4.43</c:v>
                </c:pt>
                <c:pt idx="6">
                  <c:v>7.52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344176"/>
        <c:axId val="77346928"/>
      </c:barChart>
      <c:catAx>
        <c:axId val="77344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346928"/>
        <c:crosses val="autoZero"/>
        <c:auto val="1"/>
        <c:lblAlgn val="ctr"/>
        <c:lblOffset val="100"/>
        <c:noMultiLvlLbl val="0"/>
      </c:catAx>
      <c:valAx>
        <c:axId val="773469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34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Hungary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Distributions!$K$66:$K$72</c:f>
              <c:numCache>
                <c:formatCode>General</c:formatCode>
                <c:ptCount val="7"/>
                <c:pt idx="0">
                  <c:v>-11.23</c:v>
                </c:pt>
                <c:pt idx="1">
                  <c:v>-12.79</c:v>
                </c:pt>
                <c:pt idx="2">
                  <c:v>-29.99</c:v>
                </c:pt>
                <c:pt idx="3">
                  <c:v>-20.41</c:v>
                </c:pt>
                <c:pt idx="4">
                  <c:v>-11.07</c:v>
                </c:pt>
                <c:pt idx="5">
                  <c:v>-6.56</c:v>
                </c:pt>
                <c:pt idx="6">
                  <c:v>-7.95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Distributions!$L$66:$L$72</c:f>
              <c:numCache>
                <c:formatCode>General</c:formatCode>
                <c:ptCount val="7"/>
                <c:pt idx="0">
                  <c:v>11.23</c:v>
                </c:pt>
                <c:pt idx="1">
                  <c:v>12.79</c:v>
                </c:pt>
                <c:pt idx="2">
                  <c:v>29.99</c:v>
                </c:pt>
                <c:pt idx="3">
                  <c:v>20.41</c:v>
                </c:pt>
                <c:pt idx="4">
                  <c:v>11.07</c:v>
                </c:pt>
                <c:pt idx="5">
                  <c:v>6.56</c:v>
                </c:pt>
                <c:pt idx="6">
                  <c:v>7.95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119600"/>
        <c:axId val="6121920"/>
      </c:barChart>
      <c:catAx>
        <c:axId val="61196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21920"/>
        <c:crosses val="autoZero"/>
        <c:auto val="1"/>
        <c:lblAlgn val="ctr"/>
        <c:lblOffset val="100"/>
        <c:noMultiLvlLbl val="0"/>
      </c:catAx>
      <c:valAx>
        <c:axId val="61219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11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Iceland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Distributions!$K$74:$K$80</c:f>
              <c:numCache>
                <c:formatCode>General</c:formatCode>
                <c:ptCount val="7"/>
                <c:pt idx="0">
                  <c:v>-14.93</c:v>
                </c:pt>
                <c:pt idx="1">
                  <c:v>-24.73</c:v>
                </c:pt>
                <c:pt idx="2">
                  <c:v>-20.87</c:v>
                </c:pt>
                <c:pt idx="3">
                  <c:v>-16.5</c:v>
                </c:pt>
                <c:pt idx="4">
                  <c:v>-9.78</c:v>
                </c:pt>
                <c:pt idx="5">
                  <c:v>-5.13</c:v>
                </c:pt>
                <c:pt idx="6">
                  <c:v>-8.06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Distributions!$L$74:$L$80</c:f>
              <c:numCache>
                <c:formatCode>General</c:formatCode>
                <c:ptCount val="7"/>
                <c:pt idx="0">
                  <c:v>14.93</c:v>
                </c:pt>
                <c:pt idx="1">
                  <c:v>24.73</c:v>
                </c:pt>
                <c:pt idx="2">
                  <c:v>20.87</c:v>
                </c:pt>
                <c:pt idx="3">
                  <c:v>16.5</c:v>
                </c:pt>
                <c:pt idx="4">
                  <c:v>9.78</c:v>
                </c:pt>
                <c:pt idx="5">
                  <c:v>5.13</c:v>
                </c:pt>
                <c:pt idx="6">
                  <c:v>8.06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373088"/>
        <c:axId val="77375840"/>
      </c:barChart>
      <c:catAx>
        <c:axId val="77373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375840"/>
        <c:crosses val="autoZero"/>
        <c:auto val="1"/>
        <c:lblAlgn val="ctr"/>
        <c:lblOffset val="100"/>
        <c:noMultiLvlLbl val="0"/>
      </c:catAx>
      <c:valAx>
        <c:axId val="773758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37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Distributions!$K$82:$K$88</c:f>
              <c:numCache>
                <c:formatCode>General</c:formatCode>
                <c:ptCount val="7"/>
                <c:pt idx="0">
                  <c:v>-15.94</c:v>
                </c:pt>
                <c:pt idx="1">
                  <c:v>-19.38</c:v>
                </c:pt>
                <c:pt idx="2">
                  <c:v>-27.39</c:v>
                </c:pt>
                <c:pt idx="3">
                  <c:v>-19.52</c:v>
                </c:pt>
                <c:pt idx="4">
                  <c:v>-7.42</c:v>
                </c:pt>
                <c:pt idx="5">
                  <c:v>-3.48</c:v>
                </c:pt>
                <c:pt idx="6">
                  <c:v>-6.88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Distributions!$L$82:$L$88</c:f>
              <c:numCache>
                <c:formatCode>General</c:formatCode>
                <c:ptCount val="7"/>
                <c:pt idx="0">
                  <c:v>15.94</c:v>
                </c:pt>
                <c:pt idx="1">
                  <c:v>19.38</c:v>
                </c:pt>
                <c:pt idx="2">
                  <c:v>27.39</c:v>
                </c:pt>
                <c:pt idx="3">
                  <c:v>19.52</c:v>
                </c:pt>
                <c:pt idx="4">
                  <c:v>7.42</c:v>
                </c:pt>
                <c:pt idx="5">
                  <c:v>3.48</c:v>
                </c:pt>
                <c:pt idx="6">
                  <c:v>6.88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400496"/>
        <c:axId val="77403248"/>
      </c:barChart>
      <c:catAx>
        <c:axId val="77400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403248"/>
        <c:crosses val="autoZero"/>
        <c:auto val="1"/>
        <c:lblAlgn val="ctr"/>
        <c:lblOffset val="100"/>
        <c:noMultiLvlLbl val="0"/>
      </c:catAx>
      <c:valAx>
        <c:axId val="77403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40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Japan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Distributions!$K$90:$K$96</c:f>
              <c:numCache>
                <c:formatCode>General</c:formatCode>
                <c:ptCount val="7"/>
                <c:pt idx="0">
                  <c:v>-28.47</c:v>
                </c:pt>
                <c:pt idx="1">
                  <c:v>-19.88</c:v>
                </c:pt>
                <c:pt idx="2">
                  <c:v>-17.67</c:v>
                </c:pt>
                <c:pt idx="3">
                  <c:v>-12.66</c:v>
                </c:pt>
                <c:pt idx="4">
                  <c:v>-7.67</c:v>
                </c:pt>
                <c:pt idx="5">
                  <c:v>-6.2</c:v>
                </c:pt>
                <c:pt idx="6">
                  <c:v>-7.46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Distributions!$L$90:$L$96</c:f>
              <c:numCache>
                <c:formatCode>General</c:formatCode>
                <c:ptCount val="7"/>
                <c:pt idx="0">
                  <c:v>28.47</c:v>
                </c:pt>
                <c:pt idx="1">
                  <c:v>19.88</c:v>
                </c:pt>
                <c:pt idx="2">
                  <c:v>17.67</c:v>
                </c:pt>
                <c:pt idx="3">
                  <c:v>12.66</c:v>
                </c:pt>
                <c:pt idx="4">
                  <c:v>7.67</c:v>
                </c:pt>
                <c:pt idx="5">
                  <c:v>6.2</c:v>
                </c:pt>
                <c:pt idx="6">
                  <c:v>7.46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426368"/>
        <c:axId val="77429120"/>
      </c:barChart>
      <c:catAx>
        <c:axId val="77426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429120"/>
        <c:crosses val="autoZero"/>
        <c:auto val="1"/>
        <c:lblAlgn val="ctr"/>
        <c:lblOffset val="100"/>
        <c:noMultiLvlLbl val="0"/>
      </c:catAx>
      <c:valAx>
        <c:axId val="774291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42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Norway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Distributions!$K$106:$K$112</c:f>
              <c:numCache>
                <c:formatCode>General</c:formatCode>
                <c:ptCount val="7"/>
                <c:pt idx="0">
                  <c:v>-10.06</c:v>
                </c:pt>
                <c:pt idx="1">
                  <c:v>-18.47</c:v>
                </c:pt>
                <c:pt idx="2">
                  <c:v>-24.56</c:v>
                </c:pt>
                <c:pt idx="3">
                  <c:v>-23.2</c:v>
                </c:pt>
                <c:pt idx="4">
                  <c:v>-10.98</c:v>
                </c:pt>
                <c:pt idx="5">
                  <c:v>-5.05</c:v>
                </c:pt>
                <c:pt idx="6">
                  <c:v>-7.67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Distributions!$L$106:$L$112</c:f>
              <c:numCache>
                <c:formatCode>General</c:formatCode>
                <c:ptCount val="7"/>
                <c:pt idx="0">
                  <c:v>10.06</c:v>
                </c:pt>
                <c:pt idx="1">
                  <c:v>18.47</c:v>
                </c:pt>
                <c:pt idx="2">
                  <c:v>24.56</c:v>
                </c:pt>
                <c:pt idx="3">
                  <c:v>23.2</c:v>
                </c:pt>
                <c:pt idx="4">
                  <c:v>10.98</c:v>
                </c:pt>
                <c:pt idx="5">
                  <c:v>5.05</c:v>
                </c:pt>
                <c:pt idx="6">
                  <c:v>7.67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175568"/>
        <c:axId val="6177344"/>
      </c:barChart>
      <c:catAx>
        <c:axId val="6175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77344"/>
        <c:crosses val="autoZero"/>
        <c:auto val="1"/>
        <c:lblAlgn val="ctr"/>
        <c:lblOffset val="100"/>
        <c:noMultiLvlLbl val="0"/>
      </c:catAx>
      <c:valAx>
        <c:axId val="61773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17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Poland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Distributions!$K$114:$K$120</c:f>
              <c:numCache>
                <c:formatCode>General</c:formatCode>
                <c:ptCount val="7"/>
                <c:pt idx="0">
                  <c:v>-7.65</c:v>
                </c:pt>
                <c:pt idx="1">
                  <c:v>-26.85</c:v>
                </c:pt>
                <c:pt idx="2">
                  <c:v>-27.08</c:v>
                </c:pt>
                <c:pt idx="3">
                  <c:v>-16.24</c:v>
                </c:pt>
                <c:pt idx="4">
                  <c:v>-9.29</c:v>
                </c:pt>
                <c:pt idx="5">
                  <c:v>-4.88</c:v>
                </c:pt>
                <c:pt idx="6">
                  <c:v>-8.0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Distributions!$L$114:$L$120</c:f>
              <c:numCache>
                <c:formatCode>General</c:formatCode>
                <c:ptCount val="7"/>
                <c:pt idx="0">
                  <c:v>7.65</c:v>
                </c:pt>
                <c:pt idx="1">
                  <c:v>26.85</c:v>
                </c:pt>
                <c:pt idx="2">
                  <c:v>27.08</c:v>
                </c:pt>
                <c:pt idx="3">
                  <c:v>16.24</c:v>
                </c:pt>
                <c:pt idx="4">
                  <c:v>9.29</c:v>
                </c:pt>
                <c:pt idx="5">
                  <c:v>4.88</c:v>
                </c:pt>
                <c:pt idx="6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235648"/>
        <c:axId val="6238496"/>
      </c:barChart>
      <c:catAx>
        <c:axId val="6235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38496"/>
        <c:crosses val="autoZero"/>
        <c:auto val="1"/>
        <c:lblAlgn val="ctr"/>
        <c:lblOffset val="100"/>
        <c:noMultiLvlLbl val="0"/>
      </c:catAx>
      <c:valAx>
        <c:axId val="62384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3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Distributions!$K$122:$K$128</c:f>
              <c:numCache>
                <c:formatCode>General</c:formatCode>
                <c:ptCount val="7"/>
                <c:pt idx="0">
                  <c:v>-14.32</c:v>
                </c:pt>
                <c:pt idx="1">
                  <c:v>-34.59</c:v>
                </c:pt>
                <c:pt idx="2">
                  <c:v>-20.7</c:v>
                </c:pt>
                <c:pt idx="3">
                  <c:v>-13.03</c:v>
                </c:pt>
                <c:pt idx="4">
                  <c:v>-6.0</c:v>
                </c:pt>
                <c:pt idx="5">
                  <c:v>-4.89</c:v>
                </c:pt>
                <c:pt idx="6">
                  <c:v>-6.47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Distributions!$L$122:$L$128</c:f>
              <c:numCache>
                <c:formatCode>General</c:formatCode>
                <c:ptCount val="7"/>
                <c:pt idx="0">
                  <c:v>14.32</c:v>
                </c:pt>
                <c:pt idx="1">
                  <c:v>34.59</c:v>
                </c:pt>
                <c:pt idx="2">
                  <c:v>20.7</c:v>
                </c:pt>
                <c:pt idx="3">
                  <c:v>13.03</c:v>
                </c:pt>
                <c:pt idx="4">
                  <c:v>6.0</c:v>
                </c:pt>
                <c:pt idx="5">
                  <c:v>4.89</c:v>
                </c:pt>
                <c:pt idx="6">
                  <c:v>6.47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764512"/>
        <c:axId val="77767264"/>
      </c:barChart>
      <c:catAx>
        <c:axId val="777645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767264"/>
        <c:crosses val="autoZero"/>
        <c:auto val="1"/>
        <c:lblAlgn val="ctr"/>
        <c:lblOffset val="100"/>
        <c:noMultiLvlLbl val="0"/>
      </c:catAx>
      <c:valAx>
        <c:axId val="77767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76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Slovak Republic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Distributions!$K$130:$K$136</c:f>
              <c:numCache>
                <c:formatCode>General</c:formatCode>
                <c:ptCount val="7"/>
                <c:pt idx="0">
                  <c:v>-9.4</c:v>
                </c:pt>
                <c:pt idx="1">
                  <c:v>-16.25</c:v>
                </c:pt>
                <c:pt idx="2">
                  <c:v>-22.91</c:v>
                </c:pt>
                <c:pt idx="3">
                  <c:v>-19.9</c:v>
                </c:pt>
                <c:pt idx="4">
                  <c:v>-14.66</c:v>
                </c:pt>
                <c:pt idx="5">
                  <c:v>-7.92</c:v>
                </c:pt>
                <c:pt idx="6">
                  <c:v>-8.98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Distributions!$L$130:$L$136</c:f>
              <c:numCache>
                <c:formatCode>General</c:formatCode>
                <c:ptCount val="7"/>
                <c:pt idx="0">
                  <c:v>9.4</c:v>
                </c:pt>
                <c:pt idx="1">
                  <c:v>16.25</c:v>
                </c:pt>
                <c:pt idx="2">
                  <c:v>22.91</c:v>
                </c:pt>
                <c:pt idx="3">
                  <c:v>19.9</c:v>
                </c:pt>
                <c:pt idx="4">
                  <c:v>14.66</c:v>
                </c:pt>
                <c:pt idx="5">
                  <c:v>7.92</c:v>
                </c:pt>
                <c:pt idx="6">
                  <c:v>8.98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792800"/>
        <c:axId val="77795552"/>
      </c:barChart>
      <c:catAx>
        <c:axId val="77792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795552"/>
        <c:crosses val="autoZero"/>
        <c:auto val="1"/>
        <c:lblAlgn val="ctr"/>
        <c:lblOffset val="100"/>
        <c:noMultiLvlLbl val="0"/>
      </c:catAx>
      <c:valAx>
        <c:axId val="7779555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79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Slovenia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Distributions!$K$138:$K$144</c:f>
              <c:numCache>
                <c:formatCode>General</c:formatCode>
                <c:ptCount val="7"/>
                <c:pt idx="0">
                  <c:v>-13.14</c:v>
                </c:pt>
                <c:pt idx="1">
                  <c:v>-12.67</c:v>
                </c:pt>
                <c:pt idx="2">
                  <c:v>-19.85</c:v>
                </c:pt>
                <c:pt idx="3">
                  <c:v>-20.96</c:v>
                </c:pt>
                <c:pt idx="4">
                  <c:v>-15.43</c:v>
                </c:pt>
                <c:pt idx="5">
                  <c:v>-8.04</c:v>
                </c:pt>
                <c:pt idx="6">
                  <c:v>-9.9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Distributions!$L$138:$L$144</c:f>
              <c:numCache>
                <c:formatCode>General</c:formatCode>
                <c:ptCount val="7"/>
                <c:pt idx="0">
                  <c:v>13.14</c:v>
                </c:pt>
                <c:pt idx="1">
                  <c:v>12.67</c:v>
                </c:pt>
                <c:pt idx="2">
                  <c:v>19.85</c:v>
                </c:pt>
                <c:pt idx="3">
                  <c:v>20.96</c:v>
                </c:pt>
                <c:pt idx="4">
                  <c:v>15.43</c:v>
                </c:pt>
                <c:pt idx="5">
                  <c:v>8.04</c:v>
                </c:pt>
                <c:pt idx="6">
                  <c:v>9.9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459264"/>
        <c:axId val="77462016"/>
      </c:barChart>
      <c:catAx>
        <c:axId val="77459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462016"/>
        <c:crosses val="autoZero"/>
        <c:auto val="1"/>
        <c:lblAlgn val="ctr"/>
        <c:lblOffset val="100"/>
        <c:noMultiLvlLbl val="0"/>
      </c:catAx>
      <c:valAx>
        <c:axId val="774620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45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South Africa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Distributions!$K$146:$K$152</c:f>
              <c:numCache>
                <c:formatCode>General</c:formatCode>
                <c:ptCount val="7"/>
                <c:pt idx="0">
                  <c:v>-61.73</c:v>
                </c:pt>
                <c:pt idx="1">
                  <c:v>-17.32</c:v>
                </c:pt>
                <c:pt idx="2">
                  <c:v>-6.68</c:v>
                </c:pt>
                <c:pt idx="3">
                  <c:v>-3.78</c:v>
                </c:pt>
                <c:pt idx="4">
                  <c:v>-2.67</c:v>
                </c:pt>
                <c:pt idx="5">
                  <c:v>-1.56</c:v>
                </c:pt>
                <c:pt idx="6">
                  <c:v>-6.26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Distributions!$L$146:$L$152</c:f>
              <c:numCache>
                <c:formatCode>General</c:formatCode>
                <c:ptCount val="7"/>
                <c:pt idx="0">
                  <c:v>61.73</c:v>
                </c:pt>
                <c:pt idx="1">
                  <c:v>17.32</c:v>
                </c:pt>
                <c:pt idx="2">
                  <c:v>6.68</c:v>
                </c:pt>
                <c:pt idx="3">
                  <c:v>3.78</c:v>
                </c:pt>
                <c:pt idx="4">
                  <c:v>2.67</c:v>
                </c:pt>
                <c:pt idx="5">
                  <c:v>1.56</c:v>
                </c:pt>
                <c:pt idx="6">
                  <c:v>6.26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488816"/>
        <c:axId val="77491568"/>
      </c:barChart>
      <c:catAx>
        <c:axId val="77488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491568"/>
        <c:crosses val="autoZero"/>
        <c:auto val="1"/>
        <c:lblAlgn val="ctr"/>
        <c:lblOffset val="100"/>
        <c:noMultiLvlLbl val="0"/>
      </c:catAx>
      <c:valAx>
        <c:axId val="774915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48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Distributions!$K$154:$K$160</c:f>
              <c:numCache>
                <c:formatCode>General</c:formatCode>
                <c:ptCount val="7"/>
                <c:pt idx="0">
                  <c:v>-16.87</c:v>
                </c:pt>
                <c:pt idx="1">
                  <c:v>-23.23</c:v>
                </c:pt>
                <c:pt idx="2">
                  <c:v>-22.03</c:v>
                </c:pt>
                <c:pt idx="3">
                  <c:v>-14.88</c:v>
                </c:pt>
                <c:pt idx="4">
                  <c:v>-9.12</c:v>
                </c:pt>
                <c:pt idx="5">
                  <c:v>-5.83</c:v>
                </c:pt>
                <c:pt idx="6">
                  <c:v>-8.04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Distributions!$L$154:$L$160</c:f>
              <c:numCache>
                <c:formatCode>General</c:formatCode>
                <c:ptCount val="7"/>
                <c:pt idx="0">
                  <c:v>16.87</c:v>
                </c:pt>
                <c:pt idx="1">
                  <c:v>23.23</c:v>
                </c:pt>
                <c:pt idx="2">
                  <c:v>22.03</c:v>
                </c:pt>
                <c:pt idx="3">
                  <c:v>14.88</c:v>
                </c:pt>
                <c:pt idx="4">
                  <c:v>9.12</c:v>
                </c:pt>
                <c:pt idx="5">
                  <c:v>5.83</c:v>
                </c:pt>
                <c:pt idx="6">
                  <c:v>8.04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516832"/>
        <c:axId val="77519584"/>
      </c:barChart>
      <c:catAx>
        <c:axId val="77516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519584"/>
        <c:crosses val="autoZero"/>
        <c:auto val="1"/>
        <c:lblAlgn val="ctr"/>
        <c:lblOffset val="100"/>
        <c:noMultiLvlLbl val="0"/>
      </c:catAx>
      <c:valAx>
        <c:axId val="775195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51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United Kingdom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Distributions!$K$162:$K$168</c:f>
              <c:numCache>
                <c:formatCode>General</c:formatCode>
                <c:ptCount val="7"/>
                <c:pt idx="0">
                  <c:v>-23.93</c:v>
                </c:pt>
                <c:pt idx="1">
                  <c:v>-25.28</c:v>
                </c:pt>
                <c:pt idx="2">
                  <c:v>-19.75</c:v>
                </c:pt>
                <c:pt idx="3">
                  <c:v>-12.13</c:v>
                </c:pt>
                <c:pt idx="4">
                  <c:v>-7.39</c:v>
                </c:pt>
                <c:pt idx="5">
                  <c:v>-4.25</c:v>
                </c:pt>
                <c:pt idx="6">
                  <c:v>-7.26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Distributions!$L$162:$L$168</c:f>
              <c:numCache>
                <c:formatCode>General</c:formatCode>
                <c:ptCount val="7"/>
                <c:pt idx="0">
                  <c:v>23.93</c:v>
                </c:pt>
                <c:pt idx="1">
                  <c:v>25.28</c:v>
                </c:pt>
                <c:pt idx="2">
                  <c:v>19.75</c:v>
                </c:pt>
                <c:pt idx="3">
                  <c:v>12.13</c:v>
                </c:pt>
                <c:pt idx="4">
                  <c:v>7.39</c:v>
                </c:pt>
                <c:pt idx="5">
                  <c:v>4.25</c:v>
                </c:pt>
                <c:pt idx="6">
                  <c:v>7.26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544768"/>
        <c:axId val="77547520"/>
      </c:barChart>
      <c:catAx>
        <c:axId val="77544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547520"/>
        <c:crosses val="autoZero"/>
        <c:auto val="1"/>
        <c:lblAlgn val="ctr"/>
        <c:lblOffset val="100"/>
        <c:noMultiLvlLbl val="0"/>
      </c:catAx>
      <c:valAx>
        <c:axId val="775475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54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Distributions!$K$170:$K$176</c:f>
              <c:numCache>
                <c:formatCode>General</c:formatCode>
                <c:ptCount val="7"/>
                <c:pt idx="0">
                  <c:v>-28.3</c:v>
                </c:pt>
                <c:pt idx="1">
                  <c:v>-25.12</c:v>
                </c:pt>
                <c:pt idx="2">
                  <c:v>-17.73</c:v>
                </c:pt>
                <c:pt idx="3">
                  <c:v>-11.25</c:v>
                </c:pt>
                <c:pt idx="4">
                  <c:v>-6.37</c:v>
                </c:pt>
                <c:pt idx="5">
                  <c:v>-3.52</c:v>
                </c:pt>
                <c:pt idx="6">
                  <c:v>-7.71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Distributions!$L$170:$L$176</c:f>
              <c:numCache>
                <c:formatCode>General</c:formatCode>
                <c:ptCount val="7"/>
                <c:pt idx="0">
                  <c:v>28.3</c:v>
                </c:pt>
                <c:pt idx="1">
                  <c:v>25.12</c:v>
                </c:pt>
                <c:pt idx="2">
                  <c:v>17.73</c:v>
                </c:pt>
                <c:pt idx="3">
                  <c:v>11.25</c:v>
                </c:pt>
                <c:pt idx="4">
                  <c:v>6.37</c:v>
                </c:pt>
                <c:pt idx="5">
                  <c:v>3.52</c:v>
                </c:pt>
                <c:pt idx="6">
                  <c:v>7.71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572096"/>
        <c:axId val="77574848"/>
      </c:barChart>
      <c:catAx>
        <c:axId val="77572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574848"/>
        <c:crosses val="autoZero"/>
        <c:auto val="1"/>
        <c:lblAlgn val="ctr"/>
        <c:lblOffset val="100"/>
        <c:noMultiLvlLbl val="0"/>
      </c:catAx>
      <c:valAx>
        <c:axId val="775748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757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latin typeface="Garamond" charset="0"/>
                <a:ea typeface="Garamond" charset="0"/>
                <a:cs typeface="Garamond" charset="0"/>
              </a:rPr>
              <a:t>Low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'Edu Distributions'!$K$1</c:f>
              <c:strCache>
                <c:ptCount val="1"/>
                <c:pt idx="0">
                  <c:v>36 AU-Australia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'Edu Distributions'!$J$2:$J$8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'Edu Distributions'!$K$2:$K$8</c:f>
              <c:numCache>
                <c:formatCode>General</c:formatCode>
                <c:ptCount val="7"/>
                <c:pt idx="0">
                  <c:v>-19.76</c:v>
                </c:pt>
                <c:pt idx="1">
                  <c:v>-26.87</c:v>
                </c:pt>
                <c:pt idx="2">
                  <c:v>-20.15</c:v>
                </c:pt>
                <c:pt idx="3">
                  <c:v>-12.71</c:v>
                </c:pt>
                <c:pt idx="4">
                  <c:v>-8.52</c:v>
                </c:pt>
                <c:pt idx="5">
                  <c:v>-4.24</c:v>
                </c:pt>
                <c:pt idx="6">
                  <c:v>-7.75</c:v>
                </c:pt>
              </c:numCache>
            </c:numRef>
          </c:val>
        </c:ser>
        <c:ser>
          <c:idx val="1"/>
          <c:order val="1"/>
          <c:tx>
            <c:strRef>
              <c:f>'Edu Distributions'!$L$1</c:f>
              <c:strCache>
                <c:ptCount val="1"/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'Edu Distributions'!$J$2:$J$8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'Edu Distributions'!$L$2:$L$8</c:f>
              <c:numCache>
                <c:formatCode>General</c:formatCode>
                <c:ptCount val="7"/>
                <c:pt idx="0">
                  <c:v>19.76</c:v>
                </c:pt>
                <c:pt idx="1">
                  <c:v>26.87</c:v>
                </c:pt>
                <c:pt idx="2">
                  <c:v>20.15</c:v>
                </c:pt>
                <c:pt idx="3">
                  <c:v>12.71</c:v>
                </c:pt>
                <c:pt idx="4">
                  <c:v>8.52</c:v>
                </c:pt>
                <c:pt idx="5">
                  <c:v>4.24</c:v>
                </c:pt>
                <c:pt idx="6">
                  <c:v>7.75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025552"/>
        <c:axId val="43027760"/>
      </c:barChart>
      <c:catAx>
        <c:axId val="43025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027760"/>
        <c:crosses val="autoZero"/>
        <c:auto val="1"/>
        <c:lblAlgn val="ctr"/>
        <c:lblOffset val="100"/>
        <c:noMultiLvlLbl val="0"/>
      </c:catAx>
      <c:valAx>
        <c:axId val="430277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02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Low Education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Distributions'!$K$10:$K$16</c:f>
              <c:numCache>
                <c:formatCode>General</c:formatCode>
                <c:ptCount val="7"/>
                <c:pt idx="0">
                  <c:v>-25.3</c:v>
                </c:pt>
                <c:pt idx="1">
                  <c:v>-13.71</c:v>
                </c:pt>
                <c:pt idx="2">
                  <c:v>-16.23</c:v>
                </c:pt>
                <c:pt idx="3">
                  <c:v>-16.7</c:v>
                </c:pt>
                <c:pt idx="4">
                  <c:v>-12.29</c:v>
                </c:pt>
                <c:pt idx="5">
                  <c:v>-7.29</c:v>
                </c:pt>
                <c:pt idx="6">
                  <c:v>-8.48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Distributions'!$L$10:$L$16</c:f>
              <c:numCache>
                <c:formatCode>General</c:formatCode>
                <c:ptCount val="7"/>
                <c:pt idx="0">
                  <c:v>25.3</c:v>
                </c:pt>
                <c:pt idx="1">
                  <c:v>13.71</c:v>
                </c:pt>
                <c:pt idx="2">
                  <c:v>16.23</c:v>
                </c:pt>
                <c:pt idx="3">
                  <c:v>16.7</c:v>
                </c:pt>
                <c:pt idx="4">
                  <c:v>12.29</c:v>
                </c:pt>
                <c:pt idx="5">
                  <c:v>7.29</c:v>
                </c:pt>
                <c:pt idx="6">
                  <c:v>8.48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869312"/>
        <c:axId val="78872064"/>
      </c:barChart>
      <c:catAx>
        <c:axId val="78869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872064"/>
        <c:crosses val="autoZero"/>
        <c:auto val="1"/>
        <c:lblAlgn val="ctr"/>
        <c:lblOffset val="100"/>
        <c:noMultiLvlLbl val="0"/>
      </c:catAx>
      <c:valAx>
        <c:axId val="788720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86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Low Education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Distributions'!$K$18:$K$24</c:f>
              <c:numCache>
                <c:formatCode>General</c:formatCode>
                <c:ptCount val="7"/>
                <c:pt idx="0">
                  <c:v>-27.11</c:v>
                </c:pt>
                <c:pt idx="1">
                  <c:v>-40.45</c:v>
                </c:pt>
                <c:pt idx="2">
                  <c:v>-13.67</c:v>
                </c:pt>
                <c:pt idx="3">
                  <c:v>-5.64</c:v>
                </c:pt>
                <c:pt idx="4">
                  <c:v>-4.35</c:v>
                </c:pt>
                <c:pt idx="5">
                  <c:v>-1.92</c:v>
                </c:pt>
                <c:pt idx="6">
                  <c:v>-6.87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Distributions'!$L$18:$L$24</c:f>
              <c:numCache>
                <c:formatCode>General</c:formatCode>
                <c:ptCount val="7"/>
                <c:pt idx="0">
                  <c:v>27.11</c:v>
                </c:pt>
                <c:pt idx="1">
                  <c:v>40.45</c:v>
                </c:pt>
                <c:pt idx="2">
                  <c:v>13.67</c:v>
                </c:pt>
                <c:pt idx="3">
                  <c:v>5.64</c:v>
                </c:pt>
                <c:pt idx="4">
                  <c:v>4.35</c:v>
                </c:pt>
                <c:pt idx="5">
                  <c:v>1.92</c:v>
                </c:pt>
                <c:pt idx="6">
                  <c:v>6.87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66048"/>
        <c:axId val="78268800"/>
      </c:barChart>
      <c:catAx>
        <c:axId val="782660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268800"/>
        <c:crosses val="autoZero"/>
        <c:auto val="1"/>
        <c:lblAlgn val="ctr"/>
        <c:lblOffset val="100"/>
        <c:noMultiLvlLbl val="0"/>
      </c:catAx>
      <c:valAx>
        <c:axId val="782688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26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Low Education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Distributions'!$K$26:$K$32</c:f>
              <c:numCache>
                <c:formatCode>General</c:formatCode>
                <c:ptCount val="7"/>
                <c:pt idx="0">
                  <c:v>-13.2</c:v>
                </c:pt>
                <c:pt idx="1">
                  <c:v>-23.52</c:v>
                </c:pt>
                <c:pt idx="2">
                  <c:v>-24.48</c:v>
                </c:pt>
                <c:pt idx="3">
                  <c:v>-15.84</c:v>
                </c:pt>
                <c:pt idx="4">
                  <c:v>-9.9</c:v>
                </c:pt>
                <c:pt idx="5">
                  <c:v>-5.22</c:v>
                </c:pt>
                <c:pt idx="6">
                  <c:v>-7.86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Distributions'!$L$26:$L$32</c:f>
              <c:numCache>
                <c:formatCode>General</c:formatCode>
                <c:ptCount val="7"/>
                <c:pt idx="0">
                  <c:v>13.2</c:v>
                </c:pt>
                <c:pt idx="1">
                  <c:v>23.52</c:v>
                </c:pt>
                <c:pt idx="2">
                  <c:v>24.48</c:v>
                </c:pt>
                <c:pt idx="3">
                  <c:v>15.84</c:v>
                </c:pt>
                <c:pt idx="4">
                  <c:v>9.9</c:v>
                </c:pt>
                <c:pt idx="5">
                  <c:v>5.22</c:v>
                </c:pt>
                <c:pt idx="6">
                  <c:v>7.86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045056"/>
        <c:axId val="43047808"/>
      </c:barChart>
      <c:catAx>
        <c:axId val="43045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047808"/>
        <c:crosses val="autoZero"/>
        <c:auto val="1"/>
        <c:lblAlgn val="ctr"/>
        <c:lblOffset val="100"/>
        <c:noMultiLvlLbl val="0"/>
      </c:catAx>
      <c:valAx>
        <c:axId val="430478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04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Medium</a:t>
            </a:r>
            <a:r>
              <a:rPr lang="en-US" sz="2000" baseline="0">
                <a:solidFill>
                  <a:schemeClr val="tx1"/>
                </a:solidFill>
              </a:rPr>
              <a:t> Education</a:t>
            </a:r>
            <a:endParaRPr lang="en-US" sz="20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Distributions'!$K$34:$K$40</c:f>
              <c:numCache>
                <c:formatCode>General</c:formatCode>
                <c:ptCount val="7"/>
                <c:pt idx="0">
                  <c:v>-23.23</c:v>
                </c:pt>
                <c:pt idx="1">
                  <c:v>-23.1</c:v>
                </c:pt>
                <c:pt idx="2">
                  <c:v>-19.53</c:v>
                </c:pt>
                <c:pt idx="3">
                  <c:v>-13.82</c:v>
                </c:pt>
                <c:pt idx="4">
                  <c:v>-8.17</c:v>
                </c:pt>
                <c:pt idx="5">
                  <c:v>-4.44</c:v>
                </c:pt>
                <c:pt idx="6">
                  <c:v>-7.71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Distributions'!$L$34:$L$40</c:f>
              <c:numCache>
                <c:formatCode>General</c:formatCode>
                <c:ptCount val="7"/>
                <c:pt idx="0">
                  <c:v>23.23</c:v>
                </c:pt>
                <c:pt idx="1">
                  <c:v>23.1</c:v>
                </c:pt>
                <c:pt idx="2">
                  <c:v>19.53</c:v>
                </c:pt>
                <c:pt idx="3">
                  <c:v>13.82</c:v>
                </c:pt>
                <c:pt idx="4">
                  <c:v>8.17</c:v>
                </c:pt>
                <c:pt idx="5">
                  <c:v>4.44</c:v>
                </c:pt>
                <c:pt idx="6">
                  <c:v>7.71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59552"/>
        <c:axId val="7965600"/>
      </c:barChart>
      <c:catAx>
        <c:axId val="7959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65600"/>
        <c:crosses val="autoZero"/>
        <c:auto val="1"/>
        <c:lblAlgn val="ctr"/>
        <c:lblOffset val="100"/>
        <c:noMultiLvlLbl val="0"/>
      </c:catAx>
      <c:valAx>
        <c:axId val="7965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5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Medium Education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Distributions'!$K$42:$K$48</c:f>
              <c:numCache>
                <c:formatCode>General</c:formatCode>
                <c:ptCount val="7"/>
                <c:pt idx="0">
                  <c:v>-18.62</c:v>
                </c:pt>
                <c:pt idx="1">
                  <c:v>-11.27</c:v>
                </c:pt>
                <c:pt idx="2">
                  <c:v>-18.91</c:v>
                </c:pt>
                <c:pt idx="3">
                  <c:v>-22.04</c:v>
                </c:pt>
                <c:pt idx="4">
                  <c:v>-13.95</c:v>
                </c:pt>
                <c:pt idx="5">
                  <c:v>-6.71</c:v>
                </c:pt>
                <c:pt idx="6">
                  <c:v>-8.5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Distributions'!$L$42:$L$48</c:f>
              <c:numCache>
                <c:formatCode>General</c:formatCode>
                <c:ptCount val="7"/>
                <c:pt idx="0">
                  <c:v>18.62</c:v>
                </c:pt>
                <c:pt idx="1">
                  <c:v>11.27</c:v>
                </c:pt>
                <c:pt idx="2">
                  <c:v>18.91</c:v>
                </c:pt>
                <c:pt idx="3">
                  <c:v>22.04</c:v>
                </c:pt>
                <c:pt idx="4">
                  <c:v>13.95</c:v>
                </c:pt>
                <c:pt idx="5">
                  <c:v>6.71</c:v>
                </c:pt>
                <c:pt idx="6">
                  <c:v>8.5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93568"/>
        <c:axId val="78296320"/>
      </c:barChart>
      <c:catAx>
        <c:axId val="78293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296320"/>
        <c:crosses val="autoZero"/>
        <c:auto val="1"/>
        <c:lblAlgn val="ctr"/>
        <c:lblOffset val="100"/>
        <c:noMultiLvlLbl val="0"/>
      </c:catAx>
      <c:valAx>
        <c:axId val="782963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29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Medium Education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Distributions'!$K$50:$K$56</c:f>
              <c:numCache>
                <c:formatCode>General</c:formatCode>
                <c:ptCount val="7"/>
                <c:pt idx="0">
                  <c:v>-45.23</c:v>
                </c:pt>
                <c:pt idx="1">
                  <c:v>-18.97</c:v>
                </c:pt>
                <c:pt idx="2">
                  <c:v>-11.27</c:v>
                </c:pt>
                <c:pt idx="3">
                  <c:v>-8.83</c:v>
                </c:pt>
                <c:pt idx="4">
                  <c:v>-4.29</c:v>
                </c:pt>
                <c:pt idx="5">
                  <c:v>-3.2</c:v>
                </c:pt>
                <c:pt idx="6">
                  <c:v>-8.2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Distributions'!$L$50:$L$56</c:f>
              <c:numCache>
                <c:formatCode>General</c:formatCode>
                <c:ptCount val="7"/>
                <c:pt idx="0">
                  <c:v>45.23</c:v>
                </c:pt>
                <c:pt idx="1">
                  <c:v>18.97</c:v>
                </c:pt>
                <c:pt idx="2">
                  <c:v>11.27</c:v>
                </c:pt>
                <c:pt idx="3">
                  <c:v>8.83</c:v>
                </c:pt>
                <c:pt idx="4">
                  <c:v>4.29</c:v>
                </c:pt>
                <c:pt idx="5">
                  <c:v>3.2</c:v>
                </c:pt>
                <c:pt idx="6">
                  <c:v>8.2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907248"/>
        <c:axId val="78910000"/>
      </c:barChart>
      <c:catAx>
        <c:axId val="78907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910000"/>
        <c:crosses val="autoZero"/>
        <c:auto val="1"/>
        <c:lblAlgn val="ctr"/>
        <c:lblOffset val="100"/>
        <c:noMultiLvlLbl val="0"/>
      </c:catAx>
      <c:valAx>
        <c:axId val="789100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90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Medium Education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Distributions'!$K$58:$K$64</c:f>
              <c:numCache>
                <c:formatCode>General</c:formatCode>
                <c:ptCount val="7"/>
                <c:pt idx="0">
                  <c:v>-14.84</c:v>
                </c:pt>
                <c:pt idx="1">
                  <c:v>-23.69</c:v>
                </c:pt>
                <c:pt idx="2">
                  <c:v>-20.99</c:v>
                </c:pt>
                <c:pt idx="3">
                  <c:v>-16.86</c:v>
                </c:pt>
                <c:pt idx="4">
                  <c:v>-10.83</c:v>
                </c:pt>
                <c:pt idx="5">
                  <c:v>-4.72</c:v>
                </c:pt>
                <c:pt idx="6">
                  <c:v>-8.05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Distributions'!$L$58:$L$64</c:f>
              <c:numCache>
                <c:formatCode>General</c:formatCode>
                <c:ptCount val="7"/>
                <c:pt idx="0">
                  <c:v>14.84</c:v>
                </c:pt>
                <c:pt idx="1">
                  <c:v>23.69</c:v>
                </c:pt>
                <c:pt idx="2">
                  <c:v>20.99</c:v>
                </c:pt>
                <c:pt idx="3">
                  <c:v>16.86</c:v>
                </c:pt>
                <c:pt idx="4">
                  <c:v>10.83</c:v>
                </c:pt>
                <c:pt idx="5">
                  <c:v>4.72</c:v>
                </c:pt>
                <c:pt idx="6">
                  <c:v>8.05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325456"/>
        <c:axId val="78328208"/>
      </c:barChart>
      <c:catAx>
        <c:axId val="78325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328208"/>
        <c:crosses val="autoZero"/>
        <c:auto val="1"/>
        <c:lblAlgn val="ctr"/>
        <c:lblOffset val="100"/>
        <c:noMultiLvlLbl val="0"/>
      </c:catAx>
      <c:valAx>
        <c:axId val="78328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32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High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Distributions'!$K$66:$K$72</c:f>
              <c:numCache>
                <c:formatCode>General</c:formatCode>
                <c:ptCount val="7"/>
                <c:pt idx="0">
                  <c:v>-22.45</c:v>
                </c:pt>
                <c:pt idx="1">
                  <c:v>-25.23</c:v>
                </c:pt>
                <c:pt idx="2">
                  <c:v>-21.3</c:v>
                </c:pt>
                <c:pt idx="3">
                  <c:v>-12.5</c:v>
                </c:pt>
                <c:pt idx="4">
                  <c:v>-7.16</c:v>
                </c:pt>
                <c:pt idx="5">
                  <c:v>-3.9</c:v>
                </c:pt>
                <c:pt idx="6">
                  <c:v>-7.45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Distributions'!$L$66:$L$72</c:f>
              <c:numCache>
                <c:formatCode>General</c:formatCode>
                <c:ptCount val="7"/>
                <c:pt idx="0">
                  <c:v>22.45</c:v>
                </c:pt>
                <c:pt idx="1">
                  <c:v>25.23</c:v>
                </c:pt>
                <c:pt idx="2">
                  <c:v>21.3</c:v>
                </c:pt>
                <c:pt idx="3">
                  <c:v>12.5</c:v>
                </c:pt>
                <c:pt idx="4">
                  <c:v>7.16</c:v>
                </c:pt>
                <c:pt idx="5">
                  <c:v>3.9</c:v>
                </c:pt>
                <c:pt idx="6">
                  <c:v>7.45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070384"/>
        <c:axId val="43073136"/>
      </c:barChart>
      <c:catAx>
        <c:axId val="430703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073136"/>
        <c:crosses val="autoZero"/>
        <c:auto val="1"/>
        <c:lblAlgn val="ctr"/>
        <c:lblOffset val="100"/>
        <c:noMultiLvlLbl val="0"/>
      </c:catAx>
      <c:valAx>
        <c:axId val="430731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07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High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Distributions'!$K$74:$K$80</c:f>
              <c:numCache>
                <c:formatCode>General</c:formatCode>
                <c:ptCount val="7"/>
                <c:pt idx="0">
                  <c:v>-14.41</c:v>
                </c:pt>
                <c:pt idx="1">
                  <c:v>-19.58</c:v>
                </c:pt>
                <c:pt idx="2">
                  <c:v>-27.39</c:v>
                </c:pt>
                <c:pt idx="3">
                  <c:v>-17.56</c:v>
                </c:pt>
                <c:pt idx="4">
                  <c:v>-8.78</c:v>
                </c:pt>
                <c:pt idx="5">
                  <c:v>-4.94</c:v>
                </c:pt>
                <c:pt idx="6">
                  <c:v>-7.34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Distributions'!$L$74:$L$80</c:f>
              <c:numCache>
                <c:formatCode>General</c:formatCode>
                <c:ptCount val="7"/>
                <c:pt idx="0">
                  <c:v>14.41</c:v>
                </c:pt>
                <c:pt idx="1">
                  <c:v>19.58</c:v>
                </c:pt>
                <c:pt idx="2">
                  <c:v>27.39</c:v>
                </c:pt>
                <c:pt idx="3">
                  <c:v>17.56</c:v>
                </c:pt>
                <c:pt idx="4">
                  <c:v>8.78</c:v>
                </c:pt>
                <c:pt idx="5">
                  <c:v>4.94</c:v>
                </c:pt>
                <c:pt idx="6">
                  <c:v>7.34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350512"/>
        <c:axId val="78353264"/>
      </c:barChart>
      <c:catAx>
        <c:axId val="783505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353264"/>
        <c:crosses val="autoZero"/>
        <c:auto val="1"/>
        <c:lblAlgn val="ctr"/>
        <c:lblOffset val="100"/>
        <c:noMultiLvlLbl val="0"/>
      </c:catAx>
      <c:valAx>
        <c:axId val="78353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35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High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Distributions'!$K$82:$K$88</c:f>
              <c:numCache>
                <c:formatCode>General</c:formatCode>
                <c:ptCount val="7"/>
                <c:pt idx="0">
                  <c:v>-19.83</c:v>
                </c:pt>
                <c:pt idx="1">
                  <c:v>-26.16</c:v>
                </c:pt>
                <c:pt idx="2">
                  <c:v>-30.38</c:v>
                </c:pt>
                <c:pt idx="3">
                  <c:v>-12.24</c:v>
                </c:pt>
                <c:pt idx="4">
                  <c:v>-4.22</c:v>
                </c:pt>
                <c:pt idx="5">
                  <c:v>-1.69</c:v>
                </c:pt>
                <c:pt idx="6">
                  <c:v>-5.49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Distributions'!$L$82:$L$88</c:f>
              <c:numCache>
                <c:formatCode>General</c:formatCode>
                <c:ptCount val="7"/>
                <c:pt idx="0">
                  <c:v>19.83</c:v>
                </c:pt>
                <c:pt idx="1">
                  <c:v>26.16</c:v>
                </c:pt>
                <c:pt idx="2">
                  <c:v>30.38</c:v>
                </c:pt>
                <c:pt idx="3">
                  <c:v>12.24</c:v>
                </c:pt>
                <c:pt idx="4">
                  <c:v>4.22</c:v>
                </c:pt>
                <c:pt idx="5">
                  <c:v>1.69</c:v>
                </c:pt>
                <c:pt idx="6">
                  <c:v>5.49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934528"/>
        <c:axId val="78937280"/>
      </c:barChart>
      <c:catAx>
        <c:axId val="789345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937280"/>
        <c:crosses val="autoZero"/>
        <c:auto val="1"/>
        <c:lblAlgn val="ctr"/>
        <c:lblOffset val="100"/>
        <c:noMultiLvlLbl val="0"/>
      </c:catAx>
      <c:valAx>
        <c:axId val="789372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93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High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Distributions'!$K$90:$K$96</c:f>
              <c:numCache>
                <c:formatCode>General</c:formatCode>
                <c:ptCount val="7"/>
                <c:pt idx="0">
                  <c:v>-8.8</c:v>
                </c:pt>
                <c:pt idx="1">
                  <c:v>-17.09</c:v>
                </c:pt>
                <c:pt idx="2">
                  <c:v>-27.12</c:v>
                </c:pt>
                <c:pt idx="3">
                  <c:v>-20.58</c:v>
                </c:pt>
                <c:pt idx="4">
                  <c:v>-11.33</c:v>
                </c:pt>
                <c:pt idx="5">
                  <c:v>-6.93</c:v>
                </c:pt>
                <c:pt idx="6">
                  <c:v>-8.16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'Edu Distributions'!$L$90:$L$96</c:f>
              <c:numCache>
                <c:formatCode>General</c:formatCode>
                <c:ptCount val="7"/>
                <c:pt idx="0">
                  <c:v>8.8</c:v>
                </c:pt>
                <c:pt idx="1">
                  <c:v>17.09</c:v>
                </c:pt>
                <c:pt idx="2">
                  <c:v>27.12</c:v>
                </c:pt>
                <c:pt idx="3">
                  <c:v>20.58</c:v>
                </c:pt>
                <c:pt idx="4">
                  <c:v>11.33</c:v>
                </c:pt>
                <c:pt idx="5">
                  <c:v>6.93</c:v>
                </c:pt>
                <c:pt idx="6">
                  <c:v>8.16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966720"/>
        <c:axId val="78969472"/>
      </c:barChart>
      <c:catAx>
        <c:axId val="78966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969472"/>
        <c:crosses val="autoZero"/>
        <c:auto val="1"/>
        <c:lblAlgn val="ctr"/>
        <c:lblOffset val="100"/>
        <c:noMultiLvlLbl val="0"/>
      </c:catAx>
      <c:valAx>
        <c:axId val="789694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9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latin typeface="Garamond" charset="0"/>
                <a:ea typeface="Garamond" charset="0"/>
                <a:cs typeface="Garamond" charset="0"/>
              </a:rPr>
              <a:t>20-</a:t>
            </a:r>
            <a:r>
              <a:rPr lang="en-US" sz="2000" baseline="0">
                <a:latin typeface="Garamond" charset="0"/>
                <a:ea typeface="Garamond" charset="0"/>
                <a:cs typeface="Garamond" charset="0"/>
              </a:rPr>
              <a:t> to 29-year olds</a:t>
            </a:r>
            <a:endParaRPr lang="en-US" sz="2000">
              <a:latin typeface="Garamond" charset="0"/>
              <a:ea typeface="Garamond" charset="0"/>
              <a:cs typeface="Garamond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'Age Distributions'!$K$1</c:f>
              <c:strCache>
                <c:ptCount val="1"/>
                <c:pt idx="0">
                  <c:v>36 AU-Australia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'Age Distributions'!$J$2:$J$8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'Age Distributions'!$K$2:$K$8</c:f>
              <c:numCache>
                <c:formatCode>General</c:formatCode>
                <c:ptCount val="7"/>
                <c:pt idx="0">
                  <c:v>-27.88</c:v>
                </c:pt>
                <c:pt idx="1">
                  <c:v>-21.68</c:v>
                </c:pt>
                <c:pt idx="2">
                  <c:v>-17.83</c:v>
                </c:pt>
                <c:pt idx="3">
                  <c:v>-12.52</c:v>
                </c:pt>
                <c:pt idx="4">
                  <c:v>-7.37</c:v>
                </c:pt>
                <c:pt idx="5">
                  <c:v>-4.81</c:v>
                </c:pt>
                <c:pt idx="6">
                  <c:v>-7.91</c:v>
                </c:pt>
              </c:numCache>
            </c:numRef>
          </c:val>
        </c:ser>
        <c:ser>
          <c:idx val="1"/>
          <c:order val="1"/>
          <c:tx>
            <c:strRef>
              <c:f>'Age Distributions'!$L$1</c:f>
              <c:strCache>
                <c:ptCount val="1"/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'Age Distributions'!$J$2:$J$8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'Age Distributions'!$L$2:$L$8</c:f>
              <c:numCache>
                <c:formatCode>General</c:formatCode>
                <c:ptCount val="7"/>
                <c:pt idx="0">
                  <c:v>27.88</c:v>
                </c:pt>
                <c:pt idx="1">
                  <c:v>21.68</c:v>
                </c:pt>
                <c:pt idx="2">
                  <c:v>17.83</c:v>
                </c:pt>
                <c:pt idx="3">
                  <c:v>12.52</c:v>
                </c:pt>
                <c:pt idx="4">
                  <c:v>7.37</c:v>
                </c:pt>
                <c:pt idx="5">
                  <c:v>4.81</c:v>
                </c:pt>
                <c:pt idx="6">
                  <c:v>7.91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015904"/>
        <c:axId val="79018656"/>
      </c:barChart>
      <c:catAx>
        <c:axId val="79015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018656"/>
        <c:crosses val="autoZero"/>
        <c:auto val="1"/>
        <c:lblAlgn val="ctr"/>
        <c:lblOffset val="100"/>
        <c:noMultiLvlLbl val="0"/>
      </c:catAx>
      <c:valAx>
        <c:axId val="790186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01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20- to 29-year olds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Distributions'!$K$10:$K$16</c:f>
              <c:numCache>
                <c:formatCode>General</c:formatCode>
                <c:ptCount val="7"/>
                <c:pt idx="0">
                  <c:v>-36.04</c:v>
                </c:pt>
                <c:pt idx="1">
                  <c:v>-10.67</c:v>
                </c:pt>
                <c:pt idx="2">
                  <c:v>-11.05</c:v>
                </c:pt>
                <c:pt idx="3">
                  <c:v>-15.01</c:v>
                </c:pt>
                <c:pt idx="4">
                  <c:v>-11.92</c:v>
                </c:pt>
                <c:pt idx="5">
                  <c:v>-6.71</c:v>
                </c:pt>
                <c:pt idx="6">
                  <c:v>-8.6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Distributions'!$L$10:$L$16</c:f>
              <c:numCache>
                <c:formatCode>General</c:formatCode>
                <c:ptCount val="7"/>
                <c:pt idx="0">
                  <c:v>36.04</c:v>
                </c:pt>
                <c:pt idx="1">
                  <c:v>10.67</c:v>
                </c:pt>
                <c:pt idx="2">
                  <c:v>11.05</c:v>
                </c:pt>
                <c:pt idx="3">
                  <c:v>15.01</c:v>
                </c:pt>
                <c:pt idx="4">
                  <c:v>11.92</c:v>
                </c:pt>
                <c:pt idx="5">
                  <c:v>6.71</c:v>
                </c:pt>
                <c:pt idx="6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83712"/>
        <c:axId val="7986464"/>
      </c:barChart>
      <c:catAx>
        <c:axId val="7983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86464"/>
        <c:crosses val="autoZero"/>
        <c:auto val="1"/>
        <c:lblAlgn val="ctr"/>
        <c:lblOffset val="100"/>
        <c:noMultiLvlLbl val="0"/>
      </c:catAx>
      <c:valAx>
        <c:axId val="79864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20- to 29-year olds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Distributions'!$K$18:$K$24</c:f>
              <c:numCache>
                <c:formatCode>General</c:formatCode>
                <c:ptCount val="7"/>
                <c:pt idx="0">
                  <c:v>-49.89</c:v>
                </c:pt>
                <c:pt idx="1">
                  <c:v>-21.03</c:v>
                </c:pt>
                <c:pt idx="2">
                  <c:v>-11.52</c:v>
                </c:pt>
                <c:pt idx="3">
                  <c:v>-6.23</c:v>
                </c:pt>
                <c:pt idx="4">
                  <c:v>-3.21</c:v>
                </c:pt>
                <c:pt idx="5">
                  <c:v>-2.08</c:v>
                </c:pt>
                <c:pt idx="6">
                  <c:v>-6.04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Distributions'!$L$18:$L$24</c:f>
              <c:numCache>
                <c:formatCode>General</c:formatCode>
                <c:ptCount val="7"/>
                <c:pt idx="0">
                  <c:v>49.89</c:v>
                </c:pt>
                <c:pt idx="1">
                  <c:v>21.03</c:v>
                </c:pt>
                <c:pt idx="2">
                  <c:v>11.52</c:v>
                </c:pt>
                <c:pt idx="3">
                  <c:v>6.23</c:v>
                </c:pt>
                <c:pt idx="4">
                  <c:v>3.21</c:v>
                </c:pt>
                <c:pt idx="5">
                  <c:v>2.08</c:v>
                </c:pt>
                <c:pt idx="6">
                  <c:v>6.04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046720"/>
        <c:axId val="79049472"/>
      </c:barChart>
      <c:catAx>
        <c:axId val="79046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049472"/>
        <c:crosses val="autoZero"/>
        <c:auto val="1"/>
        <c:lblAlgn val="ctr"/>
        <c:lblOffset val="100"/>
        <c:noMultiLvlLbl val="0"/>
      </c:catAx>
      <c:valAx>
        <c:axId val="790494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04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20- to 29-year olds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Distributions'!$K$26:$K$32</c:f>
              <c:numCache>
                <c:formatCode>General</c:formatCode>
                <c:ptCount val="7"/>
                <c:pt idx="0">
                  <c:v>-16.87</c:v>
                </c:pt>
                <c:pt idx="1">
                  <c:v>-25.38</c:v>
                </c:pt>
                <c:pt idx="2">
                  <c:v>-22.66</c:v>
                </c:pt>
                <c:pt idx="3">
                  <c:v>-13.01</c:v>
                </c:pt>
                <c:pt idx="4">
                  <c:v>-8.43</c:v>
                </c:pt>
                <c:pt idx="5">
                  <c:v>-5.36</c:v>
                </c:pt>
                <c:pt idx="6">
                  <c:v>-8.29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Distributions'!$L$26:$L$32</c:f>
              <c:numCache>
                <c:formatCode>General</c:formatCode>
                <c:ptCount val="7"/>
                <c:pt idx="0">
                  <c:v>16.87</c:v>
                </c:pt>
                <c:pt idx="1">
                  <c:v>25.38</c:v>
                </c:pt>
                <c:pt idx="2">
                  <c:v>22.66</c:v>
                </c:pt>
                <c:pt idx="3">
                  <c:v>13.01</c:v>
                </c:pt>
                <c:pt idx="4">
                  <c:v>8.43</c:v>
                </c:pt>
                <c:pt idx="5">
                  <c:v>5.36</c:v>
                </c:pt>
                <c:pt idx="6">
                  <c:v>8.29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393888"/>
        <c:axId val="78396640"/>
      </c:barChart>
      <c:catAx>
        <c:axId val="78393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396640"/>
        <c:crosses val="autoZero"/>
        <c:auto val="1"/>
        <c:lblAlgn val="ctr"/>
        <c:lblOffset val="100"/>
        <c:noMultiLvlLbl val="0"/>
      </c:catAx>
      <c:valAx>
        <c:axId val="783966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39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30- to 39-year</a:t>
            </a:r>
            <a:r>
              <a:rPr lang="en-US" sz="2000" baseline="0">
                <a:solidFill>
                  <a:schemeClr val="tx1"/>
                </a:solidFill>
              </a:rPr>
              <a:t> olds</a:t>
            </a:r>
            <a:endParaRPr lang="en-US" sz="20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Distributions'!$K$34:$K$40</c:f>
              <c:numCache>
                <c:formatCode>General</c:formatCode>
                <c:ptCount val="7"/>
                <c:pt idx="0">
                  <c:v>-21.45</c:v>
                </c:pt>
                <c:pt idx="1">
                  <c:v>-23.65</c:v>
                </c:pt>
                <c:pt idx="2">
                  <c:v>-21.21</c:v>
                </c:pt>
                <c:pt idx="3">
                  <c:v>-13.56</c:v>
                </c:pt>
                <c:pt idx="4">
                  <c:v>-7.73</c:v>
                </c:pt>
                <c:pt idx="5">
                  <c:v>-4.4</c:v>
                </c:pt>
                <c:pt idx="6">
                  <c:v>-8.0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Distributions'!$L$34:$L$40</c:f>
              <c:numCache>
                <c:formatCode>General</c:formatCode>
                <c:ptCount val="7"/>
                <c:pt idx="0">
                  <c:v>21.45</c:v>
                </c:pt>
                <c:pt idx="1">
                  <c:v>23.65</c:v>
                </c:pt>
                <c:pt idx="2">
                  <c:v>21.21</c:v>
                </c:pt>
                <c:pt idx="3">
                  <c:v>13.56</c:v>
                </c:pt>
                <c:pt idx="4">
                  <c:v>7.73</c:v>
                </c:pt>
                <c:pt idx="5">
                  <c:v>4.4</c:v>
                </c:pt>
                <c:pt idx="6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061376"/>
        <c:axId val="79064128"/>
      </c:barChart>
      <c:catAx>
        <c:axId val="79061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064128"/>
        <c:crosses val="autoZero"/>
        <c:auto val="1"/>
        <c:lblAlgn val="ctr"/>
        <c:lblOffset val="100"/>
        <c:noMultiLvlLbl val="0"/>
      </c:catAx>
      <c:valAx>
        <c:axId val="790641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06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30- to 39-year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Distributions'!$K$42:$K$48</c:f>
              <c:numCache>
                <c:formatCode>General</c:formatCode>
                <c:ptCount val="7"/>
                <c:pt idx="0">
                  <c:v>-18.32</c:v>
                </c:pt>
                <c:pt idx="1">
                  <c:v>-13.65</c:v>
                </c:pt>
                <c:pt idx="2">
                  <c:v>-24.24</c:v>
                </c:pt>
                <c:pt idx="3">
                  <c:v>-19.98</c:v>
                </c:pt>
                <c:pt idx="4">
                  <c:v>-10.43</c:v>
                </c:pt>
                <c:pt idx="5">
                  <c:v>-5.44</c:v>
                </c:pt>
                <c:pt idx="6">
                  <c:v>-7.94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Distributions'!$L$42:$L$48</c:f>
              <c:numCache>
                <c:formatCode>General</c:formatCode>
                <c:ptCount val="7"/>
                <c:pt idx="0">
                  <c:v>18.32</c:v>
                </c:pt>
                <c:pt idx="1">
                  <c:v>13.65</c:v>
                </c:pt>
                <c:pt idx="2">
                  <c:v>24.24</c:v>
                </c:pt>
                <c:pt idx="3">
                  <c:v>19.98</c:v>
                </c:pt>
                <c:pt idx="4">
                  <c:v>10.43</c:v>
                </c:pt>
                <c:pt idx="5">
                  <c:v>5.44</c:v>
                </c:pt>
                <c:pt idx="6">
                  <c:v>7.94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095792"/>
        <c:axId val="79098544"/>
      </c:barChart>
      <c:catAx>
        <c:axId val="79095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098544"/>
        <c:crosses val="autoZero"/>
        <c:auto val="1"/>
        <c:lblAlgn val="ctr"/>
        <c:lblOffset val="100"/>
        <c:noMultiLvlLbl val="0"/>
      </c:catAx>
      <c:valAx>
        <c:axId val="790985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09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30- to 39-year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Distributions'!$K$50:$K$56</c:f>
              <c:numCache>
                <c:formatCode>General</c:formatCode>
                <c:ptCount val="7"/>
                <c:pt idx="0">
                  <c:v>-55.16</c:v>
                </c:pt>
                <c:pt idx="1">
                  <c:v>-20.38</c:v>
                </c:pt>
                <c:pt idx="2">
                  <c:v>-8.74</c:v>
                </c:pt>
                <c:pt idx="3">
                  <c:v>-4.39</c:v>
                </c:pt>
                <c:pt idx="4">
                  <c:v>-2.68</c:v>
                </c:pt>
                <c:pt idx="5">
                  <c:v>-2.46</c:v>
                </c:pt>
                <c:pt idx="6">
                  <c:v>-6.19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Distributions'!$L$50:$L$56</c:f>
              <c:numCache>
                <c:formatCode>General</c:formatCode>
                <c:ptCount val="7"/>
                <c:pt idx="0">
                  <c:v>55.16</c:v>
                </c:pt>
                <c:pt idx="1">
                  <c:v>20.38</c:v>
                </c:pt>
                <c:pt idx="2">
                  <c:v>8.74</c:v>
                </c:pt>
                <c:pt idx="3">
                  <c:v>4.39</c:v>
                </c:pt>
                <c:pt idx="4">
                  <c:v>2.68</c:v>
                </c:pt>
                <c:pt idx="5">
                  <c:v>2.46</c:v>
                </c:pt>
                <c:pt idx="6">
                  <c:v>6.19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417232"/>
        <c:axId val="78419984"/>
      </c:barChart>
      <c:catAx>
        <c:axId val="784172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419984"/>
        <c:crosses val="autoZero"/>
        <c:auto val="1"/>
        <c:lblAlgn val="ctr"/>
        <c:lblOffset val="100"/>
        <c:noMultiLvlLbl val="0"/>
      </c:catAx>
      <c:valAx>
        <c:axId val="784199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41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30- to 39-year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Distributions'!$K$58:$K$64</c:f>
              <c:numCache>
                <c:formatCode>General</c:formatCode>
                <c:ptCount val="7"/>
                <c:pt idx="0">
                  <c:v>-11.2</c:v>
                </c:pt>
                <c:pt idx="1">
                  <c:v>-18.88</c:v>
                </c:pt>
                <c:pt idx="2">
                  <c:v>-23.65</c:v>
                </c:pt>
                <c:pt idx="3">
                  <c:v>-17.01</c:v>
                </c:pt>
                <c:pt idx="4">
                  <c:v>-14.0</c:v>
                </c:pt>
                <c:pt idx="5">
                  <c:v>-6.54</c:v>
                </c:pt>
                <c:pt idx="6">
                  <c:v>-8.710000000000001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Distributions'!$L$58:$L$64</c:f>
              <c:numCache>
                <c:formatCode>General</c:formatCode>
                <c:ptCount val="7"/>
                <c:pt idx="0">
                  <c:v>11.2</c:v>
                </c:pt>
                <c:pt idx="1">
                  <c:v>18.88</c:v>
                </c:pt>
                <c:pt idx="2">
                  <c:v>23.65</c:v>
                </c:pt>
                <c:pt idx="3">
                  <c:v>17.01</c:v>
                </c:pt>
                <c:pt idx="4">
                  <c:v>14.0</c:v>
                </c:pt>
                <c:pt idx="5">
                  <c:v>6.54</c:v>
                </c:pt>
                <c:pt idx="6">
                  <c:v>8.710000000000001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449024"/>
        <c:axId val="78451776"/>
      </c:barChart>
      <c:catAx>
        <c:axId val="784490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451776"/>
        <c:crosses val="autoZero"/>
        <c:auto val="1"/>
        <c:lblAlgn val="ctr"/>
        <c:lblOffset val="100"/>
        <c:noMultiLvlLbl val="0"/>
      </c:catAx>
      <c:valAx>
        <c:axId val="7845177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44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40- to 49-year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Distributions'!$K$66:$K$72</c:f>
              <c:numCache>
                <c:formatCode>General</c:formatCode>
                <c:ptCount val="7"/>
                <c:pt idx="0">
                  <c:v>-24.72</c:v>
                </c:pt>
                <c:pt idx="1">
                  <c:v>-26.41</c:v>
                </c:pt>
                <c:pt idx="2">
                  <c:v>-19.98</c:v>
                </c:pt>
                <c:pt idx="3">
                  <c:v>-11.22</c:v>
                </c:pt>
                <c:pt idx="4">
                  <c:v>-6.45</c:v>
                </c:pt>
                <c:pt idx="5">
                  <c:v>-4.06</c:v>
                </c:pt>
                <c:pt idx="6">
                  <c:v>-7.16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Distributions'!$L$66:$L$72</c:f>
              <c:numCache>
                <c:formatCode>General</c:formatCode>
                <c:ptCount val="7"/>
                <c:pt idx="0">
                  <c:v>24.72</c:v>
                </c:pt>
                <c:pt idx="1">
                  <c:v>26.41</c:v>
                </c:pt>
                <c:pt idx="2">
                  <c:v>19.98</c:v>
                </c:pt>
                <c:pt idx="3">
                  <c:v>11.22</c:v>
                </c:pt>
                <c:pt idx="4">
                  <c:v>6.45</c:v>
                </c:pt>
                <c:pt idx="5">
                  <c:v>4.06</c:v>
                </c:pt>
                <c:pt idx="6">
                  <c:v>7.16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119456"/>
        <c:axId val="79122208"/>
      </c:barChart>
      <c:catAx>
        <c:axId val="79119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122208"/>
        <c:crosses val="autoZero"/>
        <c:auto val="1"/>
        <c:lblAlgn val="ctr"/>
        <c:lblOffset val="100"/>
        <c:noMultiLvlLbl val="0"/>
      </c:catAx>
      <c:valAx>
        <c:axId val="79122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11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40- to 49-year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Distributions'!$K$74:$K$80</c:f>
              <c:numCache>
                <c:formatCode>General</c:formatCode>
                <c:ptCount val="7"/>
                <c:pt idx="0">
                  <c:v>-17.97</c:v>
                </c:pt>
                <c:pt idx="1">
                  <c:v>-15.85</c:v>
                </c:pt>
                <c:pt idx="2">
                  <c:v>-25.13</c:v>
                </c:pt>
                <c:pt idx="3">
                  <c:v>-18.3</c:v>
                </c:pt>
                <c:pt idx="4">
                  <c:v>-9.57</c:v>
                </c:pt>
                <c:pt idx="5">
                  <c:v>-5.22</c:v>
                </c:pt>
                <c:pt idx="6">
                  <c:v>-7.95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Distributions'!$L$74:$L$80</c:f>
              <c:numCache>
                <c:formatCode>General</c:formatCode>
                <c:ptCount val="7"/>
                <c:pt idx="0">
                  <c:v>17.97</c:v>
                </c:pt>
                <c:pt idx="1">
                  <c:v>15.85</c:v>
                </c:pt>
                <c:pt idx="2">
                  <c:v>25.13</c:v>
                </c:pt>
                <c:pt idx="3">
                  <c:v>18.3</c:v>
                </c:pt>
                <c:pt idx="4">
                  <c:v>9.57</c:v>
                </c:pt>
                <c:pt idx="5">
                  <c:v>5.22</c:v>
                </c:pt>
                <c:pt idx="6">
                  <c:v>7.95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151248"/>
        <c:axId val="79154000"/>
      </c:barChart>
      <c:catAx>
        <c:axId val="79151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154000"/>
        <c:crosses val="autoZero"/>
        <c:auto val="1"/>
        <c:lblAlgn val="ctr"/>
        <c:lblOffset val="100"/>
        <c:noMultiLvlLbl val="0"/>
      </c:catAx>
      <c:valAx>
        <c:axId val="791540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15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40- to 49-year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Distributions'!$K$82:$K$88</c:f>
              <c:numCache>
                <c:formatCode>General</c:formatCode>
                <c:ptCount val="7"/>
                <c:pt idx="0">
                  <c:v>-64.49</c:v>
                </c:pt>
                <c:pt idx="1">
                  <c:v>-12.78</c:v>
                </c:pt>
                <c:pt idx="2">
                  <c:v>-6.31</c:v>
                </c:pt>
                <c:pt idx="3">
                  <c:v>-4.26</c:v>
                </c:pt>
                <c:pt idx="4">
                  <c:v>-2.31</c:v>
                </c:pt>
                <c:pt idx="5">
                  <c:v>-2.36</c:v>
                </c:pt>
                <c:pt idx="6">
                  <c:v>-7.49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Distributions'!$L$82:$L$88</c:f>
              <c:numCache>
                <c:formatCode>General</c:formatCode>
                <c:ptCount val="7"/>
                <c:pt idx="0">
                  <c:v>64.49</c:v>
                </c:pt>
                <c:pt idx="1">
                  <c:v>12.78</c:v>
                </c:pt>
                <c:pt idx="2">
                  <c:v>6.31</c:v>
                </c:pt>
                <c:pt idx="3">
                  <c:v>4.26</c:v>
                </c:pt>
                <c:pt idx="4">
                  <c:v>2.31</c:v>
                </c:pt>
                <c:pt idx="5">
                  <c:v>2.36</c:v>
                </c:pt>
                <c:pt idx="6">
                  <c:v>7.49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482448"/>
        <c:axId val="78485200"/>
      </c:barChart>
      <c:catAx>
        <c:axId val="78482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485200"/>
        <c:crosses val="autoZero"/>
        <c:auto val="1"/>
        <c:lblAlgn val="ctr"/>
        <c:lblOffset val="100"/>
        <c:noMultiLvlLbl val="0"/>
      </c:catAx>
      <c:valAx>
        <c:axId val="784852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48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40- to 49-year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Distributions'!$K$90:$K$96</c:f>
              <c:numCache>
                <c:formatCode>General</c:formatCode>
                <c:ptCount val="7"/>
                <c:pt idx="0">
                  <c:v>-7.31</c:v>
                </c:pt>
                <c:pt idx="1">
                  <c:v>-23.27</c:v>
                </c:pt>
                <c:pt idx="2">
                  <c:v>-27.52</c:v>
                </c:pt>
                <c:pt idx="3">
                  <c:v>-18.64</c:v>
                </c:pt>
                <c:pt idx="4">
                  <c:v>-9.77</c:v>
                </c:pt>
                <c:pt idx="5">
                  <c:v>-5.89</c:v>
                </c:pt>
                <c:pt idx="6">
                  <c:v>-7.61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Distributions'!$L$90:$L$96</c:f>
              <c:numCache>
                <c:formatCode>General</c:formatCode>
                <c:ptCount val="7"/>
                <c:pt idx="0">
                  <c:v>7.31</c:v>
                </c:pt>
                <c:pt idx="1">
                  <c:v>23.27</c:v>
                </c:pt>
                <c:pt idx="2">
                  <c:v>27.52</c:v>
                </c:pt>
                <c:pt idx="3">
                  <c:v>18.64</c:v>
                </c:pt>
                <c:pt idx="4">
                  <c:v>9.77</c:v>
                </c:pt>
                <c:pt idx="5">
                  <c:v>5.89</c:v>
                </c:pt>
                <c:pt idx="6">
                  <c:v>7.61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102784"/>
        <c:axId val="43105536"/>
      </c:barChart>
      <c:catAx>
        <c:axId val="431027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105536"/>
        <c:crosses val="autoZero"/>
        <c:auto val="1"/>
        <c:lblAlgn val="ctr"/>
        <c:lblOffset val="100"/>
        <c:noMultiLvlLbl val="0"/>
      </c:catAx>
      <c:valAx>
        <c:axId val="431055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10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50- to 59-year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Distributions'!$K$106:$K$112</c:f>
              <c:numCache>
                <c:formatCode>General</c:formatCode>
                <c:ptCount val="7"/>
                <c:pt idx="0">
                  <c:v>-19.19</c:v>
                </c:pt>
                <c:pt idx="1">
                  <c:v>-19.78</c:v>
                </c:pt>
                <c:pt idx="2">
                  <c:v>-24.44</c:v>
                </c:pt>
                <c:pt idx="3">
                  <c:v>-16.79</c:v>
                </c:pt>
                <c:pt idx="4">
                  <c:v>-7.91</c:v>
                </c:pt>
                <c:pt idx="5">
                  <c:v>-4.4</c:v>
                </c:pt>
                <c:pt idx="6">
                  <c:v>-7.49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Distributions'!$L$106:$L$112</c:f>
              <c:numCache>
                <c:formatCode>General</c:formatCode>
                <c:ptCount val="7"/>
                <c:pt idx="0">
                  <c:v>19.19</c:v>
                </c:pt>
                <c:pt idx="1">
                  <c:v>19.78</c:v>
                </c:pt>
                <c:pt idx="2">
                  <c:v>24.44</c:v>
                </c:pt>
                <c:pt idx="3">
                  <c:v>16.79</c:v>
                </c:pt>
                <c:pt idx="4">
                  <c:v>7.91</c:v>
                </c:pt>
                <c:pt idx="5">
                  <c:v>4.4</c:v>
                </c:pt>
                <c:pt idx="6">
                  <c:v>7.49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136112"/>
        <c:axId val="43138864"/>
      </c:barChart>
      <c:catAx>
        <c:axId val="431361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138864"/>
        <c:crosses val="autoZero"/>
        <c:auto val="1"/>
        <c:lblAlgn val="ctr"/>
        <c:lblOffset val="100"/>
        <c:noMultiLvlLbl val="0"/>
      </c:catAx>
      <c:valAx>
        <c:axId val="431388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313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50- to 59-year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Distributions'!$K$114:$K$120</c:f>
              <c:numCache>
                <c:formatCode>General</c:formatCode>
                <c:ptCount val="7"/>
                <c:pt idx="0">
                  <c:v>-67.24</c:v>
                </c:pt>
                <c:pt idx="1">
                  <c:v>-12.28</c:v>
                </c:pt>
                <c:pt idx="2">
                  <c:v>-7.03</c:v>
                </c:pt>
                <c:pt idx="3">
                  <c:v>-4.14</c:v>
                </c:pt>
                <c:pt idx="4">
                  <c:v>-1.84</c:v>
                </c:pt>
                <c:pt idx="5">
                  <c:v>-1.25</c:v>
                </c:pt>
                <c:pt idx="6">
                  <c:v>-6.24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Distributions'!$L$114:$L$120</c:f>
              <c:numCache>
                <c:formatCode>General</c:formatCode>
                <c:ptCount val="7"/>
                <c:pt idx="0">
                  <c:v>67.24</c:v>
                </c:pt>
                <c:pt idx="1">
                  <c:v>12.28</c:v>
                </c:pt>
                <c:pt idx="2">
                  <c:v>7.03</c:v>
                </c:pt>
                <c:pt idx="3">
                  <c:v>4.14</c:v>
                </c:pt>
                <c:pt idx="4">
                  <c:v>1.84</c:v>
                </c:pt>
                <c:pt idx="5">
                  <c:v>1.25</c:v>
                </c:pt>
                <c:pt idx="6">
                  <c:v>6.24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516416"/>
        <c:axId val="78519168"/>
      </c:barChart>
      <c:catAx>
        <c:axId val="785164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519168"/>
        <c:crosses val="autoZero"/>
        <c:auto val="1"/>
        <c:lblAlgn val="ctr"/>
        <c:lblOffset val="100"/>
        <c:noMultiLvlLbl val="0"/>
      </c:catAx>
      <c:valAx>
        <c:axId val="785191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51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50- to 59-year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Distributions'!$K$122:$K$128</c:f>
              <c:numCache>
                <c:formatCode>General</c:formatCode>
                <c:ptCount val="7"/>
                <c:pt idx="0">
                  <c:v>-6.93</c:v>
                </c:pt>
                <c:pt idx="1">
                  <c:v>-26.0</c:v>
                </c:pt>
                <c:pt idx="2">
                  <c:v>-26.98</c:v>
                </c:pt>
                <c:pt idx="3">
                  <c:v>-18.42</c:v>
                </c:pt>
                <c:pt idx="4">
                  <c:v>-8.64</c:v>
                </c:pt>
                <c:pt idx="5">
                  <c:v>-5.3</c:v>
                </c:pt>
                <c:pt idx="6">
                  <c:v>-7.74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Distributions'!$L$122:$L$128</c:f>
              <c:numCache>
                <c:formatCode>General</c:formatCode>
                <c:ptCount val="7"/>
                <c:pt idx="0">
                  <c:v>6.93</c:v>
                </c:pt>
                <c:pt idx="1">
                  <c:v>26.0</c:v>
                </c:pt>
                <c:pt idx="2">
                  <c:v>26.98</c:v>
                </c:pt>
                <c:pt idx="3">
                  <c:v>18.42</c:v>
                </c:pt>
                <c:pt idx="4">
                  <c:v>8.64</c:v>
                </c:pt>
                <c:pt idx="5">
                  <c:v>5.3</c:v>
                </c:pt>
                <c:pt idx="6">
                  <c:v>7.74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544080"/>
        <c:axId val="78546832"/>
      </c:barChart>
      <c:catAx>
        <c:axId val="785440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546832"/>
        <c:crosses val="autoZero"/>
        <c:auto val="1"/>
        <c:lblAlgn val="ctr"/>
        <c:lblOffset val="100"/>
        <c:noMultiLvlLbl val="0"/>
      </c:catAx>
      <c:valAx>
        <c:axId val="785468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54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60- to 69-year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Distributions'!$K$130:$K$136</c:f>
              <c:numCache>
                <c:formatCode>General</c:formatCode>
                <c:ptCount val="7"/>
                <c:pt idx="0">
                  <c:v>-33.22</c:v>
                </c:pt>
                <c:pt idx="1">
                  <c:v>-25.89</c:v>
                </c:pt>
                <c:pt idx="2">
                  <c:v>-15.67</c:v>
                </c:pt>
                <c:pt idx="3">
                  <c:v>-9.49</c:v>
                </c:pt>
                <c:pt idx="4">
                  <c:v>-5.6</c:v>
                </c:pt>
                <c:pt idx="5">
                  <c:v>-3.25</c:v>
                </c:pt>
                <c:pt idx="6">
                  <c:v>-6.88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Distributions'!$L$130:$L$136</c:f>
              <c:numCache>
                <c:formatCode>General</c:formatCode>
                <c:ptCount val="7"/>
                <c:pt idx="0">
                  <c:v>33.22</c:v>
                </c:pt>
                <c:pt idx="1">
                  <c:v>25.89</c:v>
                </c:pt>
                <c:pt idx="2">
                  <c:v>15.67</c:v>
                </c:pt>
                <c:pt idx="3">
                  <c:v>9.49</c:v>
                </c:pt>
                <c:pt idx="4">
                  <c:v>5.6</c:v>
                </c:pt>
                <c:pt idx="5">
                  <c:v>3.25</c:v>
                </c:pt>
                <c:pt idx="6">
                  <c:v>6.88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168336"/>
        <c:axId val="79171088"/>
      </c:barChart>
      <c:catAx>
        <c:axId val="79168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171088"/>
        <c:crosses val="autoZero"/>
        <c:auto val="1"/>
        <c:lblAlgn val="ctr"/>
        <c:lblOffset val="100"/>
        <c:noMultiLvlLbl val="0"/>
      </c:catAx>
      <c:valAx>
        <c:axId val="791710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16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60- to 69-year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Distributions'!$K$138:$K$144</c:f>
              <c:numCache>
                <c:formatCode>General</c:formatCode>
                <c:ptCount val="7"/>
                <c:pt idx="0">
                  <c:v>-16.47</c:v>
                </c:pt>
                <c:pt idx="1">
                  <c:v>-22.83</c:v>
                </c:pt>
                <c:pt idx="2">
                  <c:v>-22.72</c:v>
                </c:pt>
                <c:pt idx="3">
                  <c:v>-16.41</c:v>
                </c:pt>
                <c:pt idx="4">
                  <c:v>-9.31</c:v>
                </c:pt>
                <c:pt idx="5">
                  <c:v>-4.38</c:v>
                </c:pt>
                <c:pt idx="6">
                  <c:v>-7.88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Distributions'!$L$138:$L$144</c:f>
              <c:numCache>
                <c:formatCode>General</c:formatCode>
                <c:ptCount val="7"/>
                <c:pt idx="0">
                  <c:v>16.47</c:v>
                </c:pt>
                <c:pt idx="1">
                  <c:v>22.83</c:v>
                </c:pt>
                <c:pt idx="2">
                  <c:v>22.72</c:v>
                </c:pt>
                <c:pt idx="3">
                  <c:v>16.41</c:v>
                </c:pt>
                <c:pt idx="4">
                  <c:v>9.31</c:v>
                </c:pt>
                <c:pt idx="5">
                  <c:v>4.38</c:v>
                </c:pt>
                <c:pt idx="6">
                  <c:v>7.88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201248"/>
        <c:axId val="79204000"/>
      </c:barChart>
      <c:catAx>
        <c:axId val="79201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204000"/>
        <c:crosses val="autoZero"/>
        <c:auto val="1"/>
        <c:lblAlgn val="ctr"/>
        <c:lblOffset val="100"/>
        <c:noMultiLvlLbl val="0"/>
      </c:catAx>
      <c:valAx>
        <c:axId val="792040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20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60-</a:t>
            </a:r>
            <a:r>
              <a:rPr lang="en-US" sz="2000" baseline="0">
                <a:solidFill>
                  <a:schemeClr val="tx1"/>
                </a:solidFill>
              </a:rPr>
              <a:t> to 69-year olds</a:t>
            </a:r>
            <a:endParaRPr lang="en-US" sz="20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Distributions'!$K$146:$K$152</c:f>
              <c:numCache>
                <c:formatCode>General</c:formatCode>
                <c:ptCount val="7"/>
                <c:pt idx="0">
                  <c:v>-2.24</c:v>
                </c:pt>
                <c:pt idx="1">
                  <c:v>-76.22</c:v>
                </c:pt>
                <c:pt idx="2">
                  <c:v>-10.11</c:v>
                </c:pt>
                <c:pt idx="3">
                  <c:v>-2.57</c:v>
                </c:pt>
                <c:pt idx="4">
                  <c:v>-1.99</c:v>
                </c:pt>
                <c:pt idx="5">
                  <c:v>-1.33</c:v>
                </c:pt>
                <c:pt idx="6">
                  <c:v>-5.55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Distributions'!$L$146:$L$152</c:f>
              <c:numCache>
                <c:formatCode>General</c:formatCode>
                <c:ptCount val="7"/>
                <c:pt idx="0">
                  <c:v>2.24</c:v>
                </c:pt>
                <c:pt idx="1">
                  <c:v>76.22</c:v>
                </c:pt>
                <c:pt idx="2">
                  <c:v>10.11</c:v>
                </c:pt>
                <c:pt idx="3">
                  <c:v>2.57</c:v>
                </c:pt>
                <c:pt idx="4">
                  <c:v>1.99</c:v>
                </c:pt>
                <c:pt idx="5">
                  <c:v>1.33</c:v>
                </c:pt>
                <c:pt idx="6">
                  <c:v>5.55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568176"/>
        <c:axId val="78570928"/>
      </c:barChart>
      <c:catAx>
        <c:axId val="78568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570928"/>
        <c:crosses val="autoZero"/>
        <c:auto val="1"/>
        <c:lblAlgn val="ctr"/>
        <c:lblOffset val="100"/>
        <c:noMultiLvlLbl val="0"/>
      </c:catAx>
      <c:valAx>
        <c:axId val="785709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5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50- to 59-year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Distributions'!$K$154:$K$160</c:f>
              <c:numCache>
                <c:formatCode>General</c:formatCode>
                <c:ptCount val="7"/>
                <c:pt idx="0">
                  <c:v>-7.41</c:v>
                </c:pt>
                <c:pt idx="1">
                  <c:v>-28.84</c:v>
                </c:pt>
                <c:pt idx="2">
                  <c:v>-21.43</c:v>
                </c:pt>
                <c:pt idx="3">
                  <c:v>-18.19</c:v>
                </c:pt>
                <c:pt idx="4">
                  <c:v>-11.73</c:v>
                </c:pt>
                <c:pt idx="5">
                  <c:v>-4.31</c:v>
                </c:pt>
                <c:pt idx="6">
                  <c:v>-8.09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Distributions'!$L$154:$L$160</c:f>
              <c:numCache>
                <c:formatCode>General</c:formatCode>
                <c:ptCount val="7"/>
                <c:pt idx="0">
                  <c:v>7.41</c:v>
                </c:pt>
                <c:pt idx="1">
                  <c:v>28.84</c:v>
                </c:pt>
                <c:pt idx="2">
                  <c:v>21.43</c:v>
                </c:pt>
                <c:pt idx="3">
                  <c:v>18.19</c:v>
                </c:pt>
                <c:pt idx="4">
                  <c:v>11.73</c:v>
                </c:pt>
                <c:pt idx="5">
                  <c:v>4.31</c:v>
                </c:pt>
                <c:pt idx="6">
                  <c:v>8.09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600896"/>
        <c:axId val="78603648"/>
      </c:barChart>
      <c:catAx>
        <c:axId val="78600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603648"/>
        <c:crosses val="autoZero"/>
        <c:auto val="1"/>
        <c:lblAlgn val="ctr"/>
        <c:lblOffset val="100"/>
        <c:noMultiLvlLbl val="0"/>
      </c:catAx>
      <c:valAx>
        <c:axId val="786036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60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/>
              <a:t>60- to 60-year olds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Distributions'!$K$154:$K$160</c:f>
              <c:numCache>
                <c:formatCode>General</c:formatCode>
                <c:ptCount val="7"/>
                <c:pt idx="0">
                  <c:v>-7.41</c:v>
                </c:pt>
                <c:pt idx="1">
                  <c:v>-28.84</c:v>
                </c:pt>
                <c:pt idx="2">
                  <c:v>-21.43</c:v>
                </c:pt>
                <c:pt idx="3">
                  <c:v>-18.19</c:v>
                </c:pt>
                <c:pt idx="4">
                  <c:v>-11.73</c:v>
                </c:pt>
                <c:pt idx="5">
                  <c:v>-4.31</c:v>
                </c:pt>
                <c:pt idx="6">
                  <c:v>-8.09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'Age Distributions'!$L$154:$L$160</c:f>
              <c:numCache>
                <c:formatCode>General</c:formatCode>
                <c:ptCount val="7"/>
                <c:pt idx="0">
                  <c:v>7.41</c:v>
                </c:pt>
                <c:pt idx="1">
                  <c:v>28.84</c:v>
                </c:pt>
                <c:pt idx="2">
                  <c:v>21.43</c:v>
                </c:pt>
                <c:pt idx="3">
                  <c:v>18.19</c:v>
                </c:pt>
                <c:pt idx="4">
                  <c:v>11.73</c:v>
                </c:pt>
                <c:pt idx="5">
                  <c:v>4.31</c:v>
                </c:pt>
                <c:pt idx="6">
                  <c:v>8.09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693408"/>
        <c:axId val="79696160"/>
      </c:barChart>
      <c:catAx>
        <c:axId val="79693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696160"/>
        <c:crosses val="autoZero"/>
        <c:auto val="1"/>
        <c:lblAlgn val="ctr"/>
        <c:lblOffset val="100"/>
        <c:noMultiLvlLbl val="0"/>
      </c:catAx>
      <c:valAx>
        <c:axId val="796961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69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latin typeface="Garamond" charset="0"/>
                <a:ea typeface="Garamond" charset="0"/>
                <a:cs typeface="Garamond" charset="0"/>
              </a:rPr>
              <a:t>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'Gender Distributions'!$K$1</c:f>
              <c:strCache>
                <c:ptCount val="1"/>
                <c:pt idx="0">
                  <c:v>36 AU-Australia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'Gender Distributions'!$J$2:$J$8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'Gender Distributions'!$K$2:$K$8</c:f>
              <c:numCache>
                <c:formatCode>General</c:formatCode>
                <c:ptCount val="7"/>
                <c:pt idx="0">
                  <c:v>-25.49</c:v>
                </c:pt>
                <c:pt idx="1">
                  <c:v>-27.35</c:v>
                </c:pt>
                <c:pt idx="2">
                  <c:v>-19.15</c:v>
                </c:pt>
                <c:pt idx="3">
                  <c:v>-10.98</c:v>
                </c:pt>
                <c:pt idx="4">
                  <c:v>-6.04</c:v>
                </c:pt>
                <c:pt idx="5">
                  <c:v>-3.98</c:v>
                </c:pt>
                <c:pt idx="6">
                  <c:v>-7.0</c:v>
                </c:pt>
              </c:numCache>
            </c:numRef>
          </c:val>
        </c:ser>
        <c:ser>
          <c:idx val="1"/>
          <c:order val="1"/>
          <c:tx>
            <c:strRef>
              <c:f>'Gender Distributions'!$L$1</c:f>
              <c:strCache>
                <c:ptCount val="1"/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'Gender Distributions'!$J$2:$J$8</c:f>
              <c:strCache>
                <c:ptCount val="7"/>
                <c:pt idx="0">
                  <c:v>Actual Bin 1 from LIS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</c:strCache>
            </c:strRef>
          </c:cat>
          <c:val>
            <c:numRef>
              <c:f>'Gender Distributions'!$L$2:$L$8</c:f>
              <c:numCache>
                <c:formatCode>General</c:formatCode>
                <c:ptCount val="7"/>
                <c:pt idx="0">
                  <c:v>25.49</c:v>
                </c:pt>
                <c:pt idx="1">
                  <c:v>27.35</c:v>
                </c:pt>
                <c:pt idx="2">
                  <c:v>19.15</c:v>
                </c:pt>
                <c:pt idx="3">
                  <c:v>10.98</c:v>
                </c:pt>
                <c:pt idx="4">
                  <c:v>6.04</c:v>
                </c:pt>
                <c:pt idx="5">
                  <c:v>3.98</c:v>
                </c:pt>
                <c:pt idx="6">
                  <c:v>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207792"/>
        <c:axId val="79210272"/>
      </c:barChart>
      <c:catAx>
        <c:axId val="79207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210272"/>
        <c:crosses val="autoZero"/>
        <c:auto val="1"/>
        <c:lblAlgn val="ctr"/>
        <c:lblOffset val="100"/>
        <c:noMultiLvlLbl val="0"/>
      </c:catAx>
      <c:valAx>
        <c:axId val="792102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20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Males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Distributions'!$K$10:$K$16</c:f>
              <c:numCache>
                <c:formatCode>General</c:formatCode>
                <c:ptCount val="7"/>
                <c:pt idx="0">
                  <c:v>-17.4</c:v>
                </c:pt>
                <c:pt idx="1">
                  <c:v>-18.74</c:v>
                </c:pt>
                <c:pt idx="2">
                  <c:v>-27.29</c:v>
                </c:pt>
                <c:pt idx="3">
                  <c:v>-16.44</c:v>
                </c:pt>
                <c:pt idx="4">
                  <c:v>-8.31</c:v>
                </c:pt>
                <c:pt idx="5">
                  <c:v>-4.29</c:v>
                </c:pt>
                <c:pt idx="6">
                  <c:v>-7.53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Distributions'!$L$10:$L$16</c:f>
              <c:numCache>
                <c:formatCode>General</c:formatCode>
                <c:ptCount val="7"/>
                <c:pt idx="0">
                  <c:v>17.4</c:v>
                </c:pt>
                <c:pt idx="1">
                  <c:v>18.74</c:v>
                </c:pt>
                <c:pt idx="2">
                  <c:v>27.29</c:v>
                </c:pt>
                <c:pt idx="3">
                  <c:v>16.44</c:v>
                </c:pt>
                <c:pt idx="4">
                  <c:v>8.31</c:v>
                </c:pt>
                <c:pt idx="5">
                  <c:v>4.29</c:v>
                </c:pt>
                <c:pt idx="6">
                  <c:v>7.53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747120"/>
        <c:axId val="79749872"/>
      </c:barChart>
      <c:catAx>
        <c:axId val="79747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749872"/>
        <c:crosses val="autoZero"/>
        <c:auto val="1"/>
        <c:lblAlgn val="ctr"/>
        <c:lblOffset val="100"/>
        <c:noMultiLvlLbl val="0"/>
      </c:catAx>
      <c:valAx>
        <c:axId val="797498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74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Males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Distributions'!$K$18:$K$24</c:f>
              <c:numCache>
                <c:formatCode>General</c:formatCode>
                <c:ptCount val="7"/>
                <c:pt idx="0">
                  <c:v>-55.07</c:v>
                </c:pt>
                <c:pt idx="1">
                  <c:v>-18.99</c:v>
                </c:pt>
                <c:pt idx="2">
                  <c:v>-9.8</c:v>
                </c:pt>
                <c:pt idx="3">
                  <c:v>-5.53</c:v>
                </c:pt>
                <c:pt idx="4">
                  <c:v>-2.47</c:v>
                </c:pt>
                <c:pt idx="5">
                  <c:v>-1.94</c:v>
                </c:pt>
                <c:pt idx="6">
                  <c:v>-6.19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Distributions'!$L$18:$L$24</c:f>
              <c:numCache>
                <c:formatCode>General</c:formatCode>
                <c:ptCount val="7"/>
                <c:pt idx="0">
                  <c:v>55.07</c:v>
                </c:pt>
                <c:pt idx="1">
                  <c:v>18.99</c:v>
                </c:pt>
                <c:pt idx="2">
                  <c:v>9.8</c:v>
                </c:pt>
                <c:pt idx="3">
                  <c:v>5.53</c:v>
                </c:pt>
                <c:pt idx="4">
                  <c:v>2.47</c:v>
                </c:pt>
                <c:pt idx="5">
                  <c:v>1.94</c:v>
                </c:pt>
                <c:pt idx="6">
                  <c:v>6.19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72112"/>
        <c:axId val="7997888"/>
      </c:barChart>
      <c:catAx>
        <c:axId val="79721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97888"/>
        <c:crosses val="autoZero"/>
        <c:auto val="1"/>
        <c:lblAlgn val="ctr"/>
        <c:lblOffset val="100"/>
        <c:noMultiLvlLbl val="0"/>
      </c:catAx>
      <c:valAx>
        <c:axId val="79978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Males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Distributions'!$K$26:$K$32</c:f>
              <c:numCache>
                <c:formatCode>General</c:formatCode>
                <c:ptCount val="7"/>
                <c:pt idx="0">
                  <c:v>-16.48</c:v>
                </c:pt>
                <c:pt idx="1">
                  <c:v>-22.15</c:v>
                </c:pt>
                <c:pt idx="2">
                  <c:v>-21.04</c:v>
                </c:pt>
                <c:pt idx="3">
                  <c:v>-16.52</c:v>
                </c:pt>
                <c:pt idx="4">
                  <c:v>-9.68</c:v>
                </c:pt>
                <c:pt idx="5">
                  <c:v>-5.94</c:v>
                </c:pt>
                <c:pt idx="6">
                  <c:v>-8.19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Distributions'!$L$26:$L$32</c:f>
              <c:numCache>
                <c:formatCode>General</c:formatCode>
                <c:ptCount val="7"/>
                <c:pt idx="0">
                  <c:v>16.48</c:v>
                </c:pt>
                <c:pt idx="1">
                  <c:v>22.15</c:v>
                </c:pt>
                <c:pt idx="2">
                  <c:v>21.04</c:v>
                </c:pt>
                <c:pt idx="3">
                  <c:v>16.52</c:v>
                </c:pt>
                <c:pt idx="4">
                  <c:v>9.68</c:v>
                </c:pt>
                <c:pt idx="5">
                  <c:v>5.94</c:v>
                </c:pt>
                <c:pt idx="6">
                  <c:v>8.19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238960"/>
        <c:axId val="79241712"/>
      </c:barChart>
      <c:catAx>
        <c:axId val="792389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241712"/>
        <c:crosses val="autoZero"/>
        <c:auto val="1"/>
        <c:lblAlgn val="ctr"/>
        <c:lblOffset val="100"/>
        <c:noMultiLvlLbl val="0"/>
      </c:catAx>
      <c:valAx>
        <c:axId val="7924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23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solidFill>
                  <a:schemeClr val="tx1"/>
                </a:solidFill>
              </a:rPr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Distributions'!$K$34:$K$40</c:f>
              <c:numCache>
                <c:formatCode>General</c:formatCode>
                <c:ptCount val="7"/>
                <c:pt idx="0">
                  <c:v>-28.53</c:v>
                </c:pt>
                <c:pt idx="1">
                  <c:v>-22.28</c:v>
                </c:pt>
                <c:pt idx="2">
                  <c:v>-18.43</c:v>
                </c:pt>
                <c:pt idx="3">
                  <c:v>-11.38</c:v>
                </c:pt>
                <c:pt idx="4">
                  <c:v>-7.69</c:v>
                </c:pt>
                <c:pt idx="5">
                  <c:v>-3.96</c:v>
                </c:pt>
                <c:pt idx="6">
                  <c:v>-7.73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Distributions'!$L$34:$L$40</c:f>
              <c:numCache>
                <c:formatCode>General</c:formatCode>
                <c:ptCount val="7"/>
                <c:pt idx="0">
                  <c:v>28.53</c:v>
                </c:pt>
                <c:pt idx="1">
                  <c:v>22.28</c:v>
                </c:pt>
                <c:pt idx="2">
                  <c:v>18.43</c:v>
                </c:pt>
                <c:pt idx="3">
                  <c:v>11.38</c:v>
                </c:pt>
                <c:pt idx="4">
                  <c:v>7.69</c:v>
                </c:pt>
                <c:pt idx="5">
                  <c:v>3.96</c:v>
                </c:pt>
                <c:pt idx="6">
                  <c:v>7.73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784160"/>
        <c:axId val="79786912"/>
      </c:barChart>
      <c:catAx>
        <c:axId val="79784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786912"/>
        <c:crosses val="autoZero"/>
        <c:auto val="1"/>
        <c:lblAlgn val="ctr"/>
        <c:lblOffset val="100"/>
        <c:noMultiLvlLbl val="0"/>
      </c:catAx>
      <c:valAx>
        <c:axId val="797869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78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Females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Distributions'!$K$42:$K$48</c:f>
              <c:numCache>
                <c:formatCode>General</c:formatCode>
                <c:ptCount val="7"/>
                <c:pt idx="0">
                  <c:v>-25.42</c:v>
                </c:pt>
                <c:pt idx="1">
                  <c:v>-14.97</c:v>
                </c:pt>
                <c:pt idx="2">
                  <c:v>-18.8</c:v>
                </c:pt>
                <c:pt idx="3">
                  <c:v>-16.33</c:v>
                </c:pt>
                <c:pt idx="4">
                  <c:v>-10.99</c:v>
                </c:pt>
                <c:pt idx="5">
                  <c:v>-5.41</c:v>
                </c:pt>
                <c:pt idx="6">
                  <c:v>-8.08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Distributions'!$L$42:$L$48</c:f>
              <c:numCache>
                <c:formatCode>General</c:formatCode>
                <c:ptCount val="7"/>
                <c:pt idx="0">
                  <c:v>25.42</c:v>
                </c:pt>
                <c:pt idx="1">
                  <c:v>14.97</c:v>
                </c:pt>
                <c:pt idx="2">
                  <c:v>18.8</c:v>
                </c:pt>
                <c:pt idx="3">
                  <c:v>16.33</c:v>
                </c:pt>
                <c:pt idx="4">
                  <c:v>10.99</c:v>
                </c:pt>
                <c:pt idx="5">
                  <c:v>5.41</c:v>
                </c:pt>
                <c:pt idx="6">
                  <c:v>8.08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815488"/>
        <c:axId val="79818240"/>
      </c:barChart>
      <c:catAx>
        <c:axId val="79815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818240"/>
        <c:crosses val="autoZero"/>
        <c:auto val="1"/>
        <c:lblAlgn val="ctr"/>
        <c:lblOffset val="100"/>
        <c:noMultiLvlLbl val="0"/>
      </c:catAx>
      <c:valAx>
        <c:axId val="798182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81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>
                <a:effectLst/>
              </a:rPr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Distributions'!$K$50:$K$56</c:f>
              <c:numCache>
                <c:formatCode>General</c:formatCode>
                <c:ptCount val="7"/>
                <c:pt idx="0">
                  <c:v>-63.29</c:v>
                </c:pt>
                <c:pt idx="1">
                  <c:v>-19.56</c:v>
                </c:pt>
                <c:pt idx="2">
                  <c:v>-5.46</c:v>
                </c:pt>
                <c:pt idx="3">
                  <c:v>-2.95</c:v>
                </c:pt>
                <c:pt idx="4">
                  <c:v>-1.35</c:v>
                </c:pt>
                <c:pt idx="5">
                  <c:v>-1.27</c:v>
                </c:pt>
                <c:pt idx="6">
                  <c:v>-6.13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Distributions'!$L$50:$L$56</c:f>
              <c:numCache>
                <c:formatCode>General</c:formatCode>
                <c:ptCount val="7"/>
                <c:pt idx="0">
                  <c:v>63.29</c:v>
                </c:pt>
                <c:pt idx="1">
                  <c:v>19.56</c:v>
                </c:pt>
                <c:pt idx="2">
                  <c:v>5.46</c:v>
                </c:pt>
                <c:pt idx="3">
                  <c:v>2.95</c:v>
                </c:pt>
                <c:pt idx="4">
                  <c:v>1.35</c:v>
                </c:pt>
                <c:pt idx="5">
                  <c:v>1.27</c:v>
                </c:pt>
                <c:pt idx="6">
                  <c:v>6.13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261744"/>
        <c:axId val="79264496"/>
      </c:barChart>
      <c:catAx>
        <c:axId val="79261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264496"/>
        <c:crosses val="autoZero"/>
        <c:auto val="1"/>
        <c:lblAlgn val="ctr"/>
        <c:lblOffset val="100"/>
        <c:noMultiLvlLbl val="0"/>
      </c:catAx>
      <c:valAx>
        <c:axId val="792644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26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Garamond" charset="0"/>
                <a:ea typeface="Garamond" charset="0"/>
                <a:cs typeface="Garamond" charset="0"/>
              </a:defRPr>
            </a:pPr>
            <a:r>
              <a:rPr lang="en-US" sz="2000" b="0" i="0" baseline="0">
                <a:effectLst/>
              </a:rPr>
              <a:t>Females</a:t>
            </a:r>
            <a:endParaRPr lang="en-US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Garamond" charset="0"/>
              <a:ea typeface="Garamond" charset="0"/>
              <a:cs typeface="Garamond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Distributions'!$K$58:$K$64</c:f>
              <c:numCache>
                <c:formatCode>General</c:formatCode>
                <c:ptCount val="7"/>
                <c:pt idx="0">
                  <c:v>-10.08</c:v>
                </c:pt>
                <c:pt idx="1">
                  <c:v>-20.26</c:v>
                </c:pt>
                <c:pt idx="2">
                  <c:v>-21.63</c:v>
                </c:pt>
                <c:pt idx="3">
                  <c:v>-17.2</c:v>
                </c:pt>
                <c:pt idx="4">
                  <c:v>-14.14</c:v>
                </c:pt>
                <c:pt idx="5">
                  <c:v>-7.74</c:v>
                </c:pt>
                <c:pt idx="6">
                  <c:v>-8.96</c:v>
                </c:pt>
              </c:numCache>
            </c:numRef>
          </c:val>
        </c:ser>
        <c:ser>
          <c:idx val="1"/>
          <c:order val="1"/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val>
            <c:numRef>
              <c:f>'Gender Distributions'!$L$58:$L$64</c:f>
              <c:numCache>
                <c:formatCode>General</c:formatCode>
                <c:ptCount val="7"/>
                <c:pt idx="0">
                  <c:v>10.08</c:v>
                </c:pt>
                <c:pt idx="1">
                  <c:v>20.26</c:v>
                </c:pt>
                <c:pt idx="2">
                  <c:v>21.63</c:v>
                </c:pt>
                <c:pt idx="3">
                  <c:v>17.2</c:v>
                </c:pt>
                <c:pt idx="4">
                  <c:v>14.14</c:v>
                </c:pt>
                <c:pt idx="5">
                  <c:v>7.74</c:v>
                </c:pt>
                <c:pt idx="6">
                  <c:v>8.96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9831104"/>
        <c:axId val="79833856"/>
      </c:barChart>
      <c:catAx>
        <c:axId val="79831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833856"/>
        <c:crosses val="autoZero"/>
        <c:auto val="1"/>
        <c:lblAlgn val="ctr"/>
        <c:lblOffset val="100"/>
        <c:noMultiLvlLbl val="0"/>
      </c:catAx>
      <c:valAx>
        <c:axId val="798338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83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BC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Graphs!$A$2:$A$11</c:f>
              <c:strCache>
                <c:ptCount val="10"/>
                <c:pt idx="0">
                  <c:v>20-24</c:v>
                </c:pt>
                <c:pt idx="1">
                  <c:v>25-29</c:v>
                </c:pt>
                <c:pt idx="2">
                  <c:v>30-34</c:v>
                </c:pt>
                <c:pt idx="3">
                  <c:v>35-39</c:v>
                </c:pt>
                <c:pt idx="4">
                  <c:v>40-44</c:v>
                </c:pt>
                <c:pt idx="5">
                  <c:v>45-49</c:v>
                </c:pt>
                <c:pt idx="6">
                  <c:v>50-54</c:v>
                </c:pt>
                <c:pt idx="7">
                  <c:v>55-59</c:v>
                </c:pt>
                <c:pt idx="8">
                  <c:v>60-64</c:v>
                </c:pt>
                <c:pt idx="9">
                  <c:v>65-69</c:v>
                </c:pt>
              </c:strCache>
            </c:strRef>
          </c:cat>
          <c:val>
            <c:numRef>
              <c:f>Graphs!$B$2:$B$11</c:f>
              <c:numCache>
                <c:formatCode>General</c:formatCode>
                <c:ptCount val="10"/>
                <c:pt idx="0">
                  <c:v>0.27715602</c:v>
                </c:pt>
                <c:pt idx="1">
                  <c:v>0.28886555</c:v>
                </c:pt>
                <c:pt idx="2">
                  <c:v>0.27980427</c:v>
                </c:pt>
                <c:pt idx="3">
                  <c:v>0.27215686</c:v>
                </c:pt>
                <c:pt idx="4">
                  <c:v>0.25816366</c:v>
                </c:pt>
                <c:pt idx="5">
                  <c:v>0.2528132</c:v>
                </c:pt>
                <c:pt idx="6">
                  <c:v>0.23195084</c:v>
                </c:pt>
                <c:pt idx="7">
                  <c:v>0.2084474</c:v>
                </c:pt>
                <c:pt idx="8">
                  <c:v>0.20953199</c:v>
                </c:pt>
                <c:pt idx="9">
                  <c:v>0.19843924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51520"/>
        <c:axId val="79855552"/>
      </c:lineChart>
      <c:catAx>
        <c:axId val="7985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/>
                  <a:t>Age Groups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855552"/>
        <c:crosses val="autoZero"/>
        <c:auto val="1"/>
        <c:lblAlgn val="ctr"/>
        <c:lblOffset val="100"/>
        <c:noMultiLvlLbl val="0"/>
      </c:catAx>
      <c:valAx>
        <c:axId val="79855552"/>
        <c:scaling>
          <c:orientation val="minMax"/>
          <c:min val="0.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/>
                  <a:t>Bhattacharyya Coefficient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8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solidFill>
            <a:schemeClr val="tx1"/>
          </a:solidFill>
          <a:latin typeface="Garamond" charset="0"/>
          <a:ea typeface="Garamond" charset="0"/>
          <a:cs typeface="Garamond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Graphs!$B$26</c:f>
              <c:strCache>
                <c:ptCount val="1"/>
                <c:pt idx="0">
                  <c:v>Normalized BC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Graphs!$A$27:$A$29</c:f>
              <c:strCache>
                <c:ptCount val="3"/>
                <c:pt idx="0">
                  <c:v>Low Education</c:v>
                </c:pt>
                <c:pt idx="1">
                  <c:v>Medium Education</c:v>
                </c:pt>
                <c:pt idx="2">
                  <c:v>High Education</c:v>
                </c:pt>
              </c:strCache>
            </c:strRef>
          </c:cat>
          <c:val>
            <c:numRef>
              <c:f>Graphs!$B$27:$B$29</c:f>
              <c:numCache>
                <c:formatCode>General</c:formatCode>
                <c:ptCount val="3"/>
                <c:pt idx="0">
                  <c:v>64.95</c:v>
                </c:pt>
                <c:pt idx="1">
                  <c:v>70.12</c:v>
                </c:pt>
                <c:pt idx="2">
                  <c:v>72.34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164976"/>
        <c:axId val="43169008"/>
      </c:barChart>
      <c:catAx>
        <c:axId val="4316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 sz="1800" b="0" i="0" baseline="0">
                    <a:effectLst/>
                  </a:rPr>
                  <a:t>Educational Groups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43169008"/>
        <c:crosses val="autoZero"/>
        <c:auto val="1"/>
        <c:lblAlgn val="ctr"/>
        <c:lblOffset val="100"/>
        <c:noMultiLvlLbl val="0"/>
      </c:catAx>
      <c:valAx>
        <c:axId val="431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 sz="1800" b="0" i="0" baseline="0">
                    <a:effectLst/>
                  </a:rPr>
                  <a:t>Normalized Bhattacharyya Coefficient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4316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solidFill>
            <a:schemeClr val="tx1"/>
          </a:solidFill>
          <a:latin typeface="Garamond" charset="0"/>
          <a:ea typeface="Garamond" charset="0"/>
          <a:cs typeface="Garamond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Graphs!$R$2</c:f>
              <c:strCache>
                <c:ptCount val="1"/>
                <c:pt idx="0">
                  <c:v>Normalized BC</c:v>
                </c:pt>
              </c:strCache>
            </c:strRef>
          </c:tx>
          <c:spPr>
            <a:solidFill>
              <a:schemeClr val="accent1"/>
            </a:solidFill>
            <a:ln w="127000">
              <a:solidFill>
                <a:schemeClr val="bg2">
                  <a:lumMod val="50000"/>
                </a:schemeClr>
              </a:solidFill>
              <a:miter lim="800000"/>
            </a:ln>
            <a:effectLst/>
          </c:spPr>
          <c:invertIfNegative val="0"/>
          <c:cat>
            <c:strRef>
              <c:f>Graphs!$Q$3:$Q$23</c:f>
              <c:strCache>
                <c:ptCount val="21"/>
                <c:pt idx="0">
                  <c:v>Denmark</c:v>
                </c:pt>
                <c:pt idx="1">
                  <c:v>Norway</c:v>
                </c:pt>
                <c:pt idx="2">
                  <c:v>South Africa</c:v>
                </c:pt>
                <c:pt idx="3">
                  <c:v>France</c:v>
                </c:pt>
                <c:pt idx="4">
                  <c:v>United Kingdom</c:v>
                </c:pt>
                <c:pt idx="5">
                  <c:v>Estonia</c:v>
                </c:pt>
                <c:pt idx="6">
                  <c:v>Germany</c:v>
                </c:pt>
                <c:pt idx="7">
                  <c:v>Japan</c:v>
                </c:pt>
                <c:pt idx="8">
                  <c:v>Finland</c:v>
                </c:pt>
                <c:pt idx="9">
                  <c:v>United States</c:v>
                </c:pt>
                <c:pt idx="10">
                  <c:v>Taiwan</c:v>
                </c:pt>
                <c:pt idx="11">
                  <c:v>Spain</c:v>
                </c:pt>
                <c:pt idx="12">
                  <c:v>Australia</c:v>
                </c:pt>
                <c:pt idx="13">
                  <c:v>Slovenia</c:v>
                </c:pt>
                <c:pt idx="14">
                  <c:v>Iceland</c:v>
                </c:pt>
                <c:pt idx="15">
                  <c:v>Italy</c:v>
                </c:pt>
                <c:pt idx="16">
                  <c:v>Czech Republic</c:v>
                </c:pt>
                <c:pt idx="17">
                  <c:v>Russia</c:v>
                </c:pt>
                <c:pt idx="18">
                  <c:v>Poland</c:v>
                </c:pt>
                <c:pt idx="19">
                  <c:v>Slovak Republic </c:v>
                </c:pt>
                <c:pt idx="20">
                  <c:v>Hungary</c:v>
                </c:pt>
              </c:strCache>
            </c:strRef>
          </c:cat>
          <c:val>
            <c:numRef>
              <c:f>Graphs!$R$3:$R$23</c:f>
              <c:numCache>
                <c:formatCode>General</c:formatCode>
                <c:ptCount val="21"/>
                <c:pt idx="0">
                  <c:v>93.329183</c:v>
                </c:pt>
                <c:pt idx="1">
                  <c:v>87.20633</c:v>
                </c:pt>
                <c:pt idx="2">
                  <c:v>82.443399</c:v>
                </c:pt>
                <c:pt idx="3">
                  <c:v>81.203098</c:v>
                </c:pt>
                <c:pt idx="4">
                  <c:v>75.262578</c:v>
                </c:pt>
                <c:pt idx="5">
                  <c:v>74.186862</c:v>
                </c:pt>
                <c:pt idx="6">
                  <c:v>74.071828</c:v>
                </c:pt>
                <c:pt idx="7">
                  <c:v>72.727555</c:v>
                </c:pt>
                <c:pt idx="8">
                  <c:v>72.450586</c:v>
                </c:pt>
                <c:pt idx="9">
                  <c:v>71.714727</c:v>
                </c:pt>
                <c:pt idx="10">
                  <c:v>67.660415</c:v>
                </c:pt>
                <c:pt idx="11">
                  <c:v>67.00494</c:v>
                </c:pt>
                <c:pt idx="12">
                  <c:v>65.78938599999999</c:v>
                </c:pt>
                <c:pt idx="13">
                  <c:v>65.135053</c:v>
                </c:pt>
                <c:pt idx="14">
                  <c:v>60.057467</c:v>
                </c:pt>
                <c:pt idx="15">
                  <c:v>56.054754</c:v>
                </c:pt>
                <c:pt idx="16">
                  <c:v>54.088929</c:v>
                </c:pt>
                <c:pt idx="17">
                  <c:v>51.952766</c:v>
                </c:pt>
                <c:pt idx="18">
                  <c:v>48.247127</c:v>
                </c:pt>
                <c:pt idx="19">
                  <c:v>45.027959</c:v>
                </c:pt>
                <c:pt idx="20">
                  <c:v>35.221649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181024"/>
        <c:axId val="43183776"/>
      </c:barChart>
      <c:catAx>
        <c:axId val="431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9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43183776"/>
        <c:crosses val="autoZero"/>
        <c:auto val="1"/>
        <c:lblAlgn val="ctr"/>
        <c:lblOffset val="100"/>
        <c:noMultiLvlLbl val="0"/>
      </c:catAx>
      <c:valAx>
        <c:axId val="431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/>
                  <a:t>Normalized Bhattacharyya Coefficient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4318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chemeClr val="tx1"/>
          </a:solidFill>
          <a:latin typeface="Garamond" charset="0"/>
          <a:ea typeface="Garamond" charset="0"/>
          <a:cs typeface="Garamond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Graphs!$B$60</c:f>
              <c:strCache>
                <c:ptCount val="1"/>
                <c:pt idx="0">
                  <c:v>Normalized BC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Graphs!$A$61:$A$63</c:f>
              <c:strCache>
                <c:ptCount val="3"/>
                <c:pt idx="0">
                  <c:v>Left</c:v>
                </c:pt>
                <c:pt idx="1">
                  <c:v>Center</c:v>
                </c:pt>
                <c:pt idx="2">
                  <c:v>Right</c:v>
                </c:pt>
              </c:strCache>
            </c:strRef>
          </c:cat>
          <c:val>
            <c:numRef>
              <c:f>Graphs!$B$61:$B$63</c:f>
              <c:numCache>
                <c:formatCode>General</c:formatCode>
                <c:ptCount val="3"/>
                <c:pt idx="0">
                  <c:v>-7.3</c:v>
                </c:pt>
                <c:pt idx="1">
                  <c:v>-1.9</c:v>
                </c:pt>
                <c:pt idx="2">
                  <c:v>0.9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4688"/>
        <c:axId val="79878720"/>
      </c:barChart>
      <c:catAx>
        <c:axId val="7987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 sz="1800" b="0" i="0" baseline="0">
                    <a:effectLst/>
                  </a:rPr>
                  <a:t>Political Groups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878720"/>
        <c:crosses val="autoZero"/>
        <c:auto val="1"/>
        <c:lblAlgn val="ctr"/>
        <c:lblOffset val="100"/>
        <c:noMultiLvlLbl val="0"/>
      </c:catAx>
      <c:valAx>
        <c:axId val="798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 sz="1800" b="0" i="0" baseline="0">
                    <a:effectLst/>
                  </a:rPr>
                  <a:t>The difference between education-related BC and overall BC 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87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solidFill>
            <a:schemeClr val="tx1"/>
          </a:solidFill>
          <a:latin typeface="Garamond" charset="0"/>
          <a:ea typeface="Garamond" charset="0"/>
          <a:cs typeface="Garamond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Graphs!$X$2</c:f>
              <c:strCache>
                <c:ptCount val="1"/>
                <c:pt idx="0">
                  <c:v>V54difedu-V54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AU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PL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NO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IS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RU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US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SK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FI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SI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UK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r>
                      <a:rPr lang="en-US"/>
                      <a:t>CZ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/>
                      <a:t>DK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r>
                      <a:rPr lang="en-US"/>
                      <a:t>HU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r>
                      <a:rPr lang="en-US"/>
                      <a:t>IT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r>
                      <a:rPr lang="en-US"/>
                      <a:t>JP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r>
                      <a:rPr lang="en-US"/>
                      <a:t>ES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r>
                      <a:rPr lang="en-US"/>
                      <a:t>DE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forward val="10.0"/>
            <c:backward val="10.0"/>
            <c:dispRSqr val="0"/>
            <c:dispEq val="0"/>
          </c:trendline>
          <c:xVal>
            <c:numRef>
              <c:f>Graphs!$W$3:$W$19</c:f>
              <c:numCache>
                <c:formatCode>General</c:formatCode>
                <c:ptCount val="17"/>
                <c:pt idx="0">
                  <c:v>97.0</c:v>
                </c:pt>
                <c:pt idx="1">
                  <c:v>85.0</c:v>
                </c:pt>
                <c:pt idx="2">
                  <c:v>78.0</c:v>
                </c:pt>
                <c:pt idx="3">
                  <c:v>78.0</c:v>
                </c:pt>
                <c:pt idx="4">
                  <c:v>72.0</c:v>
                </c:pt>
                <c:pt idx="5">
                  <c:v>70.0</c:v>
                </c:pt>
                <c:pt idx="6">
                  <c:v>69.0</c:v>
                </c:pt>
                <c:pt idx="7">
                  <c:v>69.0</c:v>
                </c:pt>
                <c:pt idx="8">
                  <c:v>60.0</c:v>
                </c:pt>
                <c:pt idx="9">
                  <c:v>60.0</c:v>
                </c:pt>
                <c:pt idx="10">
                  <c:v>59.0</c:v>
                </c:pt>
                <c:pt idx="11">
                  <c:v>55.0</c:v>
                </c:pt>
                <c:pt idx="12">
                  <c:v>52.0</c:v>
                </c:pt>
                <c:pt idx="13">
                  <c:v>50.0</c:v>
                </c:pt>
                <c:pt idx="14">
                  <c:v>50.0</c:v>
                </c:pt>
                <c:pt idx="15">
                  <c:v>43.0</c:v>
                </c:pt>
                <c:pt idx="16">
                  <c:v>40.0</c:v>
                </c:pt>
              </c:numCache>
            </c:numRef>
          </c:xVal>
          <c:yVal>
            <c:numRef>
              <c:f>Graphs!$X$3:$X$19</c:f>
              <c:numCache>
                <c:formatCode>General</c:formatCode>
                <c:ptCount val="17"/>
                <c:pt idx="0">
                  <c:v>4.7</c:v>
                </c:pt>
                <c:pt idx="1">
                  <c:v>0.7</c:v>
                </c:pt>
                <c:pt idx="2">
                  <c:v>2.1</c:v>
                </c:pt>
                <c:pt idx="3">
                  <c:v>21.5</c:v>
                </c:pt>
                <c:pt idx="4">
                  <c:v>-8.8</c:v>
                </c:pt>
                <c:pt idx="5">
                  <c:v>0.0</c:v>
                </c:pt>
                <c:pt idx="6">
                  <c:v>1.1</c:v>
                </c:pt>
                <c:pt idx="7">
                  <c:v>9.4</c:v>
                </c:pt>
                <c:pt idx="8">
                  <c:v>-8.1</c:v>
                </c:pt>
                <c:pt idx="9">
                  <c:v>-1.4</c:v>
                </c:pt>
                <c:pt idx="10">
                  <c:v>-0.3</c:v>
                </c:pt>
                <c:pt idx="11">
                  <c:v>-3.2</c:v>
                </c:pt>
                <c:pt idx="12">
                  <c:v>-4.5</c:v>
                </c:pt>
                <c:pt idx="13">
                  <c:v>3.4</c:v>
                </c:pt>
                <c:pt idx="14">
                  <c:v>0.8</c:v>
                </c:pt>
                <c:pt idx="15">
                  <c:v>4.6</c:v>
                </c:pt>
                <c:pt idx="16">
                  <c:v>-11.6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9168"/>
        <c:axId val="79912928"/>
      </c:scatterChart>
      <c:valAx>
        <c:axId val="79909168"/>
        <c:scaling>
          <c:orientation val="minMax"/>
          <c:max val="110.0"/>
          <c:min val="2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Access Rate to Higher Education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912928"/>
        <c:crosses val="autoZero"/>
        <c:crossBetween val="midCat"/>
      </c:valAx>
      <c:valAx>
        <c:axId val="7991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The importance</a:t>
                </a:r>
                <a:r>
                  <a:rPr lang="en-US" baseline="0">
                    <a:solidFill>
                      <a:schemeClr val="tx1"/>
                    </a:solidFill>
                  </a:rPr>
                  <a:t> of education-related reference groups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90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latin typeface="Garamond" charset="0"/>
          <a:ea typeface="Garamond" charset="0"/>
          <a:cs typeface="Garamond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Graphs!$AF$1</c:f>
              <c:strCache>
                <c:ptCount val="1"/>
                <c:pt idx="0">
                  <c:v>V54difedu-V54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AU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CZ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DE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DK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EE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ES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FI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FR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HU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IS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r>
                      <a:rPr lang="en-US"/>
                      <a:t>IT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/>
                      <a:t>JP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r>
                      <a:rPr lang="en-US"/>
                      <a:t>NO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r>
                      <a:rPr lang="en-US"/>
                      <a:t>PL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r>
                      <a:rPr lang="en-US"/>
                      <a:t>RU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r>
                      <a:rPr lang="en-US"/>
                      <a:t>SI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r>
                      <a:rPr lang="en-US"/>
                      <a:t>SK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r>
                      <a:rPr lang="en-US"/>
                      <a:t>UK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r>
                      <a:rPr lang="en-US"/>
                      <a:t>US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r>
                      <a:rPr lang="en-US"/>
                      <a:t>ZA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forward val="0.48"/>
            <c:backward val="0.1"/>
            <c:dispRSqr val="0"/>
            <c:dispEq val="0"/>
          </c:trendline>
          <c:xVal>
            <c:numRef>
              <c:f>Graphs!$AE$2:$AE$21</c:f>
              <c:numCache>
                <c:formatCode>General</c:formatCode>
                <c:ptCount val="20"/>
                <c:pt idx="0">
                  <c:v>0.138</c:v>
                </c:pt>
                <c:pt idx="1">
                  <c:v>0.135</c:v>
                </c:pt>
                <c:pt idx="2">
                  <c:v>0.097</c:v>
                </c:pt>
                <c:pt idx="3">
                  <c:v>0.056</c:v>
                </c:pt>
                <c:pt idx="4">
                  <c:v>0.168</c:v>
                </c:pt>
                <c:pt idx="5">
                  <c:v>0.113</c:v>
                </c:pt>
                <c:pt idx="6">
                  <c:v>0.077</c:v>
                </c:pt>
                <c:pt idx="7">
                  <c:v>0.125</c:v>
                </c:pt>
                <c:pt idx="8">
                  <c:v>0.255</c:v>
                </c:pt>
                <c:pt idx="9">
                  <c:v>0.099</c:v>
                </c:pt>
                <c:pt idx="10">
                  <c:v>0.124</c:v>
                </c:pt>
                <c:pt idx="11">
                  <c:v>0.12</c:v>
                </c:pt>
                <c:pt idx="12">
                  <c:v>0.075</c:v>
                </c:pt>
                <c:pt idx="13">
                  <c:v>0.17</c:v>
                </c:pt>
                <c:pt idx="14">
                  <c:v>0.315</c:v>
                </c:pt>
                <c:pt idx="15">
                  <c:v>0.124</c:v>
                </c:pt>
                <c:pt idx="16">
                  <c:v>0.194</c:v>
                </c:pt>
                <c:pt idx="17">
                  <c:v>0.184</c:v>
                </c:pt>
                <c:pt idx="18">
                  <c:v>0.254</c:v>
                </c:pt>
                <c:pt idx="19">
                  <c:v>0.423</c:v>
                </c:pt>
              </c:numCache>
            </c:numRef>
          </c:xVal>
          <c:yVal>
            <c:numRef>
              <c:f>Graphs!$AF$2:$AF$21</c:f>
              <c:numCache>
                <c:formatCode>General</c:formatCode>
                <c:ptCount val="20"/>
                <c:pt idx="0">
                  <c:v>0.38776954</c:v>
                </c:pt>
                <c:pt idx="1">
                  <c:v>0.99072888</c:v>
                </c:pt>
                <c:pt idx="2">
                  <c:v>-5.3489841</c:v>
                </c:pt>
                <c:pt idx="3">
                  <c:v>-5.9165353</c:v>
                </c:pt>
                <c:pt idx="4">
                  <c:v>5.9997005</c:v>
                </c:pt>
                <c:pt idx="5">
                  <c:v>1.3197648</c:v>
                </c:pt>
                <c:pt idx="6">
                  <c:v>-3.7835678</c:v>
                </c:pt>
                <c:pt idx="7">
                  <c:v>-10.023048</c:v>
                </c:pt>
                <c:pt idx="8">
                  <c:v>-0.22412256</c:v>
                </c:pt>
                <c:pt idx="9">
                  <c:v>-0.94729548</c:v>
                </c:pt>
                <c:pt idx="10">
                  <c:v>-3.5083275</c:v>
                </c:pt>
                <c:pt idx="11">
                  <c:v>2.1533814</c:v>
                </c:pt>
                <c:pt idx="12">
                  <c:v>-4.6801524</c:v>
                </c:pt>
                <c:pt idx="13">
                  <c:v>1.3249557</c:v>
                </c:pt>
                <c:pt idx="14">
                  <c:v>-7.8082979</c:v>
                </c:pt>
                <c:pt idx="15">
                  <c:v>-5.6155587</c:v>
                </c:pt>
                <c:pt idx="16">
                  <c:v>0.22177078</c:v>
                </c:pt>
                <c:pt idx="17">
                  <c:v>0.57809466</c:v>
                </c:pt>
                <c:pt idx="18">
                  <c:v>-0.27582096</c:v>
                </c:pt>
                <c:pt idx="19">
                  <c:v>2.7283455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25296"/>
        <c:axId val="79329056"/>
      </c:scatterChart>
      <c:valAx>
        <c:axId val="79325296"/>
        <c:scaling>
          <c:orientation val="minMax"/>
          <c:max val="0.5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/>
                  <a:t>Gender</a:t>
                </a:r>
                <a:r>
                  <a:rPr lang="en-US" baseline="0"/>
                  <a:t> Inequality Index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329056"/>
        <c:crosses val="autoZero"/>
        <c:crossBetween val="midCat"/>
      </c:valAx>
      <c:valAx>
        <c:axId val="79329056"/>
        <c:scaling>
          <c:orientation val="minMax"/>
          <c:max val="10.0"/>
          <c:min val="-12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/>
                  <a:t>The importance of gender-related</a:t>
                </a:r>
                <a:r>
                  <a:rPr lang="en-US" baseline="0"/>
                  <a:t> reference groups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32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latin typeface="Garamond" charset="0"/>
          <a:ea typeface="Garamond" charset="0"/>
          <a:cs typeface="Garamond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Graphs!$AS$1</c:f>
              <c:strCache>
                <c:ptCount val="1"/>
                <c:pt idx="0">
                  <c:v>V54difage-V54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AU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DE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DK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ES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FI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FR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IT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JP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NO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SI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r>
                      <a:rPr lang="en-US"/>
                      <a:t>UK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/>
                      <a:t>US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forward val="10.0"/>
            <c:backward val="10.0"/>
            <c:dispRSqr val="0"/>
            <c:dispEq val="0"/>
          </c:trendline>
          <c:xVal>
            <c:numRef>
              <c:f>Graphs!$AR$2:$AR$13</c:f>
              <c:numCache>
                <c:formatCode>General</c:formatCode>
                <c:ptCount val="12"/>
                <c:pt idx="0">
                  <c:v>0.26</c:v>
                </c:pt>
                <c:pt idx="1">
                  <c:v>0.32</c:v>
                </c:pt>
                <c:pt idx="2">
                  <c:v>0.15</c:v>
                </c:pt>
                <c:pt idx="3">
                  <c:v>0.4</c:v>
                </c:pt>
                <c:pt idx="4">
                  <c:v>0.18</c:v>
                </c:pt>
                <c:pt idx="5">
                  <c:v>0.41</c:v>
                </c:pt>
                <c:pt idx="6">
                  <c:v>0.5</c:v>
                </c:pt>
                <c:pt idx="7">
                  <c:v>0.34</c:v>
                </c:pt>
                <c:pt idx="8">
                  <c:v>0.17</c:v>
                </c:pt>
                <c:pt idx="9">
                  <c:v>0.54</c:v>
                </c:pt>
                <c:pt idx="10">
                  <c:v>0.5</c:v>
                </c:pt>
                <c:pt idx="11">
                  <c:v>0.47</c:v>
                </c:pt>
              </c:numCache>
            </c:numRef>
          </c:xVal>
          <c:yVal>
            <c:numRef>
              <c:f>Graphs!$AS$2:$AS$13</c:f>
              <c:numCache>
                <c:formatCode>General</c:formatCode>
                <c:ptCount val="12"/>
                <c:pt idx="0">
                  <c:v>1.8</c:v>
                </c:pt>
                <c:pt idx="1">
                  <c:v>-6.1</c:v>
                </c:pt>
                <c:pt idx="2">
                  <c:v>-4.2</c:v>
                </c:pt>
                <c:pt idx="3">
                  <c:v>0.8</c:v>
                </c:pt>
                <c:pt idx="4">
                  <c:v>11.8</c:v>
                </c:pt>
                <c:pt idx="5">
                  <c:v>-10.3</c:v>
                </c:pt>
                <c:pt idx="6">
                  <c:v>-0.7</c:v>
                </c:pt>
                <c:pt idx="7">
                  <c:v>-9.9</c:v>
                </c:pt>
                <c:pt idx="8">
                  <c:v>4.3</c:v>
                </c:pt>
                <c:pt idx="9">
                  <c:v>-13.8</c:v>
                </c:pt>
                <c:pt idx="10">
                  <c:v>1.2</c:v>
                </c:pt>
                <c:pt idx="11">
                  <c:v>-0.4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71328"/>
        <c:axId val="79375088"/>
      </c:scatterChart>
      <c:valAx>
        <c:axId val="79371328"/>
        <c:scaling>
          <c:orientation val="minMax"/>
          <c:max val="0.6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/>
                  <a:t>Intergenerational</a:t>
                </a:r>
                <a:r>
                  <a:rPr lang="en-US" baseline="0"/>
                  <a:t> Earnings Elasticity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375088"/>
        <c:crosses val="autoZero"/>
        <c:crossBetween val="midCat"/>
      </c:valAx>
      <c:valAx>
        <c:axId val="79375088"/>
        <c:scaling>
          <c:orientation val="minMax"/>
          <c:max val="15.0"/>
          <c:min val="-2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Garamond" charset="0"/>
                    <a:ea typeface="Garamond" charset="0"/>
                    <a:cs typeface="Garamond" charset="0"/>
                  </a:defRPr>
                </a:pPr>
                <a:r>
                  <a:rPr lang="en-US" sz="1800" b="0" i="0" baseline="0">
                    <a:effectLst/>
                  </a:rPr>
                  <a:t>The importance of age-related reference groups</a:t>
                </a:r>
                <a:endParaRPr lang="en-U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800" b="0" i="0" u="none" strike="noStrike" kern="1200" baseline="0">
                  <a:solidFill>
                    <a:sysClr val="windowText" lastClr="000000"/>
                  </a:solidFill>
                  <a:latin typeface="Garamond" charset="0"/>
                  <a:ea typeface="Garamond" charset="0"/>
                  <a:cs typeface="Garamond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Garamond" charset="0"/>
                <a:ea typeface="Garamond" charset="0"/>
                <a:cs typeface="Garamond" charset="0"/>
              </a:defRPr>
            </a:pPr>
            <a:endParaRPr lang="en-US"/>
          </a:p>
        </c:txPr>
        <c:crossAx val="7937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latin typeface="Garamond" charset="0"/>
          <a:ea typeface="Garamond" charset="0"/>
          <a:cs typeface="Garamond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32.xml"/><Relationship Id="rId12" Type="http://schemas.openxmlformats.org/officeDocument/2006/relationships/chart" Target="../charts/chart33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6" Type="http://schemas.openxmlformats.org/officeDocument/2006/relationships/chart" Target="../charts/chart27.xml"/><Relationship Id="rId7" Type="http://schemas.openxmlformats.org/officeDocument/2006/relationships/chart" Target="../charts/chart28.xml"/><Relationship Id="rId8" Type="http://schemas.openxmlformats.org/officeDocument/2006/relationships/chart" Target="../charts/chart29.xml"/><Relationship Id="rId9" Type="http://schemas.openxmlformats.org/officeDocument/2006/relationships/chart" Target="../charts/chart30.xml"/><Relationship Id="rId10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chart" Target="../charts/chart42.xml"/><Relationship Id="rId20" Type="http://schemas.openxmlformats.org/officeDocument/2006/relationships/chart" Target="../charts/chart53.xml"/><Relationship Id="rId10" Type="http://schemas.openxmlformats.org/officeDocument/2006/relationships/chart" Target="../charts/chart43.xml"/><Relationship Id="rId11" Type="http://schemas.openxmlformats.org/officeDocument/2006/relationships/chart" Target="../charts/chart44.xml"/><Relationship Id="rId12" Type="http://schemas.openxmlformats.org/officeDocument/2006/relationships/chart" Target="../charts/chart45.xml"/><Relationship Id="rId13" Type="http://schemas.openxmlformats.org/officeDocument/2006/relationships/chart" Target="../charts/chart46.xml"/><Relationship Id="rId14" Type="http://schemas.openxmlformats.org/officeDocument/2006/relationships/chart" Target="../charts/chart47.xml"/><Relationship Id="rId15" Type="http://schemas.openxmlformats.org/officeDocument/2006/relationships/chart" Target="../charts/chart48.xml"/><Relationship Id="rId16" Type="http://schemas.openxmlformats.org/officeDocument/2006/relationships/chart" Target="../charts/chart49.xml"/><Relationship Id="rId17" Type="http://schemas.openxmlformats.org/officeDocument/2006/relationships/chart" Target="../charts/chart50.xml"/><Relationship Id="rId18" Type="http://schemas.openxmlformats.org/officeDocument/2006/relationships/chart" Target="../charts/chart51.xml"/><Relationship Id="rId19" Type="http://schemas.openxmlformats.org/officeDocument/2006/relationships/chart" Target="../charts/chart52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chart" Target="../charts/chart40.xml"/><Relationship Id="rId8" Type="http://schemas.openxmlformats.org/officeDocument/2006/relationships/chart" Target="../charts/chart4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4" Type="http://schemas.openxmlformats.org/officeDocument/2006/relationships/chart" Target="../charts/chart57.xml"/><Relationship Id="rId5" Type="http://schemas.openxmlformats.org/officeDocument/2006/relationships/chart" Target="../charts/chart58.xml"/><Relationship Id="rId6" Type="http://schemas.openxmlformats.org/officeDocument/2006/relationships/chart" Target="../charts/chart59.xml"/><Relationship Id="rId7" Type="http://schemas.openxmlformats.org/officeDocument/2006/relationships/chart" Target="../charts/chart60.xml"/><Relationship Id="rId8" Type="http://schemas.openxmlformats.org/officeDocument/2006/relationships/chart" Target="../charts/chart61.xml"/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4" Type="http://schemas.openxmlformats.org/officeDocument/2006/relationships/chart" Target="../charts/chart65.xml"/><Relationship Id="rId5" Type="http://schemas.openxmlformats.org/officeDocument/2006/relationships/chart" Target="../charts/chart66.xml"/><Relationship Id="rId6" Type="http://schemas.openxmlformats.org/officeDocument/2006/relationships/chart" Target="../charts/chart67.xml"/><Relationship Id="rId7" Type="http://schemas.openxmlformats.org/officeDocument/2006/relationships/chart" Target="../charts/chart68.xml"/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9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emf"/><Relationship Id="rId21" Type="http://schemas.openxmlformats.org/officeDocument/2006/relationships/image" Target="../media/image21.emf"/><Relationship Id="rId22" Type="http://schemas.openxmlformats.org/officeDocument/2006/relationships/image" Target="../media/image22.emf"/><Relationship Id="rId23" Type="http://schemas.openxmlformats.org/officeDocument/2006/relationships/image" Target="../media/image23.emf"/><Relationship Id="rId24" Type="http://schemas.openxmlformats.org/officeDocument/2006/relationships/image" Target="../media/image24.emf"/><Relationship Id="rId25" Type="http://schemas.openxmlformats.org/officeDocument/2006/relationships/image" Target="../media/image25.emf"/><Relationship Id="rId26" Type="http://schemas.openxmlformats.org/officeDocument/2006/relationships/image" Target="../media/image26.emf"/><Relationship Id="rId27" Type="http://schemas.openxmlformats.org/officeDocument/2006/relationships/image" Target="../media/image27.emf"/><Relationship Id="rId28" Type="http://schemas.openxmlformats.org/officeDocument/2006/relationships/image" Target="../media/image28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Relationship Id="rId4" Type="http://schemas.openxmlformats.org/officeDocument/2006/relationships/image" Target="../media/image4.emf"/><Relationship Id="rId5" Type="http://schemas.openxmlformats.org/officeDocument/2006/relationships/image" Target="../media/image5.emf"/><Relationship Id="rId30" Type="http://schemas.openxmlformats.org/officeDocument/2006/relationships/image" Target="../media/image30.emf"/><Relationship Id="rId31" Type="http://schemas.openxmlformats.org/officeDocument/2006/relationships/image" Target="../media/image31.emf"/><Relationship Id="rId32" Type="http://schemas.openxmlformats.org/officeDocument/2006/relationships/image" Target="../media/image32.emf"/><Relationship Id="rId9" Type="http://schemas.openxmlformats.org/officeDocument/2006/relationships/image" Target="../media/image9.emf"/><Relationship Id="rId6" Type="http://schemas.openxmlformats.org/officeDocument/2006/relationships/image" Target="../media/image6.emf"/><Relationship Id="rId7" Type="http://schemas.openxmlformats.org/officeDocument/2006/relationships/image" Target="../media/image7.emf"/><Relationship Id="rId8" Type="http://schemas.openxmlformats.org/officeDocument/2006/relationships/image" Target="../media/image8.emf"/><Relationship Id="rId33" Type="http://schemas.openxmlformats.org/officeDocument/2006/relationships/image" Target="../media/image33.emf"/><Relationship Id="rId34" Type="http://schemas.openxmlformats.org/officeDocument/2006/relationships/image" Target="../media/image34.emf"/><Relationship Id="rId35" Type="http://schemas.openxmlformats.org/officeDocument/2006/relationships/image" Target="../media/image35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1" Type="http://schemas.openxmlformats.org/officeDocument/2006/relationships/image" Target="../media/image11.emf"/><Relationship Id="rId12" Type="http://schemas.openxmlformats.org/officeDocument/2006/relationships/image" Target="../media/image12.emf"/><Relationship Id="rId13" Type="http://schemas.openxmlformats.org/officeDocument/2006/relationships/image" Target="../media/image13.emf"/><Relationship Id="rId14" Type="http://schemas.openxmlformats.org/officeDocument/2006/relationships/image" Target="../media/image14.emf"/><Relationship Id="rId15" Type="http://schemas.openxmlformats.org/officeDocument/2006/relationships/image" Target="../media/image15.emf"/><Relationship Id="rId16" Type="http://schemas.openxmlformats.org/officeDocument/2006/relationships/image" Target="../media/image16.emf"/><Relationship Id="rId17" Type="http://schemas.openxmlformats.org/officeDocument/2006/relationships/image" Target="../media/image17.emf"/><Relationship Id="rId18" Type="http://schemas.openxmlformats.org/officeDocument/2006/relationships/image" Target="../media/image18.emf"/><Relationship Id="rId19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330504</xdr:colOff>
      <xdr:row>10</xdr:row>
      <xdr:rowOff>62046</xdr:rowOff>
    </xdr:from>
    <xdr:to>
      <xdr:col>17</xdr:col>
      <xdr:colOff>594909</xdr:colOff>
      <xdr:row>24</xdr:row>
      <xdr:rowOff>20427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598277</xdr:colOff>
      <xdr:row>10</xdr:row>
      <xdr:rowOff>59063</xdr:rowOff>
    </xdr:from>
    <xdr:to>
      <xdr:col>21</xdr:col>
      <xdr:colOff>36417</xdr:colOff>
      <xdr:row>24</xdr:row>
      <xdr:rowOff>17444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32132</xdr:colOff>
      <xdr:row>10</xdr:row>
      <xdr:rowOff>51411</xdr:rowOff>
    </xdr:from>
    <xdr:to>
      <xdr:col>24</xdr:col>
      <xdr:colOff>296537</xdr:colOff>
      <xdr:row>24</xdr:row>
      <xdr:rowOff>9792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276952</xdr:colOff>
      <xdr:row>10</xdr:row>
      <xdr:rowOff>51412</xdr:rowOff>
    </xdr:from>
    <xdr:to>
      <xdr:col>27</xdr:col>
      <xdr:colOff>541356</xdr:colOff>
      <xdr:row>24</xdr:row>
      <xdr:rowOff>9793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338156</xdr:colOff>
      <xdr:row>24</xdr:row>
      <xdr:rowOff>20809</xdr:rowOff>
    </xdr:from>
    <xdr:to>
      <xdr:col>17</xdr:col>
      <xdr:colOff>602561</xdr:colOff>
      <xdr:row>37</xdr:row>
      <xdr:rowOff>178105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598277</xdr:colOff>
      <xdr:row>24</xdr:row>
      <xdr:rowOff>20809</xdr:rowOff>
    </xdr:from>
    <xdr:to>
      <xdr:col>21</xdr:col>
      <xdr:colOff>36417</xdr:colOff>
      <xdr:row>37</xdr:row>
      <xdr:rowOff>178105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32133</xdr:colOff>
      <xdr:row>24</xdr:row>
      <xdr:rowOff>20810</xdr:rowOff>
    </xdr:from>
    <xdr:to>
      <xdr:col>24</xdr:col>
      <xdr:colOff>296538</xdr:colOff>
      <xdr:row>37</xdr:row>
      <xdr:rowOff>178106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276952</xdr:colOff>
      <xdr:row>24</xdr:row>
      <xdr:rowOff>5507</xdr:rowOff>
    </xdr:from>
    <xdr:to>
      <xdr:col>27</xdr:col>
      <xdr:colOff>541356</xdr:colOff>
      <xdr:row>37</xdr:row>
      <xdr:rowOff>162803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338157</xdr:colOff>
      <xdr:row>37</xdr:row>
      <xdr:rowOff>189121</xdr:rowOff>
    </xdr:from>
    <xdr:to>
      <xdr:col>17</xdr:col>
      <xdr:colOff>602562</xdr:colOff>
      <xdr:row>51</xdr:row>
      <xdr:rowOff>147502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598277</xdr:colOff>
      <xdr:row>38</xdr:row>
      <xdr:rowOff>5508</xdr:rowOff>
    </xdr:from>
    <xdr:to>
      <xdr:col>21</xdr:col>
      <xdr:colOff>36417</xdr:colOff>
      <xdr:row>51</xdr:row>
      <xdr:rowOff>162804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32133</xdr:colOff>
      <xdr:row>38</xdr:row>
      <xdr:rowOff>5509</xdr:rowOff>
    </xdr:from>
    <xdr:to>
      <xdr:col>24</xdr:col>
      <xdr:colOff>296538</xdr:colOff>
      <xdr:row>51</xdr:row>
      <xdr:rowOff>162805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276952</xdr:colOff>
      <xdr:row>38</xdr:row>
      <xdr:rowOff>5508</xdr:rowOff>
    </xdr:from>
    <xdr:to>
      <xdr:col>27</xdr:col>
      <xdr:colOff>541356</xdr:colOff>
      <xdr:row>51</xdr:row>
      <xdr:rowOff>162804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598277</xdr:colOff>
      <xdr:row>51</xdr:row>
      <xdr:rowOff>173822</xdr:rowOff>
    </xdr:from>
    <xdr:to>
      <xdr:col>21</xdr:col>
      <xdr:colOff>36417</xdr:colOff>
      <xdr:row>65</xdr:row>
      <xdr:rowOff>132203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1532</xdr:colOff>
      <xdr:row>52</xdr:row>
      <xdr:rowOff>5510</xdr:rowOff>
    </xdr:from>
    <xdr:to>
      <xdr:col>24</xdr:col>
      <xdr:colOff>265937</xdr:colOff>
      <xdr:row>65</xdr:row>
      <xdr:rowOff>162806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276952</xdr:colOff>
      <xdr:row>52</xdr:row>
      <xdr:rowOff>5508</xdr:rowOff>
    </xdr:from>
    <xdr:to>
      <xdr:col>27</xdr:col>
      <xdr:colOff>541356</xdr:colOff>
      <xdr:row>65</xdr:row>
      <xdr:rowOff>162804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322855</xdr:colOff>
      <xdr:row>65</xdr:row>
      <xdr:rowOff>173822</xdr:rowOff>
    </xdr:from>
    <xdr:to>
      <xdr:col>17</xdr:col>
      <xdr:colOff>587260</xdr:colOff>
      <xdr:row>79</xdr:row>
      <xdr:rowOff>132203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582975</xdr:colOff>
      <xdr:row>65</xdr:row>
      <xdr:rowOff>173822</xdr:rowOff>
    </xdr:from>
    <xdr:to>
      <xdr:col>21</xdr:col>
      <xdr:colOff>21115</xdr:colOff>
      <xdr:row>79</xdr:row>
      <xdr:rowOff>132203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16831</xdr:colOff>
      <xdr:row>65</xdr:row>
      <xdr:rowOff>173822</xdr:rowOff>
    </xdr:from>
    <xdr:to>
      <xdr:col>24</xdr:col>
      <xdr:colOff>281236</xdr:colOff>
      <xdr:row>79</xdr:row>
      <xdr:rowOff>132203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319286</xdr:colOff>
      <xdr:row>51</xdr:row>
      <xdr:rowOff>173823</xdr:rowOff>
    </xdr:from>
    <xdr:to>
      <xdr:col>17</xdr:col>
      <xdr:colOff>583691</xdr:colOff>
      <xdr:row>65</xdr:row>
      <xdr:rowOff>132204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294634</xdr:colOff>
      <xdr:row>65</xdr:row>
      <xdr:rowOff>185552</xdr:rowOff>
    </xdr:from>
    <xdr:to>
      <xdr:col>27</xdr:col>
      <xdr:colOff>559038</xdr:colOff>
      <xdr:row>79</xdr:row>
      <xdr:rowOff>143932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323331</xdr:colOff>
      <xdr:row>79</xdr:row>
      <xdr:rowOff>117817</xdr:rowOff>
    </xdr:from>
    <xdr:to>
      <xdr:col>22</xdr:col>
      <xdr:colOff>594028</xdr:colOff>
      <xdr:row>93</xdr:row>
      <xdr:rowOff>70553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330504</xdr:colOff>
      <xdr:row>10</xdr:row>
      <xdr:rowOff>62046</xdr:rowOff>
    </xdr:from>
    <xdr:to>
      <xdr:col>17</xdr:col>
      <xdr:colOff>594909</xdr:colOff>
      <xdr:row>24</xdr:row>
      <xdr:rowOff>20427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598277</xdr:colOff>
      <xdr:row>10</xdr:row>
      <xdr:rowOff>59063</xdr:rowOff>
    </xdr:from>
    <xdr:to>
      <xdr:col>21</xdr:col>
      <xdr:colOff>36417</xdr:colOff>
      <xdr:row>24</xdr:row>
      <xdr:rowOff>17444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32132</xdr:colOff>
      <xdr:row>10</xdr:row>
      <xdr:rowOff>51411</xdr:rowOff>
    </xdr:from>
    <xdr:to>
      <xdr:col>24</xdr:col>
      <xdr:colOff>296537</xdr:colOff>
      <xdr:row>24</xdr:row>
      <xdr:rowOff>9792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276952</xdr:colOff>
      <xdr:row>10</xdr:row>
      <xdr:rowOff>51412</xdr:rowOff>
    </xdr:from>
    <xdr:to>
      <xdr:col>27</xdr:col>
      <xdr:colOff>541356</xdr:colOff>
      <xdr:row>24</xdr:row>
      <xdr:rowOff>9793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338156</xdr:colOff>
      <xdr:row>24</xdr:row>
      <xdr:rowOff>20809</xdr:rowOff>
    </xdr:from>
    <xdr:to>
      <xdr:col>17</xdr:col>
      <xdr:colOff>602561</xdr:colOff>
      <xdr:row>37</xdr:row>
      <xdr:rowOff>178105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598277</xdr:colOff>
      <xdr:row>24</xdr:row>
      <xdr:rowOff>20809</xdr:rowOff>
    </xdr:from>
    <xdr:to>
      <xdr:col>21</xdr:col>
      <xdr:colOff>36417</xdr:colOff>
      <xdr:row>37</xdr:row>
      <xdr:rowOff>178105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32133</xdr:colOff>
      <xdr:row>24</xdr:row>
      <xdr:rowOff>20810</xdr:rowOff>
    </xdr:from>
    <xdr:to>
      <xdr:col>24</xdr:col>
      <xdr:colOff>296538</xdr:colOff>
      <xdr:row>37</xdr:row>
      <xdr:rowOff>178106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276952</xdr:colOff>
      <xdr:row>24</xdr:row>
      <xdr:rowOff>5507</xdr:rowOff>
    </xdr:from>
    <xdr:to>
      <xdr:col>27</xdr:col>
      <xdr:colOff>541356</xdr:colOff>
      <xdr:row>37</xdr:row>
      <xdr:rowOff>162803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338157</xdr:colOff>
      <xdr:row>37</xdr:row>
      <xdr:rowOff>189121</xdr:rowOff>
    </xdr:from>
    <xdr:to>
      <xdr:col>17</xdr:col>
      <xdr:colOff>602562</xdr:colOff>
      <xdr:row>51</xdr:row>
      <xdr:rowOff>147502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598277</xdr:colOff>
      <xdr:row>38</xdr:row>
      <xdr:rowOff>5508</xdr:rowOff>
    </xdr:from>
    <xdr:to>
      <xdr:col>21</xdr:col>
      <xdr:colOff>36417</xdr:colOff>
      <xdr:row>51</xdr:row>
      <xdr:rowOff>162804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32133</xdr:colOff>
      <xdr:row>38</xdr:row>
      <xdr:rowOff>5509</xdr:rowOff>
    </xdr:from>
    <xdr:to>
      <xdr:col>24</xdr:col>
      <xdr:colOff>296538</xdr:colOff>
      <xdr:row>51</xdr:row>
      <xdr:rowOff>162805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276952</xdr:colOff>
      <xdr:row>38</xdr:row>
      <xdr:rowOff>5508</xdr:rowOff>
    </xdr:from>
    <xdr:to>
      <xdr:col>27</xdr:col>
      <xdr:colOff>541356</xdr:colOff>
      <xdr:row>51</xdr:row>
      <xdr:rowOff>162804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14</xdr:col>
      <xdr:colOff>766032</xdr:colOff>
      <xdr:row>8</xdr:row>
      <xdr:rowOff>40318</xdr:rowOff>
    </xdr:from>
    <xdr:ext cx="1903663" cy="467436"/>
    <xdr:sp macro="" textlink="">
      <xdr:nvSpPr>
        <xdr:cNvPr id="23" name="TextBox 22"/>
        <xdr:cNvSpPr txBox="1"/>
      </xdr:nvSpPr>
      <xdr:spPr>
        <a:xfrm>
          <a:off x="13083016" y="1653016"/>
          <a:ext cx="1903663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United States</a:t>
          </a:r>
        </a:p>
      </xdr:txBody>
    </xdr:sp>
    <xdr:clientData/>
  </xdr:oneCellAnchor>
  <xdr:oneCellAnchor>
    <xdr:from>
      <xdr:col>25</xdr:col>
      <xdr:colOff>305961</xdr:colOff>
      <xdr:row>8</xdr:row>
      <xdr:rowOff>54572</xdr:rowOff>
    </xdr:from>
    <xdr:ext cx="1129155" cy="467436"/>
    <xdr:sp macro="" textlink="">
      <xdr:nvSpPr>
        <xdr:cNvPr id="24" name="TextBox 23"/>
        <xdr:cNvSpPr txBox="1"/>
      </xdr:nvSpPr>
      <xdr:spPr>
        <a:xfrm>
          <a:off x="21606476" y="1698101"/>
          <a:ext cx="1129155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Iceland</a:t>
          </a:r>
        </a:p>
      </xdr:txBody>
    </xdr:sp>
    <xdr:clientData/>
  </xdr:oneCellAnchor>
  <xdr:oneCellAnchor>
    <xdr:from>
      <xdr:col>21</xdr:col>
      <xdr:colOff>506388</xdr:colOff>
      <xdr:row>8</xdr:row>
      <xdr:rowOff>51629</xdr:rowOff>
    </xdr:from>
    <xdr:ext cx="1823833" cy="467436"/>
    <xdr:sp macro="" textlink="">
      <xdr:nvSpPr>
        <xdr:cNvPr id="25" name="TextBox 24"/>
        <xdr:cNvSpPr txBox="1"/>
      </xdr:nvSpPr>
      <xdr:spPr>
        <a:xfrm>
          <a:off x="18519844" y="1695158"/>
          <a:ext cx="1823833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South Africa</a:t>
          </a:r>
        </a:p>
      </xdr:txBody>
    </xdr:sp>
    <xdr:clientData/>
  </xdr:oneCellAnchor>
  <xdr:oneCellAnchor>
    <xdr:from>
      <xdr:col>18</xdr:col>
      <xdr:colOff>633591</xdr:colOff>
      <xdr:row>8</xdr:row>
      <xdr:rowOff>55509</xdr:rowOff>
    </xdr:from>
    <xdr:ext cx="1066767" cy="467436"/>
    <xdr:sp macro="" textlink="">
      <xdr:nvSpPr>
        <xdr:cNvPr id="26" name="TextBox 25"/>
        <xdr:cNvSpPr txBox="1"/>
      </xdr:nvSpPr>
      <xdr:spPr>
        <a:xfrm>
          <a:off x="16181753" y="1699038"/>
          <a:ext cx="1066767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France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330504</xdr:colOff>
      <xdr:row>10</xdr:row>
      <xdr:rowOff>62046</xdr:rowOff>
    </xdr:from>
    <xdr:to>
      <xdr:col>17</xdr:col>
      <xdr:colOff>594909</xdr:colOff>
      <xdr:row>24</xdr:row>
      <xdr:rowOff>20427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598277</xdr:colOff>
      <xdr:row>10</xdr:row>
      <xdr:rowOff>59063</xdr:rowOff>
    </xdr:from>
    <xdr:to>
      <xdr:col>21</xdr:col>
      <xdr:colOff>36417</xdr:colOff>
      <xdr:row>24</xdr:row>
      <xdr:rowOff>17444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32132</xdr:colOff>
      <xdr:row>10</xdr:row>
      <xdr:rowOff>51411</xdr:rowOff>
    </xdr:from>
    <xdr:to>
      <xdr:col>24</xdr:col>
      <xdr:colOff>296537</xdr:colOff>
      <xdr:row>24</xdr:row>
      <xdr:rowOff>9792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276952</xdr:colOff>
      <xdr:row>10</xdr:row>
      <xdr:rowOff>51412</xdr:rowOff>
    </xdr:from>
    <xdr:to>
      <xdr:col>27</xdr:col>
      <xdr:colOff>541356</xdr:colOff>
      <xdr:row>24</xdr:row>
      <xdr:rowOff>9793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338156</xdr:colOff>
      <xdr:row>24</xdr:row>
      <xdr:rowOff>20809</xdr:rowOff>
    </xdr:from>
    <xdr:to>
      <xdr:col>17</xdr:col>
      <xdr:colOff>602561</xdr:colOff>
      <xdr:row>37</xdr:row>
      <xdr:rowOff>178105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598277</xdr:colOff>
      <xdr:row>24</xdr:row>
      <xdr:rowOff>20809</xdr:rowOff>
    </xdr:from>
    <xdr:to>
      <xdr:col>21</xdr:col>
      <xdr:colOff>36417</xdr:colOff>
      <xdr:row>37</xdr:row>
      <xdr:rowOff>178105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32133</xdr:colOff>
      <xdr:row>24</xdr:row>
      <xdr:rowOff>20810</xdr:rowOff>
    </xdr:from>
    <xdr:to>
      <xdr:col>24</xdr:col>
      <xdr:colOff>296538</xdr:colOff>
      <xdr:row>37</xdr:row>
      <xdr:rowOff>178106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276952</xdr:colOff>
      <xdr:row>24</xdr:row>
      <xdr:rowOff>5507</xdr:rowOff>
    </xdr:from>
    <xdr:to>
      <xdr:col>27</xdr:col>
      <xdr:colOff>541356</xdr:colOff>
      <xdr:row>37</xdr:row>
      <xdr:rowOff>162803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338157</xdr:colOff>
      <xdr:row>37</xdr:row>
      <xdr:rowOff>189121</xdr:rowOff>
    </xdr:from>
    <xdr:to>
      <xdr:col>17</xdr:col>
      <xdr:colOff>602562</xdr:colOff>
      <xdr:row>51</xdr:row>
      <xdr:rowOff>147502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598277</xdr:colOff>
      <xdr:row>38</xdr:row>
      <xdr:rowOff>5508</xdr:rowOff>
    </xdr:from>
    <xdr:to>
      <xdr:col>21</xdr:col>
      <xdr:colOff>36417</xdr:colOff>
      <xdr:row>51</xdr:row>
      <xdr:rowOff>162804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32133</xdr:colOff>
      <xdr:row>38</xdr:row>
      <xdr:rowOff>5509</xdr:rowOff>
    </xdr:from>
    <xdr:to>
      <xdr:col>24</xdr:col>
      <xdr:colOff>296538</xdr:colOff>
      <xdr:row>51</xdr:row>
      <xdr:rowOff>162805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276952</xdr:colOff>
      <xdr:row>38</xdr:row>
      <xdr:rowOff>5508</xdr:rowOff>
    </xdr:from>
    <xdr:to>
      <xdr:col>27</xdr:col>
      <xdr:colOff>541356</xdr:colOff>
      <xdr:row>51</xdr:row>
      <xdr:rowOff>162804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598277</xdr:colOff>
      <xdr:row>51</xdr:row>
      <xdr:rowOff>173822</xdr:rowOff>
    </xdr:from>
    <xdr:to>
      <xdr:col>21</xdr:col>
      <xdr:colOff>36417</xdr:colOff>
      <xdr:row>65</xdr:row>
      <xdr:rowOff>132203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1532</xdr:colOff>
      <xdr:row>52</xdr:row>
      <xdr:rowOff>5510</xdr:rowOff>
    </xdr:from>
    <xdr:to>
      <xdr:col>24</xdr:col>
      <xdr:colOff>265937</xdr:colOff>
      <xdr:row>65</xdr:row>
      <xdr:rowOff>162806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276952</xdr:colOff>
      <xdr:row>52</xdr:row>
      <xdr:rowOff>5508</xdr:rowOff>
    </xdr:from>
    <xdr:to>
      <xdr:col>27</xdr:col>
      <xdr:colOff>541356</xdr:colOff>
      <xdr:row>65</xdr:row>
      <xdr:rowOff>162804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322855</xdr:colOff>
      <xdr:row>65</xdr:row>
      <xdr:rowOff>173822</xdr:rowOff>
    </xdr:from>
    <xdr:to>
      <xdr:col>17</xdr:col>
      <xdr:colOff>587260</xdr:colOff>
      <xdr:row>79</xdr:row>
      <xdr:rowOff>132203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582975</xdr:colOff>
      <xdr:row>65</xdr:row>
      <xdr:rowOff>173822</xdr:rowOff>
    </xdr:from>
    <xdr:to>
      <xdr:col>21</xdr:col>
      <xdr:colOff>21115</xdr:colOff>
      <xdr:row>79</xdr:row>
      <xdr:rowOff>132203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16831</xdr:colOff>
      <xdr:row>65</xdr:row>
      <xdr:rowOff>173822</xdr:rowOff>
    </xdr:from>
    <xdr:to>
      <xdr:col>24</xdr:col>
      <xdr:colOff>281236</xdr:colOff>
      <xdr:row>79</xdr:row>
      <xdr:rowOff>132203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319286</xdr:colOff>
      <xdr:row>51</xdr:row>
      <xdr:rowOff>173823</xdr:rowOff>
    </xdr:from>
    <xdr:to>
      <xdr:col>17</xdr:col>
      <xdr:colOff>583691</xdr:colOff>
      <xdr:row>65</xdr:row>
      <xdr:rowOff>132204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280036</xdr:colOff>
      <xdr:row>65</xdr:row>
      <xdr:rowOff>170954</xdr:rowOff>
    </xdr:from>
    <xdr:to>
      <xdr:col>27</xdr:col>
      <xdr:colOff>544440</xdr:colOff>
      <xdr:row>79</xdr:row>
      <xdr:rowOff>129334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15</xdr:col>
      <xdr:colOff>14598</xdr:colOff>
      <xdr:row>8</xdr:row>
      <xdr:rowOff>-1</xdr:rowOff>
    </xdr:from>
    <xdr:ext cx="1903663" cy="467436"/>
    <xdr:sp macro="" textlink="">
      <xdr:nvSpPr>
        <xdr:cNvPr id="23" name="TextBox 22"/>
        <xdr:cNvSpPr txBox="1"/>
      </xdr:nvSpPr>
      <xdr:spPr>
        <a:xfrm>
          <a:off x="12495632" y="1634942"/>
          <a:ext cx="1903663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United States</a:t>
          </a:r>
        </a:p>
      </xdr:txBody>
    </xdr:sp>
    <xdr:clientData/>
  </xdr:oneCellAnchor>
  <xdr:oneCellAnchor>
    <xdr:from>
      <xdr:col>25</xdr:col>
      <xdr:colOff>325425</xdr:colOff>
      <xdr:row>8</xdr:row>
      <xdr:rowOff>14253</xdr:rowOff>
    </xdr:from>
    <xdr:ext cx="1129155" cy="467436"/>
    <xdr:sp macro="" textlink="">
      <xdr:nvSpPr>
        <xdr:cNvPr id="24" name="TextBox 23"/>
        <xdr:cNvSpPr txBox="1"/>
      </xdr:nvSpPr>
      <xdr:spPr>
        <a:xfrm>
          <a:off x="21127149" y="1649196"/>
          <a:ext cx="1129155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Iceland</a:t>
          </a:r>
        </a:p>
      </xdr:txBody>
    </xdr:sp>
    <xdr:clientData/>
  </xdr:oneCellAnchor>
  <xdr:oneCellAnchor>
    <xdr:from>
      <xdr:col>21</xdr:col>
      <xdr:colOff>548096</xdr:colOff>
      <xdr:row>8</xdr:row>
      <xdr:rowOff>11310</xdr:rowOff>
    </xdr:from>
    <xdr:ext cx="1823833" cy="467436"/>
    <xdr:sp macro="" textlink="">
      <xdr:nvSpPr>
        <xdr:cNvPr id="25" name="TextBox 24"/>
        <xdr:cNvSpPr txBox="1"/>
      </xdr:nvSpPr>
      <xdr:spPr>
        <a:xfrm>
          <a:off x="18021544" y="1646253"/>
          <a:ext cx="1823833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South Africa</a:t>
          </a:r>
        </a:p>
      </xdr:txBody>
    </xdr:sp>
    <xdr:clientData/>
  </xdr:oneCellAnchor>
  <xdr:oneCellAnchor>
    <xdr:from>
      <xdr:col>18</xdr:col>
      <xdr:colOff>691982</xdr:colOff>
      <xdr:row>8</xdr:row>
      <xdr:rowOff>15190</xdr:rowOff>
    </xdr:from>
    <xdr:ext cx="1066767" cy="467436"/>
    <xdr:sp macro="" textlink="">
      <xdr:nvSpPr>
        <xdr:cNvPr id="26" name="TextBox 25"/>
        <xdr:cNvSpPr txBox="1"/>
      </xdr:nvSpPr>
      <xdr:spPr>
        <a:xfrm>
          <a:off x="15669223" y="1650133"/>
          <a:ext cx="1066767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France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330504</xdr:colOff>
      <xdr:row>10</xdr:row>
      <xdr:rowOff>62046</xdr:rowOff>
    </xdr:from>
    <xdr:to>
      <xdr:col>17</xdr:col>
      <xdr:colOff>594909</xdr:colOff>
      <xdr:row>24</xdr:row>
      <xdr:rowOff>20427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598277</xdr:colOff>
      <xdr:row>10</xdr:row>
      <xdr:rowOff>59063</xdr:rowOff>
    </xdr:from>
    <xdr:to>
      <xdr:col>21</xdr:col>
      <xdr:colOff>36417</xdr:colOff>
      <xdr:row>24</xdr:row>
      <xdr:rowOff>17444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32132</xdr:colOff>
      <xdr:row>10</xdr:row>
      <xdr:rowOff>51411</xdr:rowOff>
    </xdr:from>
    <xdr:to>
      <xdr:col>24</xdr:col>
      <xdr:colOff>296537</xdr:colOff>
      <xdr:row>24</xdr:row>
      <xdr:rowOff>9792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276952</xdr:colOff>
      <xdr:row>10</xdr:row>
      <xdr:rowOff>51412</xdr:rowOff>
    </xdr:from>
    <xdr:to>
      <xdr:col>27</xdr:col>
      <xdr:colOff>541356</xdr:colOff>
      <xdr:row>24</xdr:row>
      <xdr:rowOff>9793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338156</xdr:colOff>
      <xdr:row>24</xdr:row>
      <xdr:rowOff>20809</xdr:rowOff>
    </xdr:from>
    <xdr:to>
      <xdr:col>17</xdr:col>
      <xdr:colOff>602561</xdr:colOff>
      <xdr:row>37</xdr:row>
      <xdr:rowOff>178105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598277</xdr:colOff>
      <xdr:row>24</xdr:row>
      <xdr:rowOff>20809</xdr:rowOff>
    </xdr:from>
    <xdr:to>
      <xdr:col>21</xdr:col>
      <xdr:colOff>36417</xdr:colOff>
      <xdr:row>37</xdr:row>
      <xdr:rowOff>178105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32133</xdr:colOff>
      <xdr:row>24</xdr:row>
      <xdr:rowOff>20810</xdr:rowOff>
    </xdr:from>
    <xdr:to>
      <xdr:col>24</xdr:col>
      <xdr:colOff>296538</xdr:colOff>
      <xdr:row>37</xdr:row>
      <xdr:rowOff>178106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276952</xdr:colOff>
      <xdr:row>24</xdr:row>
      <xdr:rowOff>5507</xdr:rowOff>
    </xdr:from>
    <xdr:to>
      <xdr:col>27</xdr:col>
      <xdr:colOff>541356</xdr:colOff>
      <xdr:row>37</xdr:row>
      <xdr:rowOff>162803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14</xdr:col>
      <xdr:colOff>766032</xdr:colOff>
      <xdr:row>8</xdr:row>
      <xdr:rowOff>40318</xdr:rowOff>
    </xdr:from>
    <xdr:ext cx="1903663" cy="467436"/>
    <xdr:sp macro="" textlink="">
      <xdr:nvSpPr>
        <xdr:cNvPr id="14" name="TextBox 13"/>
        <xdr:cNvSpPr txBox="1"/>
      </xdr:nvSpPr>
      <xdr:spPr>
        <a:xfrm>
          <a:off x="13072332" y="1665918"/>
          <a:ext cx="1903663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United States</a:t>
          </a:r>
        </a:p>
      </xdr:txBody>
    </xdr:sp>
    <xdr:clientData/>
  </xdr:oneCellAnchor>
  <xdr:oneCellAnchor>
    <xdr:from>
      <xdr:col>25</xdr:col>
      <xdr:colOff>305961</xdr:colOff>
      <xdr:row>8</xdr:row>
      <xdr:rowOff>54572</xdr:rowOff>
    </xdr:from>
    <xdr:ext cx="1129155" cy="467436"/>
    <xdr:sp macro="" textlink="">
      <xdr:nvSpPr>
        <xdr:cNvPr id="15" name="TextBox 14"/>
        <xdr:cNvSpPr txBox="1"/>
      </xdr:nvSpPr>
      <xdr:spPr>
        <a:xfrm>
          <a:off x="21692761" y="1680172"/>
          <a:ext cx="1129155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Iceland</a:t>
          </a:r>
        </a:p>
      </xdr:txBody>
    </xdr:sp>
    <xdr:clientData/>
  </xdr:oneCellAnchor>
  <xdr:oneCellAnchor>
    <xdr:from>
      <xdr:col>21</xdr:col>
      <xdr:colOff>506388</xdr:colOff>
      <xdr:row>8</xdr:row>
      <xdr:rowOff>51629</xdr:rowOff>
    </xdr:from>
    <xdr:ext cx="1823833" cy="467436"/>
    <xdr:sp macro="" textlink="">
      <xdr:nvSpPr>
        <xdr:cNvPr id="16" name="TextBox 15"/>
        <xdr:cNvSpPr txBox="1"/>
      </xdr:nvSpPr>
      <xdr:spPr>
        <a:xfrm>
          <a:off x="18591188" y="1677229"/>
          <a:ext cx="1823833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South Africa</a:t>
          </a:r>
        </a:p>
      </xdr:txBody>
    </xdr:sp>
    <xdr:clientData/>
  </xdr:oneCellAnchor>
  <xdr:oneCellAnchor>
    <xdr:from>
      <xdr:col>18</xdr:col>
      <xdr:colOff>633591</xdr:colOff>
      <xdr:row>8</xdr:row>
      <xdr:rowOff>55509</xdr:rowOff>
    </xdr:from>
    <xdr:ext cx="1066767" cy="467436"/>
    <xdr:sp macro="" textlink="">
      <xdr:nvSpPr>
        <xdr:cNvPr id="17" name="TextBox 16"/>
        <xdr:cNvSpPr txBox="1"/>
      </xdr:nvSpPr>
      <xdr:spPr>
        <a:xfrm>
          <a:off x="16241891" y="1681109"/>
          <a:ext cx="1066767" cy="4674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600">
              <a:solidFill>
                <a:schemeClr val="tx1"/>
              </a:solidFill>
              <a:latin typeface="Garamond" charset="0"/>
              <a:ea typeface="Garamond" charset="0"/>
              <a:cs typeface="Garamond" charset="0"/>
            </a:rPr>
            <a:t>France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152400</xdr:rowOff>
    </xdr:from>
    <xdr:to>
      <xdr:col>12</xdr:col>
      <xdr:colOff>209550</xdr:colOff>
      <xdr:row>24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107950</xdr:colOff>
      <xdr:row>29</xdr:row>
      <xdr:rowOff>152400</xdr:rowOff>
    </xdr:from>
    <xdr:to>
      <xdr:col>11</xdr:col>
      <xdr:colOff>819150</xdr:colOff>
      <xdr:row>52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102358</xdr:colOff>
      <xdr:row>31</xdr:row>
      <xdr:rowOff>163773</xdr:rowOff>
    </xdr:from>
    <xdr:to>
      <xdr:col>21</xdr:col>
      <xdr:colOff>745319</xdr:colOff>
      <xdr:row>53</xdr:row>
      <xdr:rowOff>148608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56</xdr:row>
      <xdr:rowOff>0</xdr:rowOff>
    </xdr:from>
    <xdr:to>
      <xdr:col>12</xdr:col>
      <xdr:colOff>711201</xdr:colOff>
      <xdr:row>78</xdr:row>
      <xdr:rowOff>103841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17678400" y="2832100"/>
    <xdr:ext cx="7315200" cy="4572000"/>
    <xdr:graphicFrame macro="">
      <xdr:nvGraphicFramePr>
        <xdr:cNvPr id="11" name="Chart 10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twoCellAnchor>
    <xdr:from>
      <xdr:col>32</xdr:col>
      <xdr:colOff>101600</xdr:colOff>
      <xdr:row>9</xdr:row>
      <xdr:rowOff>50800</xdr:rowOff>
    </xdr:from>
    <xdr:to>
      <xdr:col>40</xdr:col>
      <xdr:colOff>812800</xdr:colOff>
      <xdr:row>31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3495</xdr:colOff>
      <xdr:row>14</xdr:row>
      <xdr:rowOff>108125</xdr:rowOff>
    </xdr:from>
    <xdr:to>
      <xdr:col>52</xdr:col>
      <xdr:colOff>699116</xdr:colOff>
      <xdr:row>37</xdr:row>
      <xdr:rowOff>124437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0.21701</cdr:x>
      <cdr:y>0.10833</cdr:y>
    </cdr:from>
    <cdr:to>
      <cdr:x>0.47222</cdr:x>
      <cdr:y>0.20278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587500" y="495300"/>
          <a:ext cx="1866900" cy="431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i="1">
              <a:latin typeface="Garamond" charset="0"/>
              <a:ea typeface="Garamond" charset="0"/>
              <a:cs typeface="Garamond" charset="0"/>
            </a:rPr>
            <a:t>Correlation Coefficient</a:t>
          </a:r>
          <a:r>
            <a:rPr lang="en-US" sz="1800" i="1" baseline="0">
              <a:latin typeface="Garamond" charset="0"/>
              <a:ea typeface="Garamond" charset="0"/>
              <a:cs typeface="Garamond" charset="0"/>
            </a:rPr>
            <a:t> = 0.39</a:t>
          </a:r>
          <a:endParaRPr lang="en-US" sz="1800" i="1">
            <a:latin typeface="Garamond" charset="0"/>
            <a:ea typeface="Garamond" charset="0"/>
            <a:cs typeface="Garamond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0.5196</cdr:x>
      <cdr:y>0.06374</cdr:y>
    </cdr:from>
    <cdr:to>
      <cdr:x>0.77481</cdr:x>
      <cdr:y>0.15819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83983" y="254198"/>
          <a:ext cx="1563863" cy="376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i="1">
              <a:latin typeface="Garamond" charset="0"/>
              <a:ea typeface="Garamond" charset="0"/>
              <a:cs typeface="Garamond" charset="0"/>
            </a:rPr>
            <a:t>Correlation Coefficient</a:t>
          </a:r>
          <a:r>
            <a:rPr lang="en-US" sz="1800" i="1" baseline="0">
              <a:latin typeface="Garamond" charset="0"/>
              <a:ea typeface="Garamond" charset="0"/>
              <a:cs typeface="Garamond" charset="0"/>
            </a:rPr>
            <a:t> = 0.27</a:t>
          </a:r>
          <a:endParaRPr lang="en-US" sz="1800" i="1">
            <a:latin typeface="Garamond" charset="0"/>
            <a:ea typeface="Garamond" charset="0"/>
            <a:cs typeface="Garamond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0.57491</cdr:x>
      <cdr:y>0.04334</cdr:y>
    </cdr:from>
    <cdr:to>
      <cdr:x>0.83012</cdr:x>
      <cdr:y>0.13779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4216107" y="203258"/>
          <a:ext cx="1871580" cy="442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i="1">
              <a:latin typeface="Garamond" charset="0"/>
              <a:ea typeface="Garamond" charset="0"/>
              <a:cs typeface="Garamond" charset="0"/>
            </a:rPr>
            <a:t>Correlation Coefficient</a:t>
          </a:r>
          <a:r>
            <a:rPr lang="en-US" sz="1800" i="1" baseline="0">
              <a:latin typeface="Garamond" charset="0"/>
              <a:ea typeface="Garamond" charset="0"/>
              <a:cs typeface="Garamond" charset="0"/>
            </a:rPr>
            <a:t> = – 0.45</a:t>
          </a:r>
          <a:endParaRPr lang="en-US" sz="1800" i="1">
            <a:latin typeface="Garamond" charset="0"/>
            <a:ea typeface="Garamond" charset="0"/>
            <a:cs typeface="Garamond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419101</xdr:colOff>
      <xdr:row>8</xdr:row>
      <xdr:rowOff>1</xdr:rowOff>
    </xdr:from>
    <xdr:to>
      <xdr:col>10</xdr:col>
      <xdr:colOff>215901</xdr:colOff>
      <xdr:row>14</xdr:row>
      <xdr:rowOff>105781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1" y="1625601"/>
          <a:ext cx="8051800" cy="1324980"/>
        </a:xfrm>
        <a:prstGeom prst="rect">
          <a:avLst/>
        </a:prstGeom>
      </xdr:spPr>
    </xdr:pic>
    <xdr:clientData/>
  </xdr:twoCellAnchor>
  <xdr:twoCellAnchor>
    <xdr:from>
      <xdr:col>0</xdr:col>
      <xdr:colOff>673100</xdr:colOff>
      <xdr:row>16</xdr:row>
      <xdr:rowOff>25400</xdr:rowOff>
    </xdr:from>
    <xdr:to>
      <xdr:col>7</xdr:col>
      <xdr:colOff>103096</xdr:colOff>
      <xdr:row>29</xdr:row>
      <xdr:rowOff>80385</xdr:rowOff>
    </xdr:to>
    <xdr:grpSp>
      <xdr:nvGrpSpPr>
        <xdr:cNvPr id="3" name="Group 2"/>
        <xdr:cNvGrpSpPr/>
      </xdr:nvGrpSpPr>
      <xdr:grpSpPr>
        <a:xfrm>
          <a:off x="673100" y="3276600"/>
          <a:ext cx="5208496" cy="2696585"/>
          <a:chOff x="957762" y="1615440"/>
          <a:chExt cx="7164262" cy="4381948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7762" y="1615440"/>
            <a:ext cx="2893595" cy="269123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51357" y="1622036"/>
            <a:ext cx="732114" cy="246696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83471" y="1631271"/>
            <a:ext cx="383488" cy="246696"/>
          </a:xfrm>
          <a:prstGeom prst="rect">
            <a:avLst/>
          </a:prstGeom>
        </xdr:spPr>
      </xdr:pic>
      <xdr:pic>
        <xdr:nvPicPr>
          <xdr:cNvPr id="7" name="Picture 6"/>
          <xdr:cNvPicPr>
            <a:picLocks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966960" y="1642485"/>
            <a:ext cx="383488" cy="246696"/>
          </a:xfrm>
          <a:prstGeom prst="rect">
            <a:avLst/>
          </a:prstGeom>
        </xdr:spPr>
      </xdr:pic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350448" y="1642485"/>
            <a:ext cx="383488" cy="246696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33937" y="1631271"/>
            <a:ext cx="383488" cy="246696"/>
          </a:xfrm>
          <a:prstGeom prst="rect">
            <a:avLst/>
          </a:prstGeom>
        </xdr:spPr>
      </xdr:pic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117424" y="1624745"/>
            <a:ext cx="732114" cy="246696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57762" y="2609611"/>
            <a:ext cx="2091755" cy="269123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049517" y="2632038"/>
            <a:ext cx="1429366" cy="246696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461452" y="2620825"/>
            <a:ext cx="1080740" cy="246696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542192" y="2632038"/>
            <a:ext cx="906427" cy="246696"/>
          </a:xfrm>
          <a:prstGeom prst="rect">
            <a:avLst/>
          </a:prstGeom>
        </xdr:spPr>
      </xdr:pic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448620" y="2632038"/>
            <a:ext cx="732114" cy="246696"/>
          </a:xfrm>
          <a:prstGeom prst="rect">
            <a:avLst/>
          </a:prstGeom>
        </xdr:spPr>
      </xdr:pic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180734" y="2638634"/>
            <a:ext cx="557801" cy="224269"/>
          </a:xfrm>
          <a:prstGeom prst="rect">
            <a:avLst/>
          </a:prstGeom>
        </xdr:spPr>
      </xdr:pic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738536" y="2622803"/>
            <a:ext cx="383488" cy="246696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57762" y="3586502"/>
            <a:ext cx="1080740" cy="246696"/>
          </a:xfrm>
          <a:prstGeom prst="rect">
            <a:avLst/>
          </a:prstGeom>
        </xdr:spPr>
      </xdr:pic>
      <xdr:pic>
        <xdr:nvPicPr>
          <xdr:cNvPr id="19" name="Picture 18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038502" y="3586502"/>
            <a:ext cx="1777992" cy="246696"/>
          </a:xfrm>
          <a:prstGeom prst="rect">
            <a:avLst/>
          </a:prstGeom>
        </xdr:spPr>
      </xdr:pic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816494" y="3586502"/>
            <a:ext cx="1429366" cy="246696"/>
          </a:xfrm>
          <a:prstGeom prst="rect">
            <a:avLst/>
          </a:prstGeom>
        </xdr:spPr>
      </xdr:pic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245860" y="3586502"/>
            <a:ext cx="1045878" cy="246696"/>
          </a:xfrm>
          <a:prstGeom prst="rect">
            <a:avLst/>
          </a:prstGeom>
        </xdr:spPr>
      </xdr:pic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6291738" y="3586502"/>
            <a:ext cx="906427" cy="246696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163303" y="3586502"/>
            <a:ext cx="557801" cy="246696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738536" y="3597715"/>
            <a:ext cx="383488" cy="224269"/>
          </a:xfrm>
          <a:prstGeom prst="rect">
            <a:avLst/>
          </a:prstGeom>
        </xdr:spPr>
      </xdr:pic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957762" y="4662990"/>
            <a:ext cx="383488" cy="246696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341250" y="4662990"/>
            <a:ext cx="732114" cy="246696"/>
          </a:xfrm>
          <a:prstGeom prst="rect">
            <a:avLst/>
          </a:prstGeom>
        </xdr:spPr>
      </xdr:pic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2073365" y="4662990"/>
            <a:ext cx="1394504" cy="246696"/>
          </a:xfrm>
          <a:prstGeom prst="rect">
            <a:avLst/>
          </a:prstGeom>
        </xdr:spPr>
      </xdr:pic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3467868" y="4662990"/>
            <a:ext cx="2091755" cy="246696"/>
          </a:xfrm>
          <a:prstGeom prst="rect">
            <a:avLst/>
          </a:prstGeom>
        </xdr:spPr>
      </xdr:pic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5559624" y="4662990"/>
            <a:ext cx="1394504" cy="246696"/>
          </a:xfrm>
          <a:prstGeom prst="rect">
            <a:avLst/>
          </a:prstGeom>
        </xdr:spPr>
      </xdr:pic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6954127" y="4662990"/>
            <a:ext cx="732114" cy="246696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651379" y="4674204"/>
            <a:ext cx="383488" cy="224269"/>
          </a:xfrm>
          <a:prstGeom prst="rect">
            <a:avLst/>
          </a:prstGeom>
        </xdr:spPr>
      </xdr:pic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957762" y="5739479"/>
            <a:ext cx="383488" cy="246696"/>
          </a:xfrm>
          <a:prstGeom prst="rect">
            <a:avLst/>
          </a:prstGeom>
        </xdr:spPr>
      </xdr:pic>
      <xdr:pic>
        <xdr:nvPicPr>
          <xdr:cNvPr id="33" name="Picture 32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341250" y="5739479"/>
            <a:ext cx="557801" cy="246696"/>
          </a:xfrm>
          <a:prstGeom prst="rect">
            <a:avLst/>
          </a:prstGeom>
        </xdr:spPr>
      </xdr:pic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888887" y="5750692"/>
            <a:ext cx="906427" cy="224269"/>
          </a:xfrm>
          <a:prstGeom prst="rect">
            <a:avLst/>
          </a:prstGeom>
        </xdr:spPr>
      </xdr:pic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802580" y="5739479"/>
            <a:ext cx="1080740" cy="246696"/>
          </a:xfrm>
          <a:prstGeom prst="rect">
            <a:avLst/>
          </a:prstGeom>
        </xdr:spPr>
      </xdr:pic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3851357" y="5750692"/>
            <a:ext cx="1429366" cy="224269"/>
          </a:xfrm>
          <a:prstGeom prst="rect">
            <a:avLst/>
          </a:prstGeom>
        </xdr:spPr>
      </xdr:pic>
      <xdr:pic>
        <xdr:nvPicPr>
          <xdr:cNvPr id="37" name="Picture 36"/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5275754" y="5728265"/>
            <a:ext cx="1743129" cy="269123"/>
          </a:xfrm>
          <a:prstGeom prst="rect">
            <a:avLst/>
          </a:prstGeom>
        </xdr:spPr>
      </xdr:pic>
      <xdr:pic>
        <xdr:nvPicPr>
          <xdr:cNvPr id="38" name="Picture 37"/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7011415" y="5728265"/>
            <a:ext cx="1080740" cy="246696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S34"/>
  <sheetViews>
    <sheetView workbookViewId="0">
      <pane xSplit="1" topLeftCell="B1" activePane="topRight" state="frozen"/>
      <selection pane="topRight" activeCell="H14" sqref="H14"/>
    </sheetView>
  </sheetViews>
  <sheetFormatPr baseColWidth="10" defaultRowHeight="16" x14ac:dyDescent="0.2"/>
  <cols>
    <col min="1" max="1" width="14.1640625" customWidth="1"/>
    <col min="2" max="2" width="8.5" style="1" customWidth="1"/>
    <col min="3" max="3" width="23.6640625" style="1" bestFit="1" customWidth="1"/>
    <col min="4" max="6" width="10.83203125" style="1" customWidth="1"/>
    <col min="7" max="7" width="10.83203125" customWidth="1"/>
    <col min="8" max="8" width="17.83203125" bestFit="1" customWidth="1"/>
    <col min="9" max="9" width="8.5" customWidth="1"/>
    <col min="10" max="10" width="8.33203125" customWidth="1"/>
    <col min="11" max="11" width="8.83203125" customWidth="1"/>
    <col min="12" max="12" width="8.1640625" customWidth="1"/>
    <col min="13" max="13" width="8.5" customWidth="1"/>
    <col min="14" max="14" width="8" customWidth="1"/>
    <col min="15" max="15" width="20.33203125" bestFit="1" customWidth="1"/>
    <col min="16" max="16" width="17.83203125" bestFit="1" customWidth="1"/>
  </cols>
  <sheetData>
    <row r="1" spans="1:45" x14ac:dyDescent="0.2">
      <c r="B1" s="24"/>
      <c r="C1" s="24"/>
      <c r="D1" s="24"/>
      <c r="E1" s="24"/>
      <c r="F1" s="24"/>
      <c r="H1" s="47" t="s">
        <v>156</v>
      </c>
      <c r="I1" s="47"/>
      <c r="J1" s="47"/>
      <c r="K1" s="47"/>
      <c r="L1" s="47"/>
      <c r="M1" s="47"/>
      <c r="N1" s="47"/>
      <c r="O1" s="28"/>
      <c r="P1" s="48" t="s">
        <v>157</v>
      </c>
      <c r="Q1" s="48"/>
      <c r="R1" s="48"/>
      <c r="S1" s="48"/>
      <c r="T1" s="48"/>
      <c r="U1" s="48"/>
      <c r="V1" s="48"/>
      <c r="X1" s="47" t="s">
        <v>158</v>
      </c>
      <c r="Y1" s="47"/>
      <c r="Z1" s="47"/>
      <c r="AA1" s="47"/>
      <c r="AB1" s="47"/>
      <c r="AC1" s="27"/>
      <c r="AD1" s="48" t="s">
        <v>157</v>
      </c>
      <c r="AE1" s="48"/>
      <c r="AF1" s="48"/>
      <c r="AG1" s="48"/>
      <c r="AH1" s="48"/>
      <c r="AI1" s="29"/>
      <c r="AJ1" s="46" t="s">
        <v>159</v>
      </c>
      <c r="AK1" s="46"/>
      <c r="AL1" s="46"/>
      <c r="AM1" s="46"/>
      <c r="AN1" s="46"/>
      <c r="AS1" t="s">
        <v>162</v>
      </c>
    </row>
    <row r="2" spans="1:45" ht="27" customHeight="1" x14ac:dyDescent="0.2">
      <c r="A2" s="13" t="s">
        <v>70</v>
      </c>
      <c r="B2" s="14" t="s">
        <v>91</v>
      </c>
      <c r="C2" s="15" t="s">
        <v>94</v>
      </c>
      <c r="D2" s="15" t="s">
        <v>1</v>
      </c>
      <c r="E2" s="15" t="s">
        <v>2</v>
      </c>
      <c r="F2" s="15" t="s">
        <v>3</v>
      </c>
      <c r="G2" s="15" t="s">
        <v>4</v>
      </c>
      <c r="H2" s="12" t="s">
        <v>95</v>
      </c>
      <c r="I2" s="12" t="s">
        <v>6</v>
      </c>
      <c r="J2" s="12" t="s">
        <v>7</v>
      </c>
      <c r="K2" s="12" t="s">
        <v>8</v>
      </c>
      <c r="L2" s="12" t="s">
        <v>9</v>
      </c>
      <c r="M2" s="12" t="s">
        <v>10</v>
      </c>
      <c r="N2" s="12" t="s">
        <v>11</v>
      </c>
      <c r="O2" s="12"/>
      <c r="P2" s="12" t="s">
        <v>95</v>
      </c>
      <c r="Q2" s="12" t="s">
        <v>6</v>
      </c>
      <c r="R2" s="12" t="s">
        <v>7</v>
      </c>
      <c r="S2" s="12" t="s">
        <v>8</v>
      </c>
      <c r="T2" s="12" t="s">
        <v>9</v>
      </c>
      <c r="U2" s="12" t="s">
        <v>10</v>
      </c>
      <c r="V2" s="12" t="s">
        <v>11</v>
      </c>
      <c r="X2" s="12" t="s">
        <v>0</v>
      </c>
      <c r="Y2" s="12" t="s">
        <v>1</v>
      </c>
      <c r="Z2" s="12" t="s">
        <v>2</v>
      </c>
      <c r="AA2" s="12" t="s">
        <v>3</v>
      </c>
      <c r="AB2" s="12" t="s">
        <v>4</v>
      </c>
      <c r="AC2" s="18"/>
      <c r="AD2" s="12" t="s">
        <v>0</v>
      </c>
      <c r="AE2" s="12" t="s">
        <v>1</v>
      </c>
      <c r="AF2" s="12" t="s">
        <v>2</v>
      </c>
      <c r="AG2" s="12" t="s">
        <v>3</v>
      </c>
      <c r="AH2" s="12" t="s">
        <v>4</v>
      </c>
      <c r="AJ2" s="12" t="s">
        <v>0</v>
      </c>
      <c r="AK2" s="12" t="s">
        <v>1</v>
      </c>
      <c r="AL2" s="12" t="s">
        <v>2</v>
      </c>
      <c r="AM2" s="12" t="s">
        <v>3</v>
      </c>
      <c r="AN2" s="12" t="s">
        <v>4</v>
      </c>
      <c r="AP2" s="12" t="s">
        <v>119</v>
      </c>
      <c r="AQ2" s="12" t="s">
        <v>120</v>
      </c>
    </row>
    <row r="3" spans="1:45" x14ac:dyDescent="0.2">
      <c r="A3" s="10" t="s">
        <v>121</v>
      </c>
      <c r="B3" s="1">
        <v>2010</v>
      </c>
      <c r="C3" s="1">
        <v>6.1</v>
      </c>
      <c r="D3" s="35">
        <v>29.5</v>
      </c>
      <c r="E3" s="1">
        <v>21.7</v>
      </c>
      <c r="F3" s="1">
        <v>40.700000000000003</v>
      </c>
      <c r="G3" s="1">
        <v>2</v>
      </c>
      <c r="H3">
        <v>24.49</v>
      </c>
      <c r="I3">
        <v>23.72</v>
      </c>
      <c r="J3" s="4">
        <v>19.88</v>
      </c>
      <c r="K3" s="4">
        <v>12.39</v>
      </c>
      <c r="L3" s="4">
        <v>7.58</v>
      </c>
      <c r="M3" s="4">
        <v>4.4400000000000004</v>
      </c>
      <c r="N3" s="4">
        <v>7.5</v>
      </c>
      <c r="O3" s="10" t="s">
        <v>121</v>
      </c>
      <c r="P3" s="24">
        <v>7.84</v>
      </c>
      <c r="Q3" s="24">
        <v>33.64</v>
      </c>
      <c r="R3" s="24">
        <v>20.53</v>
      </c>
      <c r="S3" s="24">
        <v>15.36</v>
      </c>
      <c r="T3" s="24">
        <v>10.48</v>
      </c>
      <c r="U3" s="24">
        <v>5.1100000000000003</v>
      </c>
      <c r="V3" s="24">
        <v>7.03</v>
      </c>
      <c r="W3" s="24"/>
      <c r="X3" s="1">
        <f t="shared" ref="X3:X24" si="0">ROUND(SQRT($H3*$H$30)+SQRT($I3*$I$30)+SQRT($J3*$J$30)+SQRT($K3*$K$30)+SQRT($L3*$L$30)+SQRT($M3*$M$30)+SQRT($N3*$N$30),2)</f>
        <v>94.26</v>
      </c>
      <c r="Y3" s="28">
        <f t="shared" ref="Y3:Y24" si="1">ROUND(SQRT($H3*$H$31)+SQRT($I3*$I$31)+SQRT($J3*$J$31)+SQRT($K3*$K$31)+SQRT($L3*$L$31)+SQRT($M3*$M$31)+SQRT($N3*$N$31),2)</f>
        <v>99.22</v>
      </c>
      <c r="Z3" s="1">
        <f t="shared" ref="Z3:Z24" si="2">ROUND(SQRT($H3*$H$32)+SQRT($I3*$I$32)+SQRT($J3*$J$32)+SQRT($K3*$K$32)+SQRT($L3*$L$32)+SQRT($M3*$M$32)+SQRT($N3*$N$32),2)</f>
        <v>98.74</v>
      </c>
      <c r="AA3">
        <f t="shared" ref="AA3:AA24" si="3">ROUND(SQRT($H3*$H$33)+SQRT($I3*$I$33)+SQRT($J3*$J$33)+SQRT($K3*$K$33)+SQRT($L3*$L$33)+SQRT($M3*$M$33)+SQRT($N3*$N$33),2)</f>
        <v>91.25</v>
      </c>
      <c r="AB3">
        <f t="shared" ref="AB3:AB24" si="4">ROUND(SQRT($H3*$H$34)+SQRT($I3*$I$34)+SQRT($J3*$J$34)+SQRT($K3*$K$34)+SQRT($L3*$L$34)+SQRT($M3*$M$34)+SQRT($N3*$N$34),2)</f>
        <v>87.78</v>
      </c>
      <c r="AC3" s="10" t="s">
        <v>121</v>
      </c>
      <c r="AD3">
        <f>ROUND(SQRT($P3*$H$30)+SQRT($Q3*$I$30)+SQRT($R3*$J$30)+SQRT($S3*$K$30)+SQRT($T3*$L$30)+SQRT($U3*$M$30)+SQRT($V3*$N$30),2)</f>
        <v>85.01</v>
      </c>
      <c r="AE3" s="32">
        <f>ROUND(SQRT($P3*$H$31)+SQRT($Q3*$I$31)+SQRT($R3*$J$31)+SQRT($S3*$K$31)+SQRT($T3*$L$31)+SQRT($U3*$M$31)+SQRT($V3*$N$31),2)</f>
        <v>95.23</v>
      </c>
      <c r="AF3" s="31">
        <f>ROUND(SQRT($P3*$H$32)+SQRT($Q3*$I$32)+SQRT($R3*$J$32)+SQRT($S3*$K$32)+SQRT($T3*$L$32)+SQRT($U3*$M$32)+SQRT($V3*$N$32),2)</f>
        <v>98.82</v>
      </c>
      <c r="AG3">
        <f>ROUND(SQRT($P3*$H$33)+SQRT($Q3*$I$33)+SQRT($R3*$J$33)+SQRT($S3*$K$33)+SQRT($T3*$L$33)+SQRT($U3*$M$33)+SQRT($V3*$N$33),2)</f>
        <v>94.16</v>
      </c>
      <c r="AH3">
        <f>ROUND(SQRT($P3*$H$34)+SQRT($Q3*$I$34)+SQRT($R3*$J$34)+SQRT($S3*$K$34)+SQRT($T3*$L$34)+SQRT($U3*$M$34)+SQRT($V3*$N$34),2)</f>
        <v>89.79</v>
      </c>
      <c r="AJ3">
        <f>ROUND(100*(X3-$AP3)/($AQ3-$AP3),2)</f>
        <v>56.64</v>
      </c>
      <c r="AK3">
        <f t="shared" ref="AK3:AN3" si="5">ROUND(100*(Y3-$AP3)/($AQ3-$AP3),2)</f>
        <v>100</v>
      </c>
      <c r="AL3">
        <f t="shared" si="5"/>
        <v>95.8</v>
      </c>
      <c r="AM3">
        <f t="shared" si="5"/>
        <v>30.33</v>
      </c>
      <c r="AN3" s="2">
        <f t="shared" si="5"/>
        <v>0</v>
      </c>
      <c r="AP3">
        <f>MIN(X3:AB3)</f>
        <v>87.78</v>
      </c>
      <c r="AQ3">
        <f>MAX(X3:AB3)</f>
        <v>99.22</v>
      </c>
      <c r="AS3">
        <f>ROUND((AJ3*C3+D3*AK3+AL3*E3+F3*AM3+AN3*G3)/(C3+D3+E3+F3+G3),1)</f>
        <v>66.099999999999994</v>
      </c>
    </row>
    <row r="4" spans="1:45" x14ac:dyDescent="0.2">
      <c r="A4" s="10" t="s">
        <v>122</v>
      </c>
      <c r="B4" s="1">
        <v>2010</v>
      </c>
      <c r="C4" s="1">
        <v>18.3</v>
      </c>
      <c r="D4" s="1">
        <v>36.9</v>
      </c>
      <c r="E4" s="35">
        <v>26.3</v>
      </c>
      <c r="F4" s="1">
        <v>16</v>
      </c>
      <c r="G4" s="1">
        <v>2.4</v>
      </c>
      <c r="H4">
        <v>6.93</v>
      </c>
      <c r="I4">
        <v>27.61</v>
      </c>
      <c r="J4" s="4">
        <v>27.43</v>
      </c>
      <c r="K4" s="4">
        <v>14.82</v>
      </c>
      <c r="L4" s="4">
        <v>9.23</v>
      </c>
      <c r="M4" s="4">
        <v>5.75</v>
      </c>
      <c r="N4" s="4">
        <v>8.25</v>
      </c>
      <c r="O4" s="10" t="s">
        <v>122</v>
      </c>
      <c r="P4" s="24">
        <v>9.39</v>
      </c>
      <c r="Q4" s="24">
        <v>25</v>
      </c>
      <c r="R4" s="24">
        <v>25.33</v>
      </c>
      <c r="S4" s="24">
        <v>16.809999999999999</v>
      </c>
      <c r="T4" s="24">
        <v>9.83</v>
      </c>
      <c r="U4" s="24">
        <v>5.18</v>
      </c>
      <c r="V4" s="24">
        <v>8.4600000000000009</v>
      </c>
      <c r="W4" s="24"/>
      <c r="X4" s="24">
        <f t="shared" si="0"/>
        <v>84.16</v>
      </c>
      <c r="Y4" s="24">
        <f t="shared" si="1"/>
        <v>94.64</v>
      </c>
      <c r="Z4" s="28">
        <f t="shared" si="2"/>
        <v>98.53</v>
      </c>
      <c r="AA4">
        <f t="shared" si="3"/>
        <v>94.85</v>
      </c>
      <c r="AB4">
        <f t="shared" si="4"/>
        <v>90.76</v>
      </c>
      <c r="AC4" s="10" t="s">
        <v>122</v>
      </c>
      <c r="AD4">
        <f t="shared" ref="AD4:AD23" si="6">ROUND(SQRT($P4*$H$30)+SQRT($Q4*$I$30)+SQRT($R4*$J$30)+SQRT($S4*$K$30)+SQRT($T4*$L$30)+SQRT($U4*$M$30)+SQRT($V4*$N$30),2)</f>
        <v>86.47</v>
      </c>
      <c r="AE4" s="32">
        <f t="shared" ref="AE4:AE24" si="7">ROUND(SQRT($P4*$H$31)+SQRT($Q4*$I$31)+SQRT($R4*$J$31)+SQRT($S4*$K$31)+SQRT($T4*$L$31)+SQRT($U4*$M$31)+SQRT($V4*$N$31),2)</f>
        <v>95.99</v>
      </c>
      <c r="AF4" s="31">
        <f t="shared" ref="AF4:AF24" si="8">ROUND(SQRT($P4*$H$32)+SQRT($Q4*$I$32)+SQRT($R4*$J$32)+SQRT($S4*$K$32)+SQRT($T4*$L$32)+SQRT($U4*$M$32)+SQRT($V4*$N$32),2)</f>
        <v>99.07</v>
      </c>
      <c r="AG4">
        <f t="shared" ref="AG4:AG24" si="9">ROUND(SQRT($P4*$H$33)+SQRT($Q4*$I$33)+SQRT($R4*$J$33)+SQRT($S4*$K$33)+SQRT($T4*$L$33)+SQRT($U4*$M$33)+SQRT($V4*$N$33),2)</f>
        <v>95.61</v>
      </c>
      <c r="AH4">
        <f t="shared" ref="AH4:AH24" si="10">ROUND(SQRT($P4*$H$34)+SQRT($Q4*$I$34)+SQRT($R4*$J$34)+SQRT($S4*$K$34)+SQRT($T4*$L$34)+SQRT($U4*$M$34)+SQRT($V4*$N$34),2)</f>
        <v>91.27</v>
      </c>
      <c r="AJ4" s="2">
        <f t="shared" ref="AJ4:AJ24" si="11">ROUND(100*(X4-$AP4)/($AQ4-$AP4),2)</f>
        <v>0</v>
      </c>
      <c r="AK4">
        <f t="shared" ref="AK4:AK24" si="12">ROUND(100*(Y4-$AP4)/($AQ4-$AP4),2)</f>
        <v>72.930000000000007</v>
      </c>
      <c r="AL4">
        <f t="shared" ref="AL4:AL24" si="13">ROUND(100*(Z4-$AP4)/($AQ4-$AP4),2)</f>
        <v>100</v>
      </c>
      <c r="AM4">
        <f t="shared" ref="AM4:AM24" si="14">ROUND(100*(AA4-$AP4)/($AQ4-$AP4),2)</f>
        <v>74.39</v>
      </c>
      <c r="AN4">
        <f t="shared" ref="AN4:AN24" si="15">ROUND(100*(AB4-$AP4)/($AQ4-$AP4),2)</f>
        <v>45.93</v>
      </c>
      <c r="AP4">
        <f t="shared" ref="AP4:AP24" si="16">MIN(X4:AB4)</f>
        <v>84.16</v>
      </c>
      <c r="AQ4">
        <f t="shared" ref="AQ4:AQ24" si="17">MAX(X4:AB4)</f>
        <v>98.53</v>
      </c>
      <c r="AS4">
        <f t="shared" ref="AS4:AS24" si="18">ROUND((AJ4*C4+D4*AK4+AL4*E4+F4*AM4+AN4*G4)/(C4+D4+E4+F4+G4),1)</f>
        <v>66.3</v>
      </c>
    </row>
    <row r="5" spans="1:45" x14ac:dyDescent="0.2">
      <c r="A5" s="10" t="s">
        <v>123</v>
      </c>
      <c r="B5" s="1">
        <v>2010</v>
      </c>
      <c r="C5" s="1">
        <v>30.9</v>
      </c>
      <c r="D5" s="1">
        <v>35</v>
      </c>
      <c r="E5" s="35">
        <v>18.5</v>
      </c>
      <c r="F5" s="1">
        <v>13.5</v>
      </c>
      <c r="G5" s="1">
        <v>2.1</v>
      </c>
      <c r="H5">
        <v>5.77</v>
      </c>
      <c r="I5">
        <v>30.57</v>
      </c>
      <c r="J5" s="4">
        <v>22.06</v>
      </c>
      <c r="K5" s="4">
        <v>16.559999999999999</v>
      </c>
      <c r="L5" s="4">
        <v>11.23</v>
      </c>
      <c r="M5" s="4">
        <v>6.08</v>
      </c>
      <c r="N5" s="4">
        <v>7.73</v>
      </c>
      <c r="O5" s="10" t="s">
        <v>123</v>
      </c>
      <c r="P5" s="24">
        <v>1.18</v>
      </c>
      <c r="Q5" s="24">
        <v>13.25</v>
      </c>
      <c r="R5" s="24">
        <v>34.39</v>
      </c>
      <c r="S5" s="24">
        <v>23.83</v>
      </c>
      <c r="T5" s="24">
        <v>13.8</v>
      </c>
      <c r="U5" s="24">
        <v>6.58</v>
      </c>
      <c r="V5" s="24">
        <v>6.97</v>
      </c>
      <c r="W5" s="24"/>
      <c r="X5" s="24">
        <f t="shared" si="0"/>
        <v>83.35</v>
      </c>
      <c r="Y5" s="24">
        <f t="shared" si="1"/>
        <v>94.28</v>
      </c>
      <c r="Z5" s="28">
        <f t="shared" si="2"/>
        <v>98.51</v>
      </c>
      <c r="AA5">
        <f t="shared" si="3"/>
        <v>95.38</v>
      </c>
      <c r="AB5">
        <f t="shared" si="4"/>
        <v>91.3</v>
      </c>
      <c r="AC5" s="10" t="s">
        <v>123</v>
      </c>
      <c r="AD5">
        <f t="shared" si="6"/>
        <v>73.22</v>
      </c>
      <c r="AE5">
        <f t="shared" si="7"/>
        <v>87.28</v>
      </c>
      <c r="AF5" s="32">
        <f t="shared" si="8"/>
        <v>93.56</v>
      </c>
      <c r="AG5" s="31">
        <f t="shared" si="9"/>
        <v>97.46</v>
      </c>
      <c r="AH5">
        <f t="shared" si="10"/>
        <v>91.86</v>
      </c>
      <c r="AJ5" s="2">
        <f t="shared" si="11"/>
        <v>0</v>
      </c>
      <c r="AK5">
        <f t="shared" si="12"/>
        <v>72.099999999999994</v>
      </c>
      <c r="AL5">
        <f t="shared" si="13"/>
        <v>100</v>
      </c>
      <c r="AM5">
        <f t="shared" si="14"/>
        <v>79.349999999999994</v>
      </c>
      <c r="AN5">
        <f t="shared" si="15"/>
        <v>52.44</v>
      </c>
      <c r="AP5">
        <f t="shared" si="16"/>
        <v>83.35</v>
      </c>
      <c r="AQ5">
        <f t="shared" si="17"/>
        <v>98.51</v>
      </c>
      <c r="AS5">
        <f t="shared" si="18"/>
        <v>55.5</v>
      </c>
    </row>
    <row r="6" spans="1:45" x14ac:dyDescent="0.2">
      <c r="A6" s="10" t="s">
        <v>124</v>
      </c>
      <c r="B6" s="1">
        <v>2010</v>
      </c>
      <c r="C6" s="1">
        <v>1.6</v>
      </c>
      <c r="D6" s="1">
        <v>10.7</v>
      </c>
      <c r="E6" s="1">
        <v>25.4</v>
      </c>
      <c r="F6" s="35">
        <v>58.7</v>
      </c>
      <c r="G6" s="1">
        <v>3.5</v>
      </c>
      <c r="H6">
        <v>7.45</v>
      </c>
      <c r="I6" s="21">
        <v>17.09</v>
      </c>
      <c r="J6" s="38">
        <v>22.21</v>
      </c>
      <c r="K6" s="38">
        <v>23.05</v>
      </c>
      <c r="L6" s="38">
        <v>15.3</v>
      </c>
      <c r="M6" s="4">
        <v>6.75</v>
      </c>
      <c r="N6" s="38">
        <v>8.1300000000000008</v>
      </c>
      <c r="O6" s="10" t="s">
        <v>124</v>
      </c>
      <c r="P6" s="24">
        <v>3.1</v>
      </c>
      <c r="Q6" s="24">
        <v>9.77</v>
      </c>
      <c r="R6" s="24">
        <v>26.3</v>
      </c>
      <c r="S6" s="24">
        <v>23.06</v>
      </c>
      <c r="T6" s="24">
        <v>16.88</v>
      </c>
      <c r="U6" s="24">
        <v>10.75</v>
      </c>
      <c r="V6" s="24">
        <v>10.130000000000001</v>
      </c>
      <c r="W6" s="24"/>
      <c r="X6" s="24">
        <f t="shared" si="0"/>
        <v>84.65</v>
      </c>
      <c r="Y6" s="24">
        <f t="shared" si="1"/>
        <v>94.81</v>
      </c>
      <c r="Z6" s="27">
        <f t="shared" si="2"/>
        <v>98.23</v>
      </c>
      <c r="AA6" s="31">
        <f t="shared" si="3"/>
        <v>98.78</v>
      </c>
      <c r="AB6">
        <f t="shared" si="4"/>
        <v>94.49</v>
      </c>
      <c r="AC6" s="10" t="s">
        <v>124</v>
      </c>
      <c r="AD6">
        <f t="shared" si="6"/>
        <v>78.790000000000006</v>
      </c>
      <c r="AE6">
        <f t="shared" si="7"/>
        <v>89.99</v>
      </c>
      <c r="AF6">
        <f t="shared" si="8"/>
        <v>94.68</v>
      </c>
      <c r="AG6" s="31">
        <f t="shared" si="9"/>
        <v>98.97</v>
      </c>
      <c r="AH6" s="32">
        <f t="shared" si="10"/>
        <v>96.44</v>
      </c>
      <c r="AJ6" s="2">
        <f t="shared" si="11"/>
        <v>0</v>
      </c>
      <c r="AK6">
        <f t="shared" si="12"/>
        <v>71.900000000000006</v>
      </c>
      <c r="AL6">
        <f t="shared" si="13"/>
        <v>96.11</v>
      </c>
      <c r="AM6">
        <f t="shared" si="14"/>
        <v>100</v>
      </c>
      <c r="AN6">
        <f t="shared" si="15"/>
        <v>69.64</v>
      </c>
      <c r="AP6">
        <f t="shared" si="16"/>
        <v>84.65</v>
      </c>
      <c r="AQ6">
        <f t="shared" si="17"/>
        <v>98.78</v>
      </c>
      <c r="AS6">
        <f t="shared" si="18"/>
        <v>93.3</v>
      </c>
    </row>
    <row r="7" spans="1:45" x14ac:dyDescent="0.2">
      <c r="A7" s="10" t="s">
        <v>125</v>
      </c>
      <c r="B7" s="1">
        <v>2010</v>
      </c>
      <c r="C7" s="1">
        <v>32.6</v>
      </c>
      <c r="D7" s="1">
        <v>46.6</v>
      </c>
      <c r="E7" s="35">
        <v>9.6</v>
      </c>
      <c r="F7" s="1">
        <v>9.8000000000000007</v>
      </c>
      <c r="G7" s="1">
        <v>1.5</v>
      </c>
      <c r="H7">
        <v>20.77</v>
      </c>
      <c r="I7" s="21">
        <v>29.24</v>
      </c>
      <c r="J7" s="38">
        <v>18.28</v>
      </c>
      <c r="K7" s="38">
        <v>12.78</v>
      </c>
      <c r="L7" s="38">
        <v>6.91</v>
      </c>
      <c r="M7" s="4">
        <v>4.5599999999999996</v>
      </c>
      <c r="N7" s="38">
        <v>7.47</v>
      </c>
      <c r="O7" s="10" t="s">
        <v>125</v>
      </c>
      <c r="P7" s="24">
        <v>6.35</v>
      </c>
      <c r="Q7" s="24">
        <v>22.95</v>
      </c>
      <c r="R7" s="24">
        <v>27.74</v>
      </c>
      <c r="S7" s="24">
        <v>18.68</v>
      </c>
      <c r="T7" s="24">
        <v>11.42</v>
      </c>
      <c r="U7" s="24">
        <v>6.16</v>
      </c>
      <c r="V7" s="24">
        <v>6.7</v>
      </c>
      <c r="W7" s="24"/>
      <c r="X7" s="24">
        <f t="shared" si="0"/>
        <v>92.82</v>
      </c>
      <c r="Y7" s="24">
        <f t="shared" si="1"/>
        <v>98.65</v>
      </c>
      <c r="Z7" s="28">
        <f t="shared" si="2"/>
        <v>98.91</v>
      </c>
      <c r="AA7">
        <f t="shared" si="3"/>
        <v>91.08</v>
      </c>
      <c r="AB7">
        <f t="shared" si="4"/>
        <v>87.5</v>
      </c>
      <c r="AC7" s="10" t="s">
        <v>125</v>
      </c>
      <c r="AD7">
        <f t="shared" si="6"/>
        <v>83.11</v>
      </c>
      <c r="AE7">
        <f t="shared" si="7"/>
        <v>94.42</v>
      </c>
      <c r="AF7" s="31">
        <f t="shared" si="8"/>
        <v>98.51</v>
      </c>
      <c r="AG7" s="32">
        <f t="shared" si="9"/>
        <v>96.92</v>
      </c>
      <c r="AH7">
        <f t="shared" si="10"/>
        <v>91.98</v>
      </c>
      <c r="AJ7">
        <f t="shared" si="11"/>
        <v>46.63</v>
      </c>
      <c r="AK7">
        <f t="shared" si="12"/>
        <v>97.72</v>
      </c>
      <c r="AL7">
        <f t="shared" si="13"/>
        <v>100</v>
      </c>
      <c r="AM7">
        <f t="shared" si="14"/>
        <v>31.38</v>
      </c>
      <c r="AN7" s="2">
        <f t="shared" si="15"/>
        <v>0</v>
      </c>
      <c r="AP7">
        <f t="shared" si="16"/>
        <v>87.5</v>
      </c>
      <c r="AQ7">
        <f t="shared" si="17"/>
        <v>98.91</v>
      </c>
      <c r="AS7">
        <f t="shared" si="18"/>
        <v>73.3</v>
      </c>
    </row>
    <row r="8" spans="1:45" x14ac:dyDescent="0.2">
      <c r="A8" s="10" t="s">
        <v>126</v>
      </c>
      <c r="B8" s="1">
        <v>2010</v>
      </c>
      <c r="C8" s="1">
        <v>6.9</v>
      </c>
      <c r="D8" s="1">
        <v>23.7</v>
      </c>
      <c r="E8" s="35">
        <v>32.6</v>
      </c>
      <c r="F8" s="1">
        <v>35.6</v>
      </c>
      <c r="G8" s="1">
        <v>1.2</v>
      </c>
      <c r="H8">
        <v>13.39</v>
      </c>
      <c r="I8" s="21">
        <v>24</v>
      </c>
      <c r="J8" s="38">
        <v>25.05</v>
      </c>
      <c r="K8" s="38">
        <v>16.66</v>
      </c>
      <c r="L8" s="38">
        <v>8.2100000000000009</v>
      </c>
      <c r="M8" s="4">
        <v>4.78</v>
      </c>
      <c r="N8" s="38">
        <v>7.91</v>
      </c>
      <c r="O8" s="10" t="s">
        <v>126</v>
      </c>
      <c r="P8" s="24">
        <v>2.5</v>
      </c>
      <c r="Q8" s="24">
        <v>13.16</v>
      </c>
      <c r="R8" s="24">
        <v>19.8</v>
      </c>
      <c r="S8" s="24">
        <v>22.41</v>
      </c>
      <c r="T8" s="24">
        <v>16.489999999999998</v>
      </c>
      <c r="U8" s="24">
        <v>10.48</v>
      </c>
      <c r="V8" s="24">
        <v>15.17</v>
      </c>
      <c r="W8" s="24"/>
      <c r="X8" s="24">
        <f t="shared" si="0"/>
        <v>88.91</v>
      </c>
      <c r="Y8" s="24">
        <f t="shared" si="1"/>
        <v>97.24</v>
      </c>
      <c r="Z8" s="28">
        <f t="shared" si="2"/>
        <v>99.25</v>
      </c>
      <c r="AA8">
        <f t="shared" si="3"/>
        <v>94.74</v>
      </c>
      <c r="AB8">
        <f t="shared" si="4"/>
        <v>90.18</v>
      </c>
      <c r="AC8" s="10" t="s">
        <v>126</v>
      </c>
      <c r="AD8">
        <f t="shared" si="6"/>
        <v>79.67</v>
      </c>
      <c r="AE8">
        <f t="shared" si="7"/>
        <v>89.77</v>
      </c>
      <c r="AF8">
        <f t="shared" si="8"/>
        <v>94.56</v>
      </c>
      <c r="AG8" s="31">
        <f t="shared" si="9"/>
        <v>98.1</v>
      </c>
      <c r="AH8" s="32">
        <f t="shared" si="10"/>
        <v>97.09</v>
      </c>
      <c r="AJ8" s="2">
        <f t="shared" si="11"/>
        <v>0</v>
      </c>
      <c r="AK8">
        <f t="shared" si="12"/>
        <v>80.56</v>
      </c>
      <c r="AL8">
        <f t="shared" si="13"/>
        <v>100</v>
      </c>
      <c r="AM8">
        <f t="shared" si="14"/>
        <v>56.38</v>
      </c>
      <c r="AN8">
        <f t="shared" si="15"/>
        <v>12.28</v>
      </c>
      <c r="AP8">
        <f t="shared" si="16"/>
        <v>88.91</v>
      </c>
      <c r="AQ8">
        <f t="shared" si="17"/>
        <v>99.25</v>
      </c>
      <c r="AS8">
        <f t="shared" si="18"/>
        <v>71.900000000000006</v>
      </c>
    </row>
    <row r="9" spans="1:45" x14ac:dyDescent="0.2">
      <c r="A9" s="10" t="s">
        <v>127</v>
      </c>
      <c r="B9" s="1">
        <v>2010</v>
      </c>
      <c r="C9" s="1">
        <v>16.399999999999999</v>
      </c>
      <c r="D9" s="35">
        <v>53.6</v>
      </c>
      <c r="E9" s="1">
        <v>16.3</v>
      </c>
      <c r="F9" s="1">
        <v>12.1</v>
      </c>
      <c r="G9" s="1">
        <v>1.6</v>
      </c>
      <c r="H9">
        <v>22.01</v>
      </c>
      <c r="I9" s="21">
        <v>16.66</v>
      </c>
      <c r="J9" s="38">
        <v>22.91</v>
      </c>
      <c r="K9" s="38">
        <v>17.100000000000001</v>
      </c>
      <c r="L9" s="38">
        <v>8.89</v>
      </c>
      <c r="M9" s="4">
        <v>4.8</v>
      </c>
      <c r="N9" s="38">
        <v>7.64</v>
      </c>
      <c r="O9" s="10" t="s">
        <v>127</v>
      </c>
      <c r="P9" s="24">
        <v>7.65</v>
      </c>
      <c r="Q9" s="24">
        <v>18.72</v>
      </c>
      <c r="R9" s="24">
        <v>25.95</v>
      </c>
      <c r="S9" s="24">
        <v>20.61</v>
      </c>
      <c r="T9" s="24">
        <v>12.42</v>
      </c>
      <c r="U9" s="24">
        <v>6.58</v>
      </c>
      <c r="V9" s="24">
        <v>8.08</v>
      </c>
      <c r="W9" s="24"/>
      <c r="X9" s="24">
        <f t="shared" si="0"/>
        <v>92.98</v>
      </c>
      <c r="Y9" s="30">
        <f t="shared" si="1"/>
        <v>98.79</v>
      </c>
      <c r="Z9" s="27">
        <f t="shared" si="2"/>
        <v>98.73</v>
      </c>
      <c r="AA9">
        <f t="shared" si="3"/>
        <v>94.26</v>
      </c>
      <c r="AB9">
        <f t="shared" si="4"/>
        <v>90.07</v>
      </c>
      <c r="AC9" s="10" t="s">
        <v>127</v>
      </c>
      <c r="AD9">
        <f t="shared" si="6"/>
        <v>84.79</v>
      </c>
      <c r="AE9">
        <f t="shared" si="7"/>
        <v>95.07</v>
      </c>
      <c r="AF9" s="31">
        <f t="shared" si="8"/>
        <v>98.55</v>
      </c>
      <c r="AG9" s="32">
        <f t="shared" si="9"/>
        <v>97.92</v>
      </c>
      <c r="AH9">
        <f t="shared" si="10"/>
        <v>93.53</v>
      </c>
      <c r="AJ9">
        <f t="shared" si="11"/>
        <v>33.369999999999997</v>
      </c>
      <c r="AK9">
        <f t="shared" si="12"/>
        <v>100</v>
      </c>
      <c r="AL9">
        <f t="shared" si="13"/>
        <v>99.31</v>
      </c>
      <c r="AM9">
        <f t="shared" si="14"/>
        <v>48.05</v>
      </c>
      <c r="AN9" s="2">
        <f t="shared" si="15"/>
        <v>0</v>
      </c>
      <c r="AP9">
        <f t="shared" si="16"/>
        <v>90.07</v>
      </c>
      <c r="AQ9">
        <f t="shared" si="17"/>
        <v>98.79</v>
      </c>
      <c r="AS9">
        <f t="shared" si="18"/>
        <v>81.099999999999994</v>
      </c>
    </row>
    <row r="10" spans="1:45" x14ac:dyDescent="0.2">
      <c r="A10" s="10" t="s">
        <v>128</v>
      </c>
      <c r="B10" s="1">
        <v>2010</v>
      </c>
      <c r="C10" s="1">
        <v>18.8</v>
      </c>
      <c r="D10" s="35">
        <v>35.4</v>
      </c>
      <c r="E10" s="1">
        <v>23</v>
      </c>
      <c r="F10" s="1">
        <v>18.600000000000001</v>
      </c>
      <c r="G10" s="1">
        <v>4.2</v>
      </c>
      <c r="H10">
        <v>24.98</v>
      </c>
      <c r="I10" s="21">
        <v>23.59</v>
      </c>
      <c r="J10" s="38">
        <v>17.91</v>
      </c>
      <c r="K10" s="38">
        <v>13.45</v>
      </c>
      <c r="L10" s="38">
        <v>8.1199999999999992</v>
      </c>
      <c r="M10" s="4">
        <v>4.43</v>
      </c>
      <c r="N10" s="38">
        <v>7.52</v>
      </c>
      <c r="O10" s="10" t="s">
        <v>128</v>
      </c>
      <c r="P10" s="24">
        <v>3.25</v>
      </c>
      <c r="Q10" s="24">
        <v>17.25</v>
      </c>
      <c r="R10" s="24">
        <v>23.38</v>
      </c>
      <c r="S10" s="24">
        <v>21.41</v>
      </c>
      <c r="T10" s="24">
        <v>14.34</v>
      </c>
      <c r="U10" s="24">
        <v>7.85</v>
      </c>
      <c r="V10" s="24">
        <v>12.51</v>
      </c>
      <c r="W10" s="24"/>
      <c r="X10" s="24">
        <f t="shared" si="0"/>
        <v>94.61</v>
      </c>
      <c r="Y10" s="30">
        <f t="shared" si="1"/>
        <v>99.38</v>
      </c>
      <c r="Z10" s="27">
        <f t="shared" si="2"/>
        <v>98.76</v>
      </c>
      <c r="AA10">
        <f t="shared" si="3"/>
        <v>91.55</v>
      </c>
      <c r="AB10">
        <f t="shared" si="4"/>
        <v>88.06</v>
      </c>
      <c r="AC10" s="10" t="s">
        <v>128</v>
      </c>
      <c r="AD10">
        <f t="shared" si="6"/>
        <v>80.72</v>
      </c>
      <c r="AE10">
        <f t="shared" si="7"/>
        <v>91.51</v>
      </c>
      <c r="AF10" s="32">
        <f t="shared" si="8"/>
        <v>96.33</v>
      </c>
      <c r="AG10" s="31">
        <f t="shared" si="9"/>
        <v>97.99</v>
      </c>
      <c r="AH10">
        <f t="shared" si="10"/>
        <v>95.27</v>
      </c>
      <c r="AJ10">
        <f t="shared" si="11"/>
        <v>57.86</v>
      </c>
      <c r="AK10">
        <f t="shared" si="12"/>
        <v>100</v>
      </c>
      <c r="AL10">
        <f t="shared" si="13"/>
        <v>94.52</v>
      </c>
      <c r="AM10">
        <f t="shared" si="14"/>
        <v>30.83</v>
      </c>
      <c r="AN10" s="2">
        <f t="shared" si="15"/>
        <v>0</v>
      </c>
      <c r="AP10">
        <f t="shared" si="16"/>
        <v>88.06</v>
      </c>
      <c r="AQ10">
        <f t="shared" si="17"/>
        <v>99.38</v>
      </c>
      <c r="AS10">
        <f t="shared" si="18"/>
        <v>73.8</v>
      </c>
    </row>
    <row r="11" spans="1:45" x14ac:dyDescent="0.2">
      <c r="A11" s="10" t="s">
        <v>129</v>
      </c>
      <c r="B11" s="1">
        <v>2009</v>
      </c>
      <c r="C11" s="1">
        <v>56.6</v>
      </c>
      <c r="D11" s="1">
        <v>32.299999999999997</v>
      </c>
      <c r="E11" s="35">
        <v>6</v>
      </c>
      <c r="F11" s="1">
        <v>3.7</v>
      </c>
      <c r="G11" s="1">
        <v>1.4</v>
      </c>
      <c r="H11">
        <v>11.23</v>
      </c>
      <c r="I11" s="21">
        <v>12.79</v>
      </c>
      <c r="J11" s="38">
        <v>29.99</v>
      </c>
      <c r="K11" s="38">
        <v>20.41</v>
      </c>
      <c r="L11" s="38">
        <v>11.07</v>
      </c>
      <c r="M11" s="4">
        <v>6.56</v>
      </c>
      <c r="N11" s="38">
        <v>7.95</v>
      </c>
      <c r="O11" s="10" t="s">
        <v>129</v>
      </c>
      <c r="P11" s="24">
        <v>3.13</v>
      </c>
      <c r="Q11" s="24">
        <v>13.47</v>
      </c>
      <c r="R11" s="24">
        <v>28.76</v>
      </c>
      <c r="S11" s="24">
        <v>24.85</v>
      </c>
      <c r="T11" s="24">
        <v>13.64</v>
      </c>
      <c r="U11" s="24">
        <v>6.34</v>
      </c>
      <c r="V11" s="24">
        <v>9.82</v>
      </c>
      <c r="W11" s="24"/>
      <c r="X11" s="24">
        <f t="shared" si="0"/>
        <v>86.57</v>
      </c>
      <c r="Y11" s="24">
        <f t="shared" si="1"/>
        <v>95.6</v>
      </c>
      <c r="Z11" s="28">
        <f t="shared" si="2"/>
        <v>97.94</v>
      </c>
      <c r="AA11">
        <f t="shared" si="3"/>
        <v>97.51</v>
      </c>
      <c r="AB11">
        <f t="shared" si="4"/>
        <v>93.08</v>
      </c>
      <c r="AC11" s="10" t="s">
        <v>129</v>
      </c>
      <c r="AD11">
        <f t="shared" si="6"/>
        <v>78.650000000000006</v>
      </c>
      <c r="AE11">
        <f t="shared" si="7"/>
        <v>90.46</v>
      </c>
      <c r="AF11" s="32">
        <f t="shared" si="8"/>
        <v>95.45</v>
      </c>
      <c r="AG11" s="31">
        <f t="shared" si="9"/>
        <v>98.38</v>
      </c>
      <c r="AH11">
        <f t="shared" si="10"/>
        <v>93.72</v>
      </c>
      <c r="AJ11" s="2">
        <f t="shared" si="11"/>
        <v>0</v>
      </c>
      <c r="AK11">
        <f t="shared" si="12"/>
        <v>79.42</v>
      </c>
      <c r="AL11">
        <f t="shared" si="13"/>
        <v>100</v>
      </c>
      <c r="AM11">
        <f t="shared" si="14"/>
        <v>96.22</v>
      </c>
      <c r="AN11">
        <f t="shared" si="15"/>
        <v>57.26</v>
      </c>
      <c r="AP11">
        <f t="shared" si="16"/>
        <v>86.57</v>
      </c>
      <c r="AQ11">
        <f t="shared" si="17"/>
        <v>97.94</v>
      </c>
      <c r="AS11">
        <f t="shared" si="18"/>
        <v>36</v>
      </c>
    </row>
    <row r="12" spans="1:45" x14ac:dyDescent="0.2">
      <c r="A12" s="10" t="s">
        <v>130</v>
      </c>
      <c r="B12" s="1">
        <v>2010</v>
      </c>
      <c r="C12" s="1">
        <v>9.6999999999999993</v>
      </c>
      <c r="D12" s="1">
        <v>18.600000000000001</v>
      </c>
      <c r="E12" s="35">
        <v>19.5</v>
      </c>
      <c r="F12" s="1">
        <v>47.6</v>
      </c>
      <c r="G12" s="1">
        <v>4.5</v>
      </c>
      <c r="H12">
        <v>14.93</v>
      </c>
      <c r="I12" s="21">
        <v>24.73</v>
      </c>
      <c r="J12" s="38">
        <v>20.87</v>
      </c>
      <c r="K12" s="38">
        <v>16.5</v>
      </c>
      <c r="L12" s="38">
        <v>9.7799999999999994</v>
      </c>
      <c r="M12" s="4">
        <v>5.13</v>
      </c>
      <c r="N12" s="38">
        <v>8.06</v>
      </c>
      <c r="O12" s="10" t="s">
        <v>130</v>
      </c>
      <c r="P12" s="24">
        <v>1.7</v>
      </c>
      <c r="Q12" s="24">
        <v>7.01</v>
      </c>
      <c r="R12" s="24">
        <v>22.86</v>
      </c>
      <c r="S12" s="24">
        <v>22.71</v>
      </c>
      <c r="T12" s="24">
        <v>20.87</v>
      </c>
      <c r="U12" s="24">
        <v>12.83</v>
      </c>
      <c r="V12" s="24">
        <v>12.02</v>
      </c>
      <c r="W12" s="24"/>
      <c r="X12" s="24">
        <f t="shared" si="0"/>
        <v>90.4</v>
      </c>
      <c r="Y12" s="24">
        <f t="shared" si="1"/>
        <v>98.03</v>
      </c>
      <c r="Z12" s="28">
        <f t="shared" si="2"/>
        <v>99.6</v>
      </c>
      <c r="AA12">
        <f t="shared" si="3"/>
        <v>94.89</v>
      </c>
      <c r="AB12">
        <f t="shared" si="4"/>
        <v>90.89</v>
      </c>
      <c r="AC12" s="10" t="s">
        <v>130</v>
      </c>
      <c r="AD12">
        <f t="shared" si="6"/>
        <v>75.87</v>
      </c>
      <c r="AE12">
        <f t="shared" si="7"/>
        <v>86.89</v>
      </c>
      <c r="AF12">
        <f t="shared" si="8"/>
        <v>91.98</v>
      </c>
      <c r="AG12" s="31">
        <f t="shared" si="9"/>
        <v>98.31</v>
      </c>
      <c r="AH12" s="32">
        <f t="shared" si="10"/>
        <v>97.32</v>
      </c>
      <c r="AJ12" s="2">
        <f t="shared" si="11"/>
        <v>0</v>
      </c>
      <c r="AK12">
        <f t="shared" si="12"/>
        <v>82.93</v>
      </c>
      <c r="AL12">
        <f t="shared" si="13"/>
        <v>100</v>
      </c>
      <c r="AM12">
        <f t="shared" si="14"/>
        <v>48.8</v>
      </c>
      <c r="AN12">
        <f t="shared" si="15"/>
        <v>5.33</v>
      </c>
      <c r="AP12">
        <f t="shared" si="16"/>
        <v>90.4</v>
      </c>
      <c r="AQ12">
        <f t="shared" si="17"/>
        <v>99.6</v>
      </c>
      <c r="AS12">
        <f t="shared" si="18"/>
        <v>58.5</v>
      </c>
    </row>
    <row r="13" spans="1:45" x14ac:dyDescent="0.2">
      <c r="A13" s="10" t="s">
        <v>131</v>
      </c>
      <c r="B13" s="1">
        <v>2010</v>
      </c>
      <c r="C13" s="1">
        <v>32.4</v>
      </c>
      <c r="D13" s="1">
        <v>41</v>
      </c>
      <c r="E13" s="35">
        <v>12.7</v>
      </c>
      <c r="F13" s="1">
        <v>11.7</v>
      </c>
      <c r="G13" s="1">
        <v>2.1</v>
      </c>
      <c r="H13">
        <v>15.94</v>
      </c>
      <c r="I13" s="21">
        <v>19.38</v>
      </c>
      <c r="J13" s="38">
        <v>27.39</v>
      </c>
      <c r="K13" s="38">
        <v>19.52</v>
      </c>
      <c r="L13" s="38">
        <v>7.42</v>
      </c>
      <c r="M13" s="4">
        <v>3.48</v>
      </c>
      <c r="N13" s="38">
        <v>6.88</v>
      </c>
      <c r="O13" s="10" t="s">
        <v>131</v>
      </c>
      <c r="P13" s="24">
        <v>5.63</v>
      </c>
      <c r="Q13" s="24">
        <v>21.96</v>
      </c>
      <c r="R13" s="24">
        <v>27.82</v>
      </c>
      <c r="S13" s="24">
        <v>21.61</v>
      </c>
      <c r="T13" s="24">
        <v>11.55</v>
      </c>
      <c r="U13" s="24">
        <v>5.22</v>
      </c>
      <c r="V13" s="24">
        <v>6.22</v>
      </c>
      <c r="W13" s="24"/>
      <c r="X13" s="24">
        <f t="shared" si="0"/>
        <v>89.09</v>
      </c>
      <c r="Y13" s="27">
        <f t="shared" si="1"/>
        <v>97.13</v>
      </c>
      <c r="Z13" s="30">
        <f t="shared" si="2"/>
        <v>98.54</v>
      </c>
      <c r="AA13">
        <f t="shared" si="3"/>
        <v>94.67</v>
      </c>
      <c r="AB13">
        <f t="shared" si="4"/>
        <v>88.73</v>
      </c>
      <c r="AC13" s="10" t="s">
        <v>131</v>
      </c>
      <c r="AD13">
        <f t="shared" si="6"/>
        <v>81.78</v>
      </c>
      <c r="AE13">
        <f t="shared" si="7"/>
        <v>93.65</v>
      </c>
      <c r="AF13" s="31">
        <f t="shared" si="8"/>
        <v>97.99</v>
      </c>
      <c r="AG13" s="32">
        <f t="shared" si="9"/>
        <v>97.28</v>
      </c>
      <c r="AH13">
        <f t="shared" si="10"/>
        <v>91.39</v>
      </c>
      <c r="AJ13">
        <f t="shared" si="11"/>
        <v>3.67</v>
      </c>
      <c r="AK13">
        <f t="shared" si="12"/>
        <v>85.63</v>
      </c>
      <c r="AL13">
        <f t="shared" si="13"/>
        <v>100</v>
      </c>
      <c r="AM13">
        <f t="shared" si="14"/>
        <v>60.55</v>
      </c>
      <c r="AN13" s="2">
        <f t="shared" si="15"/>
        <v>0</v>
      </c>
      <c r="AP13">
        <f t="shared" si="16"/>
        <v>88.73</v>
      </c>
      <c r="AQ13">
        <f t="shared" si="17"/>
        <v>98.54</v>
      </c>
      <c r="AS13">
        <f t="shared" si="18"/>
        <v>56.1</v>
      </c>
    </row>
    <row r="14" spans="1:45" x14ac:dyDescent="0.2">
      <c r="A14" s="10" t="s">
        <v>132</v>
      </c>
      <c r="B14" s="1">
        <v>2008</v>
      </c>
      <c r="C14" s="1">
        <v>11.1</v>
      </c>
      <c r="D14" s="35">
        <v>38.5</v>
      </c>
      <c r="E14" s="1">
        <v>26.4</v>
      </c>
      <c r="F14" s="1">
        <v>20</v>
      </c>
      <c r="G14" s="1">
        <v>4</v>
      </c>
      <c r="H14">
        <v>28.47</v>
      </c>
      <c r="I14" s="21">
        <v>19.88</v>
      </c>
      <c r="J14" s="38">
        <v>17.670000000000002</v>
      </c>
      <c r="K14" s="38">
        <v>12.66</v>
      </c>
      <c r="L14" s="38">
        <v>7.67</v>
      </c>
      <c r="M14" s="4">
        <v>6.2</v>
      </c>
      <c r="N14" s="38">
        <v>7.46</v>
      </c>
      <c r="O14" s="10" t="s">
        <v>132</v>
      </c>
      <c r="P14" s="24">
        <v>6.1</v>
      </c>
      <c r="Q14" s="24">
        <v>22.54</v>
      </c>
      <c r="R14" s="24">
        <v>27.52</v>
      </c>
      <c r="S14" s="24">
        <v>19.75</v>
      </c>
      <c r="T14" s="24">
        <v>10.49</v>
      </c>
      <c r="U14" s="24">
        <v>6.42</v>
      </c>
      <c r="V14" s="24">
        <v>7.17</v>
      </c>
      <c r="W14" s="24"/>
      <c r="X14" s="24">
        <f t="shared" si="0"/>
        <v>95.96</v>
      </c>
      <c r="Y14" s="30">
        <f t="shared" si="1"/>
        <v>99.72</v>
      </c>
      <c r="Z14" s="27">
        <f t="shared" si="2"/>
        <v>98.31</v>
      </c>
      <c r="AA14">
        <f t="shared" si="3"/>
        <v>91.19</v>
      </c>
      <c r="AB14">
        <f t="shared" si="4"/>
        <v>88.71</v>
      </c>
      <c r="AC14" s="10" t="s">
        <v>132</v>
      </c>
      <c r="AD14">
        <f t="shared" si="6"/>
        <v>82.95</v>
      </c>
      <c r="AE14">
        <f t="shared" si="7"/>
        <v>94.22</v>
      </c>
      <c r="AF14" s="31">
        <f t="shared" si="8"/>
        <v>98.32</v>
      </c>
      <c r="AG14" s="32">
        <f t="shared" si="9"/>
        <v>96.98</v>
      </c>
      <c r="AH14">
        <f t="shared" si="10"/>
        <v>92.12</v>
      </c>
      <c r="AJ14">
        <f t="shared" si="11"/>
        <v>65.849999999999994</v>
      </c>
      <c r="AK14">
        <f t="shared" si="12"/>
        <v>100</v>
      </c>
      <c r="AL14">
        <f t="shared" si="13"/>
        <v>87.19</v>
      </c>
      <c r="AM14">
        <f t="shared" si="14"/>
        <v>22.52</v>
      </c>
      <c r="AN14" s="2">
        <f t="shared" si="15"/>
        <v>0</v>
      </c>
      <c r="AP14">
        <f t="shared" si="16"/>
        <v>88.71</v>
      </c>
      <c r="AQ14">
        <f t="shared" si="17"/>
        <v>99.72</v>
      </c>
      <c r="AS14">
        <f t="shared" si="18"/>
        <v>73.3</v>
      </c>
    </row>
    <row r="15" spans="1:45" x14ac:dyDescent="0.2">
      <c r="A15" s="10" t="s">
        <v>133</v>
      </c>
      <c r="B15" s="27">
        <v>2010</v>
      </c>
      <c r="C15" s="27">
        <v>19.100000000000001</v>
      </c>
      <c r="D15" s="27">
        <v>35</v>
      </c>
      <c r="E15" s="27">
        <v>25.8</v>
      </c>
      <c r="F15" s="27">
        <v>15.1</v>
      </c>
      <c r="G15" s="27">
        <v>5</v>
      </c>
      <c r="H15" s="24"/>
      <c r="I15" s="24"/>
      <c r="J15" s="24"/>
      <c r="K15" s="24"/>
      <c r="L15" s="24"/>
      <c r="M15" s="24"/>
      <c r="N15" s="24"/>
      <c r="O15" s="10" t="s">
        <v>133</v>
      </c>
      <c r="P15" s="24">
        <v>14.03</v>
      </c>
      <c r="Q15" s="24">
        <v>23.41</v>
      </c>
      <c r="R15" s="24">
        <v>22.19</v>
      </c>
      <c r="S15" s="24">
        <v>16.46</v>
      </c>
      <c r="T15" s="24">
        <v>9.8000000000000007</v>
      </c>
      <c r="U15" s="24">
        <v>5.83</v>
      </c>
      <c r="V15" s="24">
        <v>8.27</v>
      </c>
      <c r="W15" s="1"/>
      <c r="X15" s="24">
        <f t="shared" si="0"/>
        <v>0</v>
      </c>
      <c r="Y15" s="24">
        <f t="shared" si="1"/>
        <v>0</v>
      </c>
      <c r="Z15" s="28">
        <f t="shared" si="2"/>
        <v>0</v>
      </c>
      <c r="AA15">
        <f t="shared" si="3"/>
        <v>0</v>
      </c>
      <c r="AB15">
        <f t="shared" si="4"/>
        <v>0</v>
      </c>
      <c r="AC15" s="10" t="s">
        <v>133</v>
      </c>
      <c r="AD15">
        <f t="shared" si="6"/>
        <v>89.97</v>
      </c>
      <c r="AE15" s="32">
        <f t="shared" si="7"/>
        <v>97.84</v>
      </c>
      <c r="AF15" s="31">
        <f t="shared" si="8"/>
        <v>99.6</v>
      </c>
      <c r="AG15">
        <f t="shared" si="9"/>
        <v>95.36</v>
      </c>
      <c r="AH15">
        <f t="shared" si="10"/>
        <v>91.62</v>
      </c>
      <c r="AP15">
        <f t="shared" si="16"/>
        <v>0</v>
      </c>
      <c r="AQ15">
        <f t="shared" si="17"/>
        <v>0</v>
      </c>
    </row>
    <row r="16" spans="1:45" x14ac:dyDescent="0.2">
      <c r="A16" s="10" t="s">
        <v>134</v>
      </c>
      <c r="B16" s="1">
        <v>2010</v>
      </c>
      <c r="C16" s="1">
        <v>2.1</v>
      </c>
      <c r="D16" s="1">
        <v>10.8</v>
      </c>
      <c r="E16" s="35">
        <v>23.6</v>
      </c>
      <c r="F16" s="1">
        <v>56.4</v>
      </c>
      <c r="G16" s="1">
        <v>7.1</v>
      </c>
      <c r="H16">
        <v>10.06</v>
      </c>
      <c r="I16" s="21">
        <v>18.47</v>
      </c>
      <c r="J16" s="38">
        <v>24.56</v>
      </c>
      <c r="K16" s="38">
        <v>23.2</v>
      </c>
      <c r="L16" s="38">
        <v>10.98</v>
      </c>
      <c r="M16" s="4">
        <v>5.05</v>
      </c>
      <c r="N16" s="38">
        <v>7.67</v>
      </c>
      <c r="O16" s="10" t="s">
        <v>134</v>
      </c>
      <c r="P16" s="24">
        <v>7.39</v>
      </c>
      <c r="Q16" s="24">
        <v>11</v>
      </c>
      <c r="R16" s="24">
        <v>20.57</v>
      </c>
      <c r="S16" s="24">
        <v>23.77</v>
      </c>
      <c r="T16" s="24">
        <v>17.489999999999998</v>
      </c>
      <c r="U16" s="24">
        <v>9.8699999999999992</v>
      </c>
      <c r="V16" s="24">
        <v>9.91</v>
      </c>
      <c r="W16" s="1"/>
      <c r="X16" s="24">
        <f t="shared" si="0"/>
        <v>86.28</v>
      </c>
      <c r="Y16" s="24">
        <f t="shared" si="1"/>
        <v>95.85</v>
      </c>
      <c r="Z16" s="28">
        <f t="shared" si="2"/>
        <v>98.61</v>
      </c>
      <c r="AA16">
        <f t="shared" si="3"/>
        <v>97.53</v>
      </c>
      <c r="AB16">
        <f t="shared" si="4"/>
        <v>92.18</v>
      </c>
      <c r="AC16" s="10" t="s">
        <v>134</v>
      </c>
      <c r="AD16">
        <f t="shared" si="6"/>
        <v>84.56</v>
      </c>
      <c r="AE16">
        <f t="shared" si="7"/>
        <v>93.75</v>
      </c>
      <c r="AF16">
        <f t="shared" si="8"/>
        <v>96.78</v>
      </c>
      <c r="AG16" s="31">
        <f t="shared" si="9"/>
        <v>99.39</v>
      </c>
      <c r="AH16" s="32">
        <f t="shared" si="10"/>
        <v>96.88</v>
      </c>
      <c r="AJ16" s="2">
        <f t="shared" si="11"/>
        <v>0</v>
      </c>
      <c r="AK16">
        <f t="shared" si="12"/>
        <v>77.62</v>
      </c>
      <c r="AL16">
        <f t="shared" si="13"/>
        <v>100</v>
      </c>
      <c r="AM16">
        <f t="shared" si="14"/>
        <v>91.24</v>
      </c>
      <c r="AN16">
        <f t="shared" si="15"/>
        <v>47.85</v>
      </c>
      <c r="AP16">
        <f t="shared" si="16"/>
        <v>86.28</v>
      </c>
      <c r="AQ16">
        <f t="shared" si="17"/>
        <v>98.61</v>
      </c>
      <c r="AS16">
        <f t="shared" si="18"/>
        <v>86.8</v>
      </c>
    </row>
    <row r="17" spans="1:45" x14ac:dyDescent="0.2">
      <c r="A17" s="10" t="s">
        <v>135</v>
      </c>
      <c r="B17" s="1">
        <v>2010</v>
      </c>
      <c r="C17" s="1">
        <v>37.1</v>
      </c>
      <c r="D17" s="1">
        <v>33</v>
      </c>
      <c r="E17" s="35">
        <v>13.6</v>
      </c>
      <c r="F17" s="1">
        <v>12.6</v>
      </c>
      <c r="G17" s="1">
        <v>3.7</v>
      </c>
      <c r="H17">
        <v>7.65</v>
      </c>
      <c r="I17" s="21">
        <v>26.85</v>
      </c>
      <c r="J17" s="38">
        <v>27.08</v>
      </c>
      <c r="K17" s="38">
        <v>16.239999999999998</v>
      </c>
      <c r="L17" s="38">
        <v>9.2899999999999991</v>
      </c>
      <c r="M17" s="4">
        <v>4.88</v>
      </c>
      <c r="N17" s="38">
        <v>8</v>
      </c>
      <c r="O17" s="10" t="s">
        <v>135</v>
      </c>
      <c r="P17" s="24">
        <v>4.58</v>
      </c>
      <c r="Q17" s="24">
        <v>21.94</v>
      </c>
      <c r="R17" s="24">
        <v>28.9</v>
      </c>
      <c r="S17" s="24">
        <v>20.21</v>
      </c>
      <c r="T17" s="24">
        <v>10.96</v>
      </c>
      <c r="U17" s="24">
        <v>5.51</v>
      </c>
      <c r="V17" s="24">
        <v>7.9</v>
      </c>
      <c r="W17" s="1"/>
      <c r="X17" s="24">
        <f t="shared" si="0"/>
        <v>84.61</v>
      </c>
      <c r="Y17" s="24">
        <f t="shared" si="1"/>
        <v>94.95</v>
      </c>
      <c r="Z17" s="28">
        <f t="shared" si="2"/>
        <v>98.63</v>
      </c>
      <c r="AA17">
        <f t="shared" si="3"/>
        <v>95.09</v>
      </c>
      <c r="AB17">
        <f t="shared" si="4"/>
        <v>90.39</v>
      </c>
      <c r="AC17" s="10" t="s">
        <v>135</v>
      </c>
      <c r="AD17">
        <f t="shared" si="6"/>
        <v>81.06</v>
      </c>
      <c r="AE17">
        <f t="shared" si="7"/>
        <v>92.86</v>
      </c>
      <c r="AF17" s="31">
        <f t="shared" si="8"/>
        <v>97.54</v>
      </c>
      <c r="AG17" s="32">
        <f t="shared" si="9"/>
        <v>96.9</v>
      </c>
      <c r="AH17">
        <f t="shared" si="10"/>
        <v>91.76</v>
      </c>
      <c r="AJ17" s="2">
        <f t="shared" si="11"/>
        <v>0</v>
      </c>
      <c r="AK17">
        <f t="shared" si="12"/>
        <v>73.75</v>
      </c>
      <c r="AL17">
        <f t="shared" si="13"/>
        <v>100</v>
      </c>
      <c r="AM17">
        <f t="shared" si="14"/>
        <v>74.75</v>
      </c>
      <c r="AN17">
        <f t="shared" si="15"/>
        <v>41.23</v>
      </c>
      <c r="AP17">
        <f t="shared" si="16"/>
        <v>84.61</v>
      </c>
      <c r="AQ17">
        <f t="shared" si="17"/>
        <v>98.63</v>
      </c>
      <c r="AS17">
        <f t="shared" si="18"/>
        <v>48.9</v>
      </c>
    </row>
    <row r="18" spans="1:45" x14ac:dyDescent="0.2">
      <c r="A18" s="10" t="s">
        <v>136</v>
      </c>
      <c r="B18" s="1">
        <v>2010</v>
      </c>
      <c r="C18" s="1">
        <v>40.700000000000003</v>
      </c>
      <c r="D18" s="1">
        <v>35</v>
      </c>
      <c r="E18" s="35">
        <v>12.5</v>
      </c>
      <c r="F18" s="1">
        <v>8.4</v>
      </c>
      <c r="G18" s="1">
        <v>3.4</v>
      </c>
      <c r="H18">
        <v>14.32</v>
      </c>
      <c r="I18" s="21">
        <v>34.590000000000003</v>
      </c>
      <c r="J18" s="38">
        <v>20.7</v>
      </c>
      <c r="K18" s="38">
        <v>13.03</v>
      </c>
      <c r="L18" s="38">
        <v>6</v>
      </c>
      <c r="M18" s="4">
        <v>4.8899999999999997</v>
      </c>
      <c r="N18" s="38">
        <v>6.47</v>
      </c>
      <c r="O18" s="10" t="s">
        <v>136</v>
      </c>
      <c r="P18" s="24">
        <v>7.68</v>
      </c>
      <c r="Q18" s="24">
        <v>26.19</v>
      </c>
      <c r="R18" s="24">
        <v>27.06</v>
      </c>
      <c r="S18" s="24">
        <v>15.77</v>
      </c>
      <c r="T18" s="24">
        <v>9.9700000000000006</v>
      </c>
      <c r="U18" s="24">
        <v>5.14</v>
      </c>
      <c r="V18" s="24">
        <v>8.1999999999999993</v>
      </c>
      <c r="W18" s="1"/>
      <c r="X18" s="24">
        <f t="shared" si="0"/>
        <v>88.93</v>
      </c>
      <c r="Y18" s="24">
        <f t="shared" si="1"/>
        <v>96.98</v>
      </c>
      <c r="Z18" s="28">
        <f t="shared" si="2"/>
        <v>98.76</v>
      </c>
      <c r="AA18">
        <f t="shared" si="3"/>
        <v>91.22</v>
      </c>
      <c r="AB18">
        <f t="shared" si="4"/>
        <v>86.99</v>
      </c>
      <c r="AC18" s="10" t="s">
        <v>136</v>
      </c>
      <c r="AD18">
        <f t="shared" si="6"/>
        <v>84.81</v>
      </c>
      <c r="AE18">
        <f t="shared" si="7"/>
        <v>95.07</v>
      </c>
      <c r="AF18" s="31">
        <f t="shared" si="8"/>
        <v>98.73</v>
      </c>
      <c r="AG18" s="32">
        <f t="shared" si="9"/>
        <v>95.33</v>
      </c>
      <c r="AH18">
        <f t="shared" si="10"/>
        <v>90.9</v>
      </c>
      <c r="AJ18">
        <f t="shared" si="11"/>
        <v>16.48</v>
      </c>
      <c r="AK18">
        <f t="shared" si="12"/>
        <v>84.88</v>
      </c>
      <c r="AL18">
        <f t="shared" si="13"/>
        <v>100</v>
      </c>
      <c r="AM18">
        <f t="shared" si="14"/>
        <v>35.94</v>
      </c>
      <c r="AN18" s="2">
        <f t="shared" si="15"/>
        <v>0</v>
      </c>
      <c r="AP18">
        <f t="shared" si="16"/>
        <v>86.99</v>
      </c>
      <c r="AQ18">
        <f t="shared" si="17"/>
        <v>98.76</v>
      </c>
      <c r="AS18">
        <f t="shared" si="18"/>
        <v>51.9</v>
      </c>
    </row>
    <row r="19" spans="1:45" x14ac:dyDescent="0.2">
      <c r="A19" s="10" t="s">
        <v>137</v>
      </c>
      <c r="B19" s="1">
        <v>2010</v>
      </c>
      <c r="C19" s="1">
        <v>43.6</v>
      </c>
      <c r="D19" s="1">
        <v>39.1</v>
      </c>
      <c r="E19" s="35">
        <v>8.5</v>
      </c>
      <c r="F19" s="1">
        <v>7.4</v>
      </c>
      <c r="G19" s="1">
        <v>1.4</v>
      </c>
      <c r="H19">
        <v>9.4</v>
      </c>
      <c r="I19" s="21">
        <v>16.25</v>
      </c>
      <c r="J19" s="38">
        <v>22.91</v>
      </c>
      <c r="K19" s="38">
        <v>19.899999999999999</v>
      </c>
      <c r="L19" s="38">
        <v>14.66</v>
      </c>
      <c r="M19" s="4">
        <v>7.92</v>
      </c>
      <c r="N19" s="38">
        <v>8.98</v>
      </c>
      <c r="O19" s="10" t="s">
        <v>137</v>
      </c>
      <c r="P19" s="24">
        <v>2.31</v>
      </c>
      <c r="Q19" s="24">
        <v>9.81</v>
      </c>
      <c r="R19" s="24">
        <v>27.96</v>
      </c>
      <c r="S19" s="24">
        <v>24.57</v>
      </c>
      <c r="T19" s="24">
        <v>16.100000000000001</v>
      </c>
      <c r="U19" s="24">
        <v>9.42</v>
      </c>
      <c r="V19" s="24">
        <v>9.84</v>
      </c>
      <c r="W19" s="1"/>
      <c r="X19" s="24">
        <f t="shared" si="0"/>
        <v>86.82</v>
      </c>
      <c r="Y19" s="24">
        <f t="shared" si="1"/>
        <v>95.92</v>
      </c>
      <c r="Z19" s="28">
        <f t="shared" si="2"/>
        <v>98.7</v>
      </c>
      <c r="AA19">
        <f t="shared" si="3"/>
        <v>98.38</v>
      </c>
      <c r="AB19">
        <f t="shared" si="4"/>
        <v>95.19</v>
      </c>
      <c r="AC19" s="10" t="s">
        <v>137</v>
      </c>
      <c r="AD19">
        <f t="shared" si="6"/>
        <v>76.98</v>
      </c>
      <c r="AE19">
        <f t="shared" si="7"/>
        <v>88.89</v>
      </c>
      <c r="AF19">
        <f t="shared" si="8"/>
        <v>94.05</v>
      </c>
      <c r="AG19" s="31">
        <f t="shared" si="9"/>
        <v>98.78</v>
      </c>
      <c r="AH19" s="32">
        <f t="shared" si="10"/>
        <v>95.43</v>
      </c>
      <c r="AJ19" s="2">
        <f t="shared" si="11"/>
        <v>0</v>
      </c>
      <c r="AK19">
        <f t="shared" si="12"/>
        <v>76.599999999999994</v>
      </c>
      <c r="AL19">
        <f t="shared" si="13"/>
        <v>100</v>
      </c>
      <c r="AM19">
        <f t="shared" si="14"/>
        <v>97.31</v>
      </c>
      <c r="AN19">
        <f t="shared" si="15"/>
        <v>70.45</v>
      </c>
      <c r="AP19">
        <f t="shared" si="16"/>
        <v>86.82</v>
      </c>
      <c r="AQ19">
        <f t="shared" si="17"/>
        <v>98.7</v>
      </c>
      <c r="AS19">
        <f t="shared" si="18"/>
        <v>46.6</v>
      </c>
    </row>
    <row r="20" spans="1:45" x14ac:dyDescent="0.2">
      <c r="A20" s="10" t="s">
        <v>138</v>
      </c>
      <c r="B20" s="1">
        <v>2010</v>
      </c>
      <c r="C20" s="1">
        <v>26.4</v>
      </c>
      <c r="D20" s="1">
        <v>31.5</v>
      </c>
      <c r="E20" s="35">
        <v>27.2</v>
      </c>
      <c r="F20" s="1">
        <v>12.3</v>
      </c>
      <c r="G20" s="1">
        <v>2.7</v>
      </c>
      <c r="H20">
        <v>13.14</v>
      </c>
      <c r="I20" s="21">
        <v>12.67</v>
      </c>
      <c r="J20" s="38">
        <v>19.850000000000001</v>
      </c>
      <c r="K20" s="38">
        <v>20.96</v>
      </c>
      <c r="L20" s="38">
        <v>15.43</v>
      </c>
      <c r="M20" s="4">
        <v>8.0399999999999991</v>
      </c>
      <c r="N20" s="38">
        <v>9.9</v>
      </c>
      <c r="O20" s="10" t="s">
        <v>138</v>
      </c>
      <c r="P20" s="24">
        <v>3.84</v>
      </c>
      <c r="Q20" s="24">
        <v>9.33</v>
      </c>
      <c r="R20" s="24">
        <v>21.8</v>
      </c>
      <c r="S20" s="24">
        <v>23.94</v>
      </c>
      <c r="T20" s="24">
        <v>18.45</v>
      </c>
      <c r="U20" s="24">
        <v>11.52</v>
      </c>
      <c r="V20" s="24">
        <v>11.12</v>
      </c>
      <c r="W20" s="1"/>
      <c r="X20" s="24">
        <f t="shared" si="0"/>
        <v>89.36</v>
      </c>
      <c r="Y20" s="24">
        <f t="shared" si="1"/>
        <v>96.7</v>
      </c>
      <c r="Z20" s="28">
        <f t="shared" si="2"/>
        <v>98.25</v>
      </c>
      <c r="AA20">
        <f t="shared" si="3"/>
        <v>98.19</v>
      </c>
      <c r="AB20">
        <f t="shared" si="4"/>
        <v>95.57</v>
      </c>
      <c r="AC20" s="10" t="s">
        <v>138</v>
      </c>
      <c r="AD20">
        <f t="shared" si="6"/>
        <v>80.290000000000006</v>
      </c>
      <c r="AE20">
        <f t="shared" si="7"/>
        <v>90.56</v>
      </c>
      <c r="AF20">
        <f t="shared" si="8"/>
        <v>94.73</v>
      </c>
      <c r="AG20" s="31">
        <f t="shared" si="9"/>
        <v>99.21</v>
      </c>
      <c r="AH20" s="32">
        <f t="shared" si="10"/>
        <v>97.41</v>
      </c>
      <c r="AJ20" s="2">
        <f t="shared" si="11"/>
        <v>0</v>
      </c>
      <c r="AK20">
        <f t="shared" si="12"/>
        <v>82.56</v>
      </c>
      <c r="AL20">
        <f t="shared" si="13"/>
        <v>100</v>
      </c>
      <c r="AM20">
        <f t="shared" si="14"/>
        <v>99.33</v>
      </c>
      <c r="AN20">
        <f t="shared" si="15"/>
        <v>69.849999999999994</v>
      </c>
      <c r="AP20">
        <f t="shared" si="16"/>
        <v>89.36</v>
      </c>
      <c r="AQ20">
        <f t="shared" si="17"/>
        <v>98.25</v>
      </c>
      <c r="AS20">
        <f t="shared" si="18"/>
        <v>67.2</v>
      </c>
    </row>
    <row r="21" spans="1:45" x14ac:dyDescent="0.2">
      <c r="A21" s="10" t="s">
        <v>139</v>
      </c>
      <c r="B21" s="1">
        <v>2010</v>
      </c>
      <c r="C21" s="35">
        <v>50.8</v>
      </c>
      <c r="D21" s="1">
        <v>31.8</v>
      </c>
      <c r="E21" s="1">
        <v>8.6999999999999993</v>
      </c>
      <c r="F21" s="1">
        <v>6.6</v>
      </c>
      <c r="G21" s="1">
        <v>2.1</v>
      </c>
      <c r="H21">
        <v>61.73</v>
      </c>
      <c r="I21" s="21">
        <v>17.32</v>
      </c>
      <c r="J21" s="38">
        <v>6.68</v>
      </c>
      <c r="K21" s="38">
        <v>3.78</v>
      </c>
      <c r="L21" s="38">
        <v>2.67</v>
      </c>
      <c r="M21" s="4">
        <v>1.56</v>
      </c>
      <c r="N21" s="38">
        <v>6.26</v>
      </c>
      <c r="O21" s="10" t="s">
        <v>139</v>
      </c>
      <c r="P21" s="24">
        <v>61.63</v>
      </c>
      <c r="Q21" s="24">
        <v>18.05</v>
      </c>
      <c r="R21" s="24">
        <v>7.58</v>
      </c>
      <c r="S21" s="24">
        <v>3.79</v>
      </c>
      <c r="T21" s="24">
        <v>3.16</v>
      </c>
      <c r="U21" s="24">
        <v>1.47</v>
      </c>
      <c r="V21" s="24">
        <v>4.32</v>
      </c>
      <c r="W21" s="1"/>
      <c r="X21" s="28">
        <f t="shared" si="0"/>
        <v>97.45</v>
      </c>
      <c r="Y21" s="24">
        <f t="shared" si="1"/>
        <v>92.39</v>
      </c>
      <c r="Z21" s="24">
        <f t="shared" si="2"/>
        <v>85.21</v>
      </c>
      <c r="AA21">
        <f t="shared" si="3"/>
        <v>70.63</v>
      </c>
      <c r="AB21">
        <f t="shared" si="4"/>
        <v>69.63</v>
      </c>
      <c r="AC21" s="10" t="s">
        <v>139</v>
      </c>
      <c r="AD21" s="31">
        <f t="shared" si="6"/>
        <v>96.93</v>
      </c>
      <c r="AE21" s="32">
        <f t="shared" si="7"/>
        <v>92.79</v>
      </c>
      <c r="AF21">
        <f t="shared" si="8"/>
        <v>85.8</v>
      </c>
      <c r="AG21">
        <f t="shared" si="9"/>
        <v>71.19</v>
      </c>
      <c r="AH21">
        <f t="shared" si="10"/>
        <v>69.290000000000006</v>
      </c>
      <c r="AJ21">
        <f t="shared" si="11"/>
        <v>100</v>
      </c>
      <c r="AK21">
        <f t="shared" si="12"/>
        <v>81.81</v>
      </c>
      <c r="AL21">
        <f t="shared" si="13"/>
        <v>56</v>
      </c>
      <c r="AM21">
        <f t="shared" si="14"/>
        <v>3.59</v>
      </c>
      <c r="AN21" s="2">
        <f t="shared" si="15"/>
        <v>0</v>
      </c>
      <c r="AP21">
        <f t="shared" si="16"/>
        <v>69.63</v>
      </c>
      <c r="AQ21">
        <f t="shared" si="17"/>
        <v>97.45</v>
      </c>
      <c r="AS21">
        <f t="shared" si="18"/>
        <v>81.900000000000006</v>
      </c>
    </row>
    <row r="22" spans="1:45" x14ac:dyDescent="0.2">
      <c r="A22" s="10" t="s">
        <v>140</v>
      </c>
      <c r="B22" s="1">
        <v>2010</v>
      </c>
      <c r="C22" s="1">
        <v>16.8</v>
      </c>
      <c r="D22" s="1">
        <v>41.2</v>
      </c>
      <c r="E22" s="35">
        <v>21.5</v>
      </c>
      <c r="F22" s="1">
        <v>17</v>
      </c>
      <c r="G22" s="1">
        <v>3.5</v>
      </c>
      <c r="H22">
        <v>16.87</v>
      </c>
      <c r="I22" s="21">
        <v>23.23</v>
      </c>
      <c r="J22" s="38">
        <v>22.03</v>
      </c>
      <c r="K22" s="38">
        <v>14.88</v>
      </c>
      <c r="L22" s="38">
        <v>9.1199999999999992</v>
      </c>
      <c r="M22" s="4">
        <v>5.83</v>
      </c>
      <c r="N22" s="38">
        <v>8.0399999999999991</v>
      </c>
      <c r="O22" s="10" t="s">
        <v>140</v>
      </c>
      <c r="P22" s="24">
        <v>8.52</v>
      </c>
      <c r="Q22" s="24">
        <v>20.87</v>
      </c>
      <c r="R22" s="24">
        <v>24.16</v>
      </c>
      <c r="S22" s="24">
        <v>19.420000000000002</v>
      </c>
      <c r="T22" s="24">
        <v>11.81</v>
      </c>
      <c r="U22" s="24">
        <v>6.97</v>
      </c>
      <c r="V22" s="24">
        <v>8.25</v>
      </c>
      <c r="W22" s="1"/>
      <c r="X22" s="24">
        <f t="shared" si="0"/>
        <v>91.46</v>
      </c>
      <c r="Y22" s="24">
        <f t="shared" si="1"/>
        <v>98.49</v>
      </c>
      <c r="Z22" s="30">
        <f t="shared" si="2"/>
        <v>99.59</v>
      </c>
      <c r="AA22">
        <f t="shared" si="3"/>
        <v>94.4</v>
      </c>
      <c r="AB22">
        <f t="shared" si="4"/>
        <v>90.92</v>
      </c>
      <c r="AC22" s="10" t="s">
        <v>140</v>
      </c>
      <c r="AD22">
        <f t="shared" si="6"/>
        <v>85.99</v>
      </c>
      <c r="AE22">
        <f t="shared" si="7"/>
        <v>95.81</v>
      </c>
      <c r="AF22" s="31">
        <f t="shared" si="8"/>
        <v>99</v>
      </c>
      <c r="AG22" s="32">
        <f t="shared" si="9"/>
        <v>97.45</v>
      </c>
      <c r="AH22">
        <f t="shared" si="10"/>
        <v>93.5</v>
      </c>
      <c r="AJ22">
        <f t="shared" si="11"/>
        <v>6.23</v>
      </c>
      <c r="AK22">
        <f t="shared" si="12"/>
        <v>87.31</v>
      </c>
      <c r="AL22">
        <f t="shared" si="13"/>
        <v>100</v>
      </c>
      <c r="AM22">
        <f t="shared" si="14"/>
        <v>40.14</v>
      </c>
      <c r="AN22" s="2">
        <f t="shared" si="15"/>
        <v>0</v>
      </c>
      <c r="AP22">
        <f t="shared" si="16"/>
        <v>90.92</v>
      </c>
      <c r="AQ22">
        <f t="shared" si="17"/>
        <v>99.59</v>
      </c>
      <c r="AS22">
        <f t="shared" si="18"/>
        <v>65.3</v>
      </c>
    </row>
    <row r="23" spans="1:45" x14ac:dyDescent="0.2">
      <c r="A23" s="10" t="s">
        <v>141</v>
      </c>
      <c r="B23" s="1">
        <v>2010</v>
      </c>
      <c r="C23" s="1">
        <v>14.9</v>
      </c>
      <c r="D23" s="35">
        <v>41.9</v>
      </c>
      <c r="E23" s="1">
        <v>18.8</v>
      </c>
      <c r="F23" s="1">
        <v>20.9</v>
      </c>
      <c r="G23" s="1">
        <v>3.5</v>
      </c>
      <c r="H23">
        <v>23.93</v>
      </c>
      <c r="I23" s="21">
        <v>25.28</v>
      </c>
      <c r="J23" s="38">
        <v>19.75</v>
      </c>
      <c r="K23" s="38">
        <v>12.13</v>
      </c>
      <c r="L23" s="38">
        <v>7.39</v>
      </c>
      <c r="M23" s="4">
        <v>4.25</v>
      </c>
      <c r="N23" s="38">
        <v>7.26</v>
      </c>
      <c r="O23" s="10" t="s">
        <v>141</v>
      </c>
      <c r="P23" s="24">
        <v>6.67</v>
      </c>
      <c r="Q23" s="24">
        <v>27.64</v>
      </c>
      <c r="R23" s="24">
        <v>26.76</v>
      </c>
      <c r="S23" s="24">
        <v>18.03</v>
      </c>
      <c r="T23" s="24">
        <v>8.9</v>
      </c>
      <c r="U23" s="24">
        <v>4.99</v>
      </c>
      <c r="V23" s="24">
        <v>7.01</v>
      </c>
      <c r="W23" s="1"/>
      <c r="X23" s="24">
        <f t="shared" si="0"/>
        <v>93.93</v>
      </c>
      <c r="Y23" s="28">
        <f t="shared" si="1"/>
        <v>99.09</v>
      </c>
      <c r="Z23" s="24">
        <f t="shared" si="2"/>
        <v>98.74</v>
      </c>
      <c r="AA23">
        <f t="shared" si="3"/>
        <v>90.96</v>
      </c>
      <c r="AB23">
        <f t="shared" si="4"/>
        <v>87.35</v>
      </c>
      <c r="AC23" s="10" t="s">
        <v>141</v>
      </c>
      <c r="AD23">
        <f t="shared" si="6"/>
        <v>83.32</v>
      </c>
      <c r="AE23">
        <f t="shared" si="7"/>
        <v>94.39</v>
      </c>
      <c r="AF23" s="31">
        <f t="shared" si="8"/>
        <v>98.4</v>
      </c>
      <c r="AG23" s="32">
        <f t="shared" si="9"/>
        <v>95.32</v>
      </c>
      <c r="AH23">
        <f t="shared" si="10"/>
        <v>90.04</v>
      </c>
      <c r="AJ23">
        <f t="shared" si="11"/>
        <v>56.05</v>
      </c>
      <c r="AK23">
        <f t="shared" si="12"/>
        <v>100</v>
      </c>
      <c r="AL23">
        <f t="shared" si="13"/>
        <v>97.02</v>
      </c>
      <c r="AM23">
        <f t="shared" si="14"/>
        <v>30.75</v>
      </c>
      <c r="AN23" s="2">
        <f t="shared" si="15"/>
        <v>0</v>
      </c>
      <c r="AP23">
        <f t="shared" si="16"/>
        <v>87.35</v>
      </c>
      <c r="AQ23">
        <f t="shared" si="17"/>
        <v>99.09</v>
      </c>
      <c r="AS23">
        <f t="shared" si="18"/>
        <v>74.900000000000006</v>
      </c>
    </row>
    <row r="24" spans="1:45" x14ac:dyDescent="0.2">
      <c r="A24" s="10" t="s">
        <v>142</v>
      </c>
      <c r="B24" s="1">
        <v>2010</v>
      </c>
      <c r="C24" s="1">
        <v>17.100000000000001</v>
      </c>
      <c r="D24" s="35">
        <v>38.9</v>
      </c>
      <c r="E24" s="1">
        <v>15</v>
      </c>
      <c r="F24" s="1">
        <v>26</v>
      </c>
      <c r="G24" s="1">
        <v>2.9</v>
      </c>
      <c r="H24">
        <v>28.3</v>
      </c>
      <c r="I24" s="21">
        <v>25.12</v>
      </c>
      <c r="J24" s="38">
        <v>17.73</v>
      </c>
      <c r="K24" s="38">
        <v>11.25</v>
      </c>
      <c r="L24" s="38">
        <v>6.37</v>
      </c>
      <c r="M24" s="4">
        <v>3.52</v>
      </c>
      <c r="N24" s="38">
        <v>7.71</v>
      </c>
      <c r="O24" s="10" t="s">
        <v>142</v>
      </c>
      <c r="P24" s="24">
        <v>14.2</v>
      </c>
      <c r="Q24" s="24">
        <v>24.38</v>
      </c>
      <c r="R24" s="24">
        <v>22.27</v>
      </c>
      <c r="S24" s="24">
        <v>16.22</v>
      </c>
      <c r="T24" s="24">
        <v>9.92</v>
      </c>
      <c r="U24" s="24">
        <v>5.39</v>
      </c>
      <c r="V24" s="24">
        <v>7.62</v>
      </c>
      <c r="W24" s="1"/>
      <c r="X24" s="24">
        <f t="shared" si="0"/>
        <v>95.27</v>
      </c>
      <c r="Y24" s="28">
        <f t="shared" si="1"/>
        <v>99.02</v>
      </c>
      <c r="Z24" s="24">
        <f t="shared" si="2"/>
        <v>97.77</v>
      </c>
      <c r="AA24">
        <f t="shared" si="3"/>
        <v>88.9</v>
      </c>
      <c r="AB24">
        <f t="shared" si="4"/>
        <v>85.5</v>
      </c>
      <c r="AC24" s="10" t="s">
        <v>142</v>
      </c>
      <c r="AD24">
        <f>ROUND(SQRT($P24*$H$30)+SQRT($Q24*$I$30)+SQRT($R24*$J$30)+SQRT($S24*$K$30)+SQRT($T24*$L$30)+SQRT($U24*$M$30)+SQRT($V24*$N$30),2)</f>
        <v>89.83</v>
      </c>
      <c r="AE24" s="32">
        <f t="shared" si="7"/>
        <v>97.87</v>
      </c>
      <c r="AF24" s="31">
        <f t="shared" si="8"/>
        <v>99.65</v>
      </c>
      <c r="AG24">
        <f t="shared" si="9"/>
        <v>95.13</v>
      </c>
      <c r="AH24">
        <f t="shared" si="10"/>
        <v>91.04</v>
      </c>
      <c r="AJ24">
        <f t="shared" si="11"/>
        <v>72.260000000000005</v>
      </c>
      <c r="AK24">
        <f t="shared" si="12"/>
        <v>100</v>
      </c>
      <c r="AL24">
        <f t="shared" si="13"/>
        <v>90.75</v>
      </c>
      <c r="AM24">
        <f t="shared" si="14"/>
        <v>25.15</v>
      </c>
      <c r="AN24" s="2">
        <f t="shared" si="15"/>
        <v>0</v>
      </c>
      <c r="AP24">
        <f t="shared" si="16"/>
        <v>85.5</v>
      </c>
      <c r="AQ24">
        <f t="shared" si="17"/>
        <v>99.02</v>
      </c>
      <c r="AS24">
        <f t="shared" si="18"/>
        <v>71.5</v>
      </c>
    </row>
    <row r="27" spans="1:45" x14ac:dyDescent="0.2">
      <c r="B27" s="11" t="s">
        <v>160</v>
      </c>
      <c r="C27" s="11"/>
      <c r="D27" s="11"/>
      <c r="E27" s="11"/>
      <c r="F27" s="11"/>
      <c r="R27" s="21"/>
    </row>
    <row r="28" spans="1:45" x14ac:dyDescent="0.2">
      <c r="B28" s="1" t="s">
        <v>161</v>
      </c>
      <c r="R28" s="21"/>
      <c r="S28" s="21"/>
    </row>
    <row r="29" spans="1:45" x14ac:dyDescent="0.2">
      <c r="G29" s="4"/>
      <c r="H29" s="4" t="s">
        <v>5</v>
      </c>
      <c r="I29" s="4" t="s">
        <v>6</v>
      </c>
      <c r="J29" s="4" t="s">
        <v>7</v>
      </c>
      <c r="K29" s="4" t="s">
        <v>8</v>
      </c>
      <c r="L29" s="4" t="s">
        <v>9</v>
      </c>
      <c r="M29" s="4" t="s">
        <v>10</v>
      </c>
      <c r="N29" s="4" t="s">
        <v>11</v>
      </c>
      <c r="O29" s="4"/>
      <c r="P29" s="4"/>
      <c r="Q29" s="4"/>
      <c r="R29" s="38"/>
      <c r="S29" s="38"/>
      <c r="T29" s="4"/>
      <c r="U29" s="4"/>
      <c r="V29" s="4"/>
    </row>
    <row r="30" spans="1:45" x14ac:dyDescent="0.2">
      <c r="G30" s="4" t="s">
        <v>0</v>
      </c>
      <c r="H30" s="4">
        <v>49.07</v>
      </c>
      <c r="I30" s="4">
        <v>12.42</v>
      </c>
      <c r="J30" s="4">
        <v>6.52</v>
      </c>
      <c r="K30" s="4">
        <v>6.52</v>
      </c>
      <c r="L30" s="4">
        <v>6.52</v>
      </c>
      <c r="M30" s="4">
        <v>6.52</v>
      </c>
      <c r="N30" s="4">
        <v>12.42</v>
      </c>
      <c r="O30" s="4"/>
      <c r="P30" s="4"/>
      <c r="Q30" s="4"/>
      <c r="R30" s="38"/>
      <c r="S30" s="38"/>
      <c r="T30" s="4"/>
      <c r="U30" s="4"/>
      <c r="V30" s="4"/>
    </row>
    <row r="31" spans="1:45" x14ac:dyDescent="0.2">
      <c r="G31" s="4" t="s">
        <v>1</v>
      </c>
      <c r="H31" s="4">
        <v>29.17</v>
      </c>
      <c r="I31" s="4">
        <v>19.87</v>
      </c>
      <c r="J31" s="4">
        <v>15.03</v>
      </c>
      <c r="K31" s="4">
        <v>12.61</v>
      </c>
      <c r="L31" s="4">
        <v>10.19</v>
      </c>
      <c r="M31" s="4">
        <v>7.77</v>
      </c>
      <c r="N31" s="4">
        <v>5.35</v>
      </c>
      <c r="O31" s="4"/>
      <c r="P31" s="4"/>
      <c r="Q31" s="4"/>
      <c r="R31" s="38"/>
      <c r="S31" s="38"/>
      <c r="T31" s="4"/>
      <c r="U31" s="4"/>
      <c r="V31" s="4"/>
    </row>
    <row r="32" spans="1:45" x14ac:dyDescent="0.2">
      <c r="G32" s="4" t="s">
        <v>2</v>
      </c>
      <c r="H32" s="4">
        <v>15.05</v>
      </c>
      <c r="I32" s="4">
        <v>24.74</v>
      </c>
      <c r="J32" s="4">
        <v>19.899999999999999</v>
      </c>
      <c r="K32" s="4">
        <v>14.54</v>
      </c>
      <c r="L32" s="4">
        <v>12.63</v>
      </c>
      <c r="M32" s="4">
        <v>7.78</v>
      </c>
      <c r="N32" s="4">
        <v>5.36</v>
      </c>
      <c r="O32" s="4"/>
      <c r="P32" s="4"/>
      <c r="Q32" s="4"/>
      <c r="R32" s="38"/>
      <c r="S32" s="4"/>
      <c r="T32" s="4"/>
      <c r="U32" s="4"/>
      <c r="V32" s="4"/>
    </row>
    <row r="33" spans="7:22" customFormat="1" x14ac:dyDescent="0.2">
      <c r="G33" s="4" t="s">
        <v>3</v>
      </c>
      <c r="H33" s="4">
        <v>5.39</v>
      </c>
      <c r="I33" s="4">
        <v>10.27</v>
      </c>
      <c r="J33" s="4">
        <v>19.64</v>
      </c>
      <c r="K33" s="4">
        <v>29.4</v>
      </c>
      <c r="L33" s="4">
        <v>19.64</v>
      </c>
      <c r="M33" s="4">
        <v>10.27</v>
      </c>
      <c r="N33" s="4">
        <v>5.39</v>
      </c>
      <c r="O33" s="4"/>
      <c r="P33" s="4"/>
      <c r="Q33" s="4"/>
      <c r="R33" s="38"/>
      <c r="S33" s="38"/>
      <c r="T33" s="4"/>
      <c r="U33" s="4"/>
      <c r="V33" s="4"/>
    </row>
    <row r="34" spans="7:22" customFormat="1" x14ac:dyDescent="0.2">
      <c r="G34" s="4" t="s">
        <v>4</v>
      </c>
      <c r="H34" s="4">
        <v>5.35</v>
      </c>
      <c r="I34" s="4">
        <v>7.77</v>
      </c>
      <c r="J34" s="4">
        <v>12.61</v>
      </c>
      <c r="K34" s="4">
        <v>15.03</v>
      </c>
      <c r="L34" s="4">
        <v>19.87</v>
      </c>
      <c r="M34" s="4">
        <v>24.33</v>
      </c>
      <c r="N34" s="4">
        <v>15.03</v>
      </c>
      <c r="O34" s="4"/>
      <c r="P34" s="4"/>
      <c r="Q34" s="4"/>
      <c r="R34" s="4"/>
      <c r="S34" s="4"/>
      <c r="T34" s="4"/>
      <c r="U34" s="4"/>
      <c r="V34" s="4"/>
    </row>
  </sheetData>
  <mergeCells count="5">
    <mergeCell ref="AJ1:AN1"/>
    <mergeCell ref="H1:N1"/>
    <mergeCell ref="P1:V1"/>
    <mergeCell ref="X1:AB1"/>
    <mergeCell ref="AD1:AH1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N176"/>
  <sheetViews>
    <sheetView topLeftCell="A18" zoomScale="75" workbookViewId="0">
      <selection activeCell="L28" sqref="L28"/>
    </sheetView>
  </sheetViews>
  <sheetFormatPr baseColWidth="10" defaultRowHeight="16" x14ac:dyDescent="0.2"/>
  <sheetData>
    <row r="1" spans="1:14" x14ac:dyDescent="0.2">
      <c r="A1" s="12"/>
      <c r="B1" s="12" t="s">
        <v>95</v>
      </c>
      <c r="C1" s="12" t="s">
        <v>6</v>
      </c>
      <c r="D1" s="12" t="s">
        <v>7</v>
      </c>
      <c r="E1" s="12" t="s">
        <v>8</v>
      </c>
      <c r="F1" s="12" t="s">
        <v>9</v>
      </c>
      <c r="G1" s="12" t="s">
        <v>10</v>
      </c>
      <c r="H1" s="12" t="s">
        <v>11</v>
      </c>
      <c r="K1" s="10" t="s">
        <v>71</v>
      </c>
      <c r="L1" s="10"/>
      <c r="M1" s="10"/>
      <c r="N1" s="10"/>
    </row>
    <row r="2" spans="1:14" x14ac:dyDescent="0.2">
      <c r="A2" s="10" t="s">
        <v>71</v>
      </c>
      <c r="B2">
        <v>24.49</v>
      </c>
      <c r="C2">
        <v>23.72</v>
      </c>
      <c r="D2" s="4">
        <v>19.88</v>
      </c>
      <c r="E2" s="4">
        <v>12.39</v>
      </c>
      <c r="F2" s="4">
        <v>7.58</v>
      </c>
      <c r="G2" s="4">
        <v>4.4400000000000004</v>
      </c>
      <c r="H2" s="4">
        <v>7.5</v>
      </c>
      <c r="J2" s="12" t="s">
        <v>95</v>
      </c>
      <c r="K2" s="25">
        <f>-L2</f>
        <v>-24.49</v>
      </c>
      <c r="L2" s="25">
        <f t="array" ref="L2:L8">TRANSPOSE(B2:H2)</f>
        <v>24.49</v>
      </c>
      <c r="M2" s="25"/>
      <c r="N2" s="25"/>
    </row>
    <row r="3" spans="1:14" x14ac:dyDescent="0.2">
      <c r="A3" s="10" t="s">
        <v>72</v>
      </c>
      <c r="B3">
        <v>6.93</v>
      </c>
      <c r="C3">
        <v>27.61</v>
      </c>
      <c r="D3" s="4">
        <v>27.43</v>
      </c>
      <c r="E3" s="4">
        <v>14.82</v>
      </c>
      <c r="F3" s="4">
        <v>9.23</v>
      </c>
      <c r="G3" s="4">
        <v>5.75</v>
      </c>
      <c r="H3" s="4">
        <v>8.25</v>
      </c>
      <c r="J3" s="12" t="s">
        <v>6</v>
      </c>
      <c r="K3" s="36">
        <f t="shared" ref="K3:K8" si="0">-L3</f>
        <v>-23.72</v>
      </c>
      <c r="L3" s="25">
        <v>23.72</v>
      </c>
      <c r="M3" s="25"/>
      <c r="N3" s="36"/>
    </row>
    <row r="4" spans="1:14" x14ac:dyDescent="0.2">
      <c r="A4" s="10" t="s">
        <v>81</v>
      </c>
      <c r="B4">
        <v>5.77</v>
      </c>
      <c r="C4">
        <v>30.57</v>
      </c>
      <c r="D4" s="4">
        <v>22.06</v>
      </c>
      <c r="E4" s="4">
        <v>16.559999999999999</v>
      </c>
      <c r="F4" s="4">
        <v>11.23</v>
      </c>
      <c r="G4" s="4">
        <v>6.08</v>
      </c>
      <c r="H4" s="4">
        <v>7.73</v>
      </c>
      <c r="J4" s="12" t="s">
        <v>7</v>
      </c>
      <c r="K4" s="36">
        <f t="shared" si="0"/>
        <v>-19.88</v>
      </c>
      <c r="L4" s="25">
        <v>19.88</v>
      </c>
      <c r="M4" s="25"/>
      <c r="N4" s="36"/>
    </row>
    <row r="5" spans="1:14" x14ac:dyDescent="0.2">
      <c r="A5" s="10" t="s">
        <v>82</v>
      </c>
      <c r="B5">
        <v>7.45</v>
      </c>
      <c r="C5" s="21">
        <v>17.09</v>
      </c>
      <c r="D5" s="38">
        <v>22.21</v>
      </c>
      <c r="E5" s="38">
        <v>23.05</v>
      </c>
      <c r="F5" s="38">
        <v>15.3</v>
      </c>
      <c r="G5" s="4">
        <v>6.75</v>
      </c>
      <c r="H5" s="38">
        <v>8.1300000000000008</v>
      </c>
      <c r="J5" s="12" t="s">
        <v>8</v>
      </c>
      <c r="K5" s="36">
        <f t="shared" si="0"/>
        <v>-12.39</v>
      </c>
      <c r="L5" s="25">
        <v>12.39</v>
      </c>
      <c r="M5" s="25"/>
      <c r="N5" s="36"/>
    </row>
    <row r="6" spans="1:14" x14ac:dyDescent="0.2">
      <c r="A6" s="10" t="s">
        <v>73</v>
      </c>
      <c r="B6">
        <v>20.77</v>
      </c>
      <c r="C6" s="21">
        <v>29.24</v>
      </c>
      <c r="D6" s="38">
        <v>18.28</v>
      </c>
      <c r="E6" s="38">
        <v>12.78</v>
      </c>
      <c r="F6" s="38">
        <v>6.91</v>
      </c>
      <c r="G6" s="4">
        <v>4.5599999999999996</v>
      </c>
      <c r="H6" s="38">
        <v>7.47</v>
      </c>
      <c r="J6" s="12" t="s">
        <v>9</v>
      </c>
      <c r="K6" s="36">
        <f t="shared" si="0"/>
        <v>-7.58</v>
      </c>
      <c r="L6" s="25">
        <v>7.58</v>
      </c>
      <c r="M6" s="25"/>
      <c r="N6" s="36"/>
    </row>
    <row r="7" spans="1:14" x14ac:dyDescent="0.2">
      <c r="A7" s="10" t="s">
        <v>74</v>
      </c>
      <c r="B7">
        <v>13.39</v>
      </c>
      <c r="C7" s="21">
        <v>24</v>
      </c>
      <c r="D7" s="38">
        <v>25.05</v>
      </c>
      <c r="E7" s="38">
        <v>16.66</v>
      </c>
      <c r="F7" s="38">
        <v>8.2100000000000009</v>
      </c>
      <c r="G7" s="4">
        <v>4.78</v>
      </c>
      <c r="H7" s="38">
        <v>7.91</v>
      </c>
      <c r="J7" s="12" t="s">
        <v>10</v>
      </c>
      <c r="K7" s="36">
        <f t="shared" si="0"/>
        <v>-4.4400000000000004</v>
      </c>
      <c r="L7" s="25">
        <v>4.4400000000000004</v>
      </c>
      <c r="M7" s="25"/>
      <c r="N7" s="25"/>
    </row>
    <row r="8" spans="1:14" x14ac:dyDescent="0.2">
      <c r="A8" s="10" t="s">
        <v>75</v>
      </c>
      <c r="B8">
        <v>22.01</v>
      </c>
      <c r="C8" s="21">
        <v>16.66</v>
      </c>
      <c r="D8" s="38">
        <v>22.91</v>
      </c>
      <c r="E8" s="38">
        <v>17.100000000000001</v>
      </c>
      <c r="F8" s="38">
        <v>8.89</v>
      </c>
      <c r="G8" s="4">
        <v>4.8</v>
      </c>
      <c r="H8" s="38">
        <v>7.64</v>
      </c>
      <c r="J8" s="12" t="s">
        <v>11</v>
      </c>
      <c r="K8" s="36">
        <f t="shared" si="0"/>
        <v>-7.5</v>
      </c>
      <c r="L8" s="25">
        <v>7.5</v>
      </c>
      <c r="M8" s="25"/>
      <c r="N8" s="25"/>
    </row>
    <row r="9" spans="1:14" x14ac:dyDescent="0.2">
      <c r="A9" s="10" t="s">
        <v>92</v>
      </c>
      <c r="B9">
        <v>24.98</v>
      </c>
      <c r="C9" s="21">
        <v>23.59</v>
      </c>
      <c r="D9" s="38">
        <v>17.91</v>
      </c>
      <c r="E9" s="38">
        <v>13.45</v>
      </c>
      <c r="F9" s="38">
        <v>8.1199999999999992</v>
      </c>
      <c r="G9" s="4">
        <v>4.43</v>
      </c>
      <c r="H9" s="38">
        <v>7.52</v>
      </c>
      <c r="L9" s="10" t="s">
        <v>72</v>
      </c>
      <c r="N9" s="25"/>
    </row>
    <row r="10" spans="1:14" x14ac:dyDescent="0.2">
      <c r="A10" s="10" t="s">
        <v>83</v>
      </c>
      <c r="B10">
        <v>11.23</v>
      </c>
      <c r="C10" s="21">
        <v>12.79</v>
      </c>
      <c r="D10" s="38">
        <v>29.99</v>
      </c>
      <c r="E10" s="38">
        <v>20.41</v>
      </c>
      <c r="F10" s="38">
        <v>11.07</v>
      </c>
      <c r="G10" s="4">
        <v>6.56</v>
      </c>
      <c r="H10" s="38">
        <v>7.95</v>
      </c>
      <c r="K10">
        <f>-L10</f>
        <v>-6.93</v>
      </c>
      <c r="L10" s="25">
        <f t="array" ref="L10:L16">TRANSPOSE(B3:H3)</f>
        <v>6.93</v>
      </c>
      <c r="N10" s="25"/>
    </row>
    <row r="11" spans="1:14" x14ac:dyDescent="0.2">
      <c r="A11" s="10" t="s">
        <v>76</v>
      </c>
      <c r="B11">
        <v>14.93</v>
      </c>
      <c r="C11" s="21">
        <v>24.73</v>
      </c>
      <c r="D11" s="38">
        <v>20.87</v>
      </c>
      <c r="E11" s="38">
        <v>16.5</v>
      </c>
      <c r="F11" s="38">
        <v>9.7799999999999994</v>
      </c>
      <c r="G11" s="4">
        <v>5.13</v>
      </c>
      <c r="H11" s="38">
        <v>8.06</v>
      </c>
      <c r="K11">
        <f t="shared" ref="K11:K16" si="1">-L11</f>
        <v>-27.61</v>
      </c>
      <c r="L11" s="25">
        <v>27.61</v>
      </c>
      <c r="N11" s="25"/>
    </row>
    <row r="12" spans="1:14" x14ac:dyDescent="0.2">
      <c r="A12" s="10" t="s">
        <v>77</v>
      </c>
      <c r="B12">
        <v>15.94</v>
      </c>
      <c r="C12" s="21">
        <v>19.38</v>
      </c>
      <c r="D12" s="38">
        <v>27.39</v>
      </c>
      <c r="E12" s="38">
        <v>19.52</v>
      </c>
      <c r="F12" s="38">
        <v>7.42</v>
      </c>
      <c r="G12" s="4">
        <v>3.48</v>
      </c>
      <c r="H12" s="38">
        <v>6.88</v>
      </c>
      <c r="K12">
        <f t="shared" si="1"/>
        <v>-27.43</v>
      </c>
      <c r="L12" s="25">
        <v>27.43</v>
      </c>
      <c r="N12" s="25"/>
    </row>
    <row r="13" spans="1:14" x14ac:dyDescent="0.2">
      <c r="A13" s="10" t="s">
        <v>78</v>
      </c>
      <c r="B13">
        <v>28.47</v>
      </c>
      <c r="C13" s="21">
        <v>19.88</v>
      </c>
      <c r="D13" s="38">
        <v>17.670000000000002</v>
      </c>
      <c r="E13" s="38">
        <v>12.66</v>
      </c>
      <c r="F13" s="38">
        <v>7.67</v>
      </c>
      <c r="G13" s="4">
        <v>6.2</v>
      </c>
      <c r="H13" s="38">
        <v>7.46</v>
      </c>
      <c r="K13">
        <f t="shared" si="1"/>
        <v>-14.82</v>
      </c>
      <c r="L13" s="25">
        <v>14.82</v>
      </c>
    </row>
    <row r="14" spans="1:14" x14ac:dyDescent="0.2">
      <c r="A14" s="10" t="s">
        <v>84</v>
      </c>
      <c r="B14" s="36"/>
      <c r="C14" s="36"/>
      <c r="D14" s="36"/>
      <c r="E14" s="36"/>
      <c r="F14" s="36"/>
      <c r="G14" s="36"/>
      <c r="H14" s="36"/>
      <c r="K14">
        <f t="shared" si="1"/>
        <v>-9.23</v>
      </c>
      <c r="L14" s="25">
        <v>9.23</v>
      </c>
    </row>
    <row r="15" spans="1:14" x14ac:dyDescent="0.2">
      <c r="A15" s="10" t="s">
        <v>85</v>
      </c>
      <c r="B15">
        <v>10.06</v>
      </c>
      <c r="C15" s="21">
        <v>18.47</v>
      </c>
      <c r="D15" s="38">
        <v>24.56</v>
      </c>
      <c r="E15" s="38">
        <v>23.2</v>
      </c>
      <c r="F15" s="38">
        <v>10.98</v>
      </c>
      <c r="G15" s="4">
        <v>5.05</v>
      </c>
      <c r="H15" s="38">
        <v>7.67</v>
      </c>
      <c r="K15">
        <f t="shared" si="1"/>
        <v>-5.75</v>
      </c>
      <c r="L15" s="25">
        <v>5.75</v>
      </c>
    </row>
    <row r="16" spans="1:14" x14ac:dyDescent="0.2">
      <c r="A16" s="10" t="s">
        <v>86</v>
      </c>
      <c r="B16">
        <v>7.65</v>
      </c>
      <c r="C16" s="21">
        <v>26.85</v>
      </c>
      <c r="D16" s="38">
        <v>27.08</v>
      </c>
      <c r="E16" s="38">
        <v>16.239999999999998</v>
      </c>
      <c r="F16" s="38">
        <v>9.2899999999999991</v>
      </c>
      <c r="G16" s="4">
        <v>4.88</v>
      </c>
      <c r="H16" s="38">
        <v>8</v>
      </c>
      <c r="K16">
        <f t="shared" si="1"/>
        <v>-8.25</v>
      </c>
      <c r="L16" s="25">
        <v>8.25</v>
      </c>
    </row>
    <row r="17" spans="1:12" x14ac:dyDescent="0.2">
      <c r="A17" s="10" t="s">
        <v>79</v>
      </c>
      <c r="B17">
        <v>14.32</v>
      </c>
      <c r="C17" s="21">
        <v>34.590000000000003</v>
      </c>
      <c r="D17" s="38">
        <v>20.7</v>
      </c>
      <c r="E17" s="38">
        <v>13.03</v>
      </c>
      <c r="F17" s="38">
        <v>6</v>
      </c>
      <c r="G17" s="4">
        <v>4.8899999999999997</v>
      </c>
      <c r="H17" s="38">
        <v>6.47</v>
      </c>
      <c r="L17" s="10" t="s">
        <v>81</v>
      </c>
    </row>
    <row r="18" spans="1:12" x14ac:dyDescent="0.2">
      <c r="A18" s="10" t="s">
        <v>80</v>
      </c>
      <c r="B18">
        <v>9.4</v>
      </c>
      <c r="C18" s="21">
        <v>16.25</v>
      </c>
      <c r="D18" s="38">
        <v>22.91</v>
      </c>
      <c r="E18" s="38">
        <v>19.899999999999999</v>
      </c>
      <c r="F18" s="38">
        <v>14.66</v>
      </c>
      <c r="G18" s="4">
        <v>7.92</v>
      </c>
      <c r="H18" s="38">
        <v>8.98</v>
      </c>
      <c r="K18">
        <f>-L18</f>
        <v>-5.77</v>
      </c>
      <c r="L18" s="25">
        <f t="array" ref="L18:L24">TRANSPOSE(B4:H4)</f>
        <v>5.77</v>
      </c>
    </row>
    <row r="19" spans="1:12" x14ac:dyDescent="0.2">
      <c r="A19" s="10" t="s">
        <v>87</v>
      </c>
      <c r="B19">
        <v>13.14</v>
      </c>
      <c r="C19" s="21">
        <v>12.67</v>
      </c>
      <c r="D19" s="38">
        <v>19.850000000000001</v>
      </c>
      <c r="E19" s="38">
        <v>20.96</v>
      </c>
      <c r="F19" s="38">
        <v>15.43</v>
      </c>
      <c r="G19" s="4">
        <v>8.0399999999999991</v>
      </c>
      <c r="H19" s="38">
        <v>9.9</v>
      </c>
      <c r="K19">
        <f t="shared" ref="K19:K24" si="2">-L19</f>
        <v>-30.57</v>
      </c>
      <c r="L19" s="25">
        <v>30.57</v>
      </c>
    </row>
    <row r="20" spans="1:12" x14ac:dyDescent="0.2">
      <c r="A20" s="10" t="s">
        <v>88</v>
      </c>
      <c r="B20">
        <v>61.73</v>
      </c>
      <c r="C20" s="21">
        <v>17.32</v>
      </c>
      <c r="D20" s="38">
        <v>6.68</v>
      </c>
      <c r="E20" s="38">
        <v>3.78</v>
      </c>
      <c r="F20" s="38">
        <v>2.67</v>
      </c>
      <c r="G20" s="4">
        <v>1.56</v>
      </c>
      <c r="H20" s="38">
        <v>6.26</v>
      </c>
      <c r="K20">
        <f t="shared" si="2"/>
        <v>-22.06</v>
      </c>
      <c r="L20" s="25">
        <v>22.06</v>
      </c>
    </row>
    <row r="21" spans="1:12" x14ac:dyDescent="0.2">
      <c r="A21" s="10" t="s">
        <v>89</v>
      </c>
      <c r="B21">
        <v>16.87</v>
      </c>
      <c r="C21" s="21">
        <v>23.23</v>
      </c>
      <c r="D21" s="38">
        <v>22.03</v>
      </c>
      <c r="E21" s="38">
        <v>14.88</v>
      </c>
      <c r="F21" s="38">
        <v>9.1199999999999992</v>
      </c>
      <c r="G21" s="4">
        <v>5.83</v>
      </c>
      <c r="H21" s="38">
        <v>8.0399999999999991</v>
      </c>
      <c r="K21">
        <f t="shared" si="2"/>
        <v>-16.559999999999999</v>
      </c>
      <c r="L21" s="25">
        <v>16.559999999999999</v>
      </c>
    </row>
    <row r="22" spans="1:12" x14ac:dyDescent="0.2">
      <c r="A22" s="10" t="s">
        <v>93</v>
      </c>
      <c r="B22">
        <v>23.93</v>
      </c>
      <c r="C22" s="21">
        <v>25.28</v>
      </c>
      <c r="D22" s="38">
        <v>19.75</v>
      </c>
      <c r="E22" s="38">
        <v>12.13</v>
      </c>
      <c r="F22" s="38">
        <v>7.39</v>
      </c>
      <c r="G22" s="4">
        <v>4.25</v>
      </c>
      <c r="H22" s="38">
        <v>7.26</v>
      </c>
      <c r="K22">
        <f t="shared" si="2"/>
        <v>-11.23</v>
      </c>
      <c r="L22" s="25">
        <v>11.23</v>
      </c>
    </row>
    <row r="23" spans="1:12" x14ac:dyDescent="0.2">
      <c r="A23" s="10" t="s">
        <v>90</v>
      </c>
      <c r="B23">
        <v>28.3</v>
      </c>
      <c r="C23" s="21">
        <v>25.12</v>
      </c>
      <c r="D23" s="38">
        <v>17.73</v>
      </c>
      <c r="E23" s="38">
        <v>11.25</v>
      </c>
      <c r="F23" s="38">
        <v>6.37</v>
      </c>
      <c r="G23" s="4">
        <v>3.52</v>
      </c>
      <c r="H23" s="38">
        <v>7.71</v>
      </c>
      <c r="K23">
        <f t="shared" si="2"/>
        <v>-6.08</v>
      </c>
      <c r="L23" s="25">
        <v>6.08</v>
      </c>
    </row>
    <row r="24" spans="1:12" x14ac:dyDescent="0.2">
      <c r="K24">
        <f t="shared" si="2"/>
        <v>-7.73</v>
      </c>
      <c r="L24" s="25">
        <v>7.73</v>
      </c>
    </row>
    <row r="25" spans="1:12" x14ac:dyDescent="0.2">
      <c r="L25" s="10" t="s">
        <v>82</v>
      </c>
    </row>
    <row r="26" spans="1:12" x14ac:dyDescent="0.2">
      <c r="K26">
        <f>-L26</f>
        <v>-7.45</v>
      </c>
      <c r="L26" s="25">
        <f t="array" ref="L26:L32">TRANSPOSE(B5:H5)</f>
        <v>7.45</v>
      </c>
    </row>
    <row r="27" spans="1:12" x14ac:dyDescent="0.2">
      <c r="K27">
        <f t="shared" ref="K27:K90" si="3">-L27</f>
        <v>-17.09</v>
      </c>
      <c r="L27" s="25">
        <v>17.09</v>
      </c>
    </row>
    <row r="28" spans="1:12" x14ac:dyDescent="0.2">
      <c r="K28">
        <f t="shared" si="3"/>
        <v>-22.21</v>
      </c>
      <c r="L28" s="25">
        <v>22.21</v>
      </c>
    </row>
    <row r="29" spans="1:12" x14ac:dyDescent="0.2">
      <c r="K29">
        <f t="shared" si="3"/>
        <v>-23.05</v>
      </c>
      <c r="L29" s="25">
        <v>23.05</v>
      </c>
    </row>
    <row r="30" spans="1:12" x14ac:dyDescent="0.2">
      <c r="K30">
        <f t="shared" si="3"/>
        <v>-15.3</v>
      </c>
      <c r="L30" s="25">
        <v>15.3</v>
      </c>
    </row>
    <row r="31" spans="1:12" x14ac:dyDescent="0.2">
      <c r="K31">
        <f t="shared" si="3"/>
        <v>-6.75</v>
      </c>
      <c r="L31" s="25">
        <v>6.75</v>
      </c>
    </row>
    <row r="32" spans="1:12" x14ac:dyDescent="0.2">
      <c r="K32">
        <f t="shared" si="3"/>
        <v>-8.1300000000000008</v>
      </c>
      <c r="L32" s="25">
        <v>8.1300000000000008</v>
      </c>
    </row>
    <row r="33" spans="11:12" x14ac:dyDescent="0.2">
      <c r="L33" s="10" t="s">
        <v>73</v>
      </c>
    </row>
    <row r="34" spans="11:12" x14ac:dyDescent="0.2">
      <c r="K34">
        <f t="shared" si="3"/>
        <v>-20.77</v>
      </c>
      <c r="L34" s="25">
        <f t="array" ref="L34:L40">TRANSPOSE(B6:H6)</f>
        <v>20.77</v>
      </c>
    </row>
    <row r="35" spans="11:12" x14ac:dyDescent="0.2">
      <c r="K35">
        <f t="shared" si="3"/>
        <v>-29.24</v>
      </c>
      <c r="L35" s="25">
        <v>29.24</v>
      </c>
    </row>
    <row r="36" spans="11:12" x14ac:dyDescent="0.2">
      <c r="K36">
        <f t="shared" si="3"/>
        <v>-18.28</v>
      </c>
      <c r="L36" s="25">
        <v>18.28</v>
      </c>
    </row>
    <row r="37" spans="11:12" x14ac:dyDescent="0.2">
      <c r="K37">
        <f t="shared" si="3"/>
        <v>-12.78</v>
      </c>
      <c r="L37" s="25">
        <v>12.78</v>
      </c>
    </row>
    <row r="38" spans="11:12" x14ac:dyDescent="0.2">
      <c r="K38">
        <f t="shared" si="3"/>
        <v>-6.91</v>
      </c>
      <c r="L38" s="25">
        <v>6.91</v>
      </c>
    </row>
    <row r="39" spans="11:12" x14ac:dyDescent="0.2">
      <c r="K39">
        <f t="shared" si="3"/>
        <v>-4.5599999999999996</v>
      </c>
      <c r="L39" s="25">
        <v>4.5599999999999996</v>
      </c>
    </row>
    <row r="40" spans="11:12" x14ac:dyDescent="0.2">
      <c r="K40">
        <f t="shared" si="3"/>
        <v>-7.47</v>
      </c>
      <c r="L40" s="25">
        <v>7.47</v>
      </c>
    </row>
    <row r="41" spans="11:12" x14ac:dyDescent="0.2">
      <c r="L41" s="10" t="s">
        <v>74</v>
      </c>
    </row>
    <row r="42" spans="11:12" x14ac:dyDescent="0.2">
      <c r="K42">
        <f t="shared" si="3"/>
        <v>-13.39</v>
      </c>
      <c r="L42" s="25">
        <f t="array" ref="L42:L48">TRANSPOSE(B7:H7)</f>
        <v>13.39</v>
      </c>
    </row>
    <row r="43" spans="11:12" x14ac:dyDescent="0.2">
      <c r="K43">
        <f t="shared" si="3"/>
        <v>-24</v>
      </c>
      <c r="L43" s="25">
        <v>24</v>
      </c>
    </row>
    <row r="44" spans="11:12" x14ac:dyDescent="0.2">
      <c r="K44">
        <f t="shared" si="3"/>
        <v>-25.05</v>
      </c>
      <c r="L44" s="25">
        <v>25.05</v>
      </c>
    </row>
    <row r="45" spans="11:12" x14ac:dyDescent="0.2">
      <c r="K45">
        <f t="shared" si="3"/>
        <v>-16.66</v>
      </c>
      <c r="L45" s="25">
        <v>16.66</v>
      </c>
    </row>
    <row r="46" spans="11:12" x14ac:dyDescent="0.2">
      <c r="K46">
        <f t="shared" si="3"/>
        <v>-8.2100000000000009</v>
      </c>
      <c r="L46" s="25">
        <v>8.2100000000000009</v>
      </c>
    </row>
    <row r="47" spans="11:12" x14ac:dyDescent="0.2">
      <c r="K47">
        <f t="shared" si="3"/>
        <v>-4.78</v>
      </c>
      <c r="L47" s="25">
        <v>4.78</v>
      </c>
    </row>
    <row r="48" spans="11:12" x14ac:dyDescent="0.2">
      <c r="K48">
        <f t="shared" si="3"/>
        <v>-7.91</v>
      </c>
      <c r="L48" s="25">
        <v>7.91</v>
      </c>
    </row>
    <row r="49" spans="11:12" x14ac:dyDescent="0.2">
      <c r="L49" s="10" t="s">
        <v>75</v>
      </c>
    </row>
    <row r="50" spans="11:12" x14ac:dyDescent="0.2">
      <c r="K50">
        <f t="shared" si="3"/>
        <v>-22.01</v>
      </c>
      <c r="L50" s="25">
        <f t="array" ref="L50:L56">TRANSPOSE(B8:H8)</f>
        <v>22.01</v>
      </c>
    </row>
    <row r="51" spans="11:12" x14ac:dyDescent="0.2">
      <c r="K51">
        <f t="shared" si="3"/>
        <v>-16.66</v>
      </c>
      <c r="L51" s="25">
        <v>16.66</v>
      </c>
    </row>
    <row r="52" spans="11:12" x14ac:dyDescent="0.2">
      <c r="K52">
        <f t="shared" si="3"/>
        <v>-22.91</v>
      </c>
      <c r="L52" s="25">
        <v>22.91</v>
      </c>
    </row>
    <row r="53" spans="11:12" x14ac:dyDescent="0.2">
      <c r="K53">
        <f t="shared" si="3"/>
        <v>-17.100000000000001</v>
      </c>
      <c r="L53" s="25">
        <v>17.100000000000001</v>
      </c>
    </row>
    <row r="54" spans="11:12" x14ac:dyDescent="0.2">
      <c r="K54">
        <f t="shared" si="3"/>
        <v>-8.89</v>
      </c>
      <c r="L54" s="25">
        <v>8.89</v>
      </c>
    </row>
    <row r="55" spans="11:12" x14ac:dyDescent="0.2">
      <c r="K55">
        <f t="shared" si="3"/>
        <v>-4.8</v>
      </c>
      <c r="L55" s="25">
        <v>4.8</v>
      </c>
    </row>
    <row r="56" spans="11:12" x14ac:dyDescent="0.2">
      <c r="K56">
        <f t="shared" si="3"/>
        <v>-7.64</v>
      </c>
      <c r="L56" s="25">
        <v>7.64</v>
      </c>
    </row>
    <row r="57" spans="11:12" x14ac:dyDescent="0.2">
      <c r="L57" s="10" t="s">
        <v>92</v>
      </c>
    </row>
    <row r="58" spans="11:12" x14ac:dyDescent="0.2">
      <c r="K58">
        <f t="shared" si="3"/>
        <v>-24.98</v>
      </c>
      <c r="L58" s="25">
        <f t="array" ref="L58:L64">TRANSPOSE(B9:H9)</f>
        <v>24.98</v>
      </c>
    </row>
    <row r="59" spans="11:12" x14ac:dyDescent="0.2">
      <c r="K59">
        <f t="shared" si="3"/>
        <v>-23.59</v>
      </c>
      <c r="L59" s="25">
        <v>23.59</v>
      </c>
    </row>
    <row r="60" spans="11:12" x14ac:dyDescent="0.2">
      <c r="K60">
        <f t="shared" si="3"/>
        <v>-17.91</v>
      </c>
      <c r="L60" s="25">
        <v>17.91</v>
      </c>
    </row>
    <row r="61" spans="11:12" x14ac:dyDescent="0.2">
      <c r="K61">
        <f t="shared" si="3"/>
        <v>-13.45</v>
      </c>
      <c r="L61" s="25">
        <v>13.45</v>
      </c>
    </row>
    <row r="62" spans="11:12" x14ac:dyDescent="0.2">
      <c r="K62">
        <f t="shared" si="3"/>
        <v>-8.1199999999999992</v>
      </c>
      <c r="L62" s="25">
        <v>8.1199999999999992</v>
      </c>
    </row>
    <row r="63" spans="11:12" x14ac:dyDescent="0.2">
      <c r="K63">
        <f t="shared" si="3"/>
        <v>-4.43</v>
      </c>
      <c r="L63" s="25">
        <v>4.43</v>
      </c>
    </row>
    <row r="64" spans="11:12" x14ac:dyDescent="0.2">
      <c r="K64">
        <f t="shared" si="3"/>
        <v>-7.52</v>
      </c>
      <c r="L64" s="25">
        <v>7.52</v>
      </c>
    </row>
    <row r="65" spans="11:12" x14ac:dyDescent="0.2">
      <c r="L65" s="10" t="s">
        <v>83</v>
      </c>
    </row>
    <row r="66" spans="11:12" x14ac:dyDescent="0.2">
      <c r="K66">
        <f t="shared" si="3"/>
        <v>-11.23</v>
      </c>
      <c r="L66" s="25">
        <f t="array" ref="L66:L72">TRANSPOSE(B10:H10)</f>
        <v>11.23</v>
      </c>
    </row>
    <row r="67" spans="11:12" x14ac:dyDescent="0.2">
      <c r="K67">
        <f t="shared" si="3"/>
        <v>-12.79</v>
      </c>
      <c r="L67" s="25">
        <v>12.79</v>
      </c>
    </row>
    <row r="68" spans="11:12" x14ac:dyDescent="0.2">
      <c r="K68">
        <f t="shared" si="3"/>
        <v>-29.99</v>
      </c>
      <c r="L68" s="25">
        <v>29.99</v>
      </c>
    </row>
    <row r="69" spans="11:12" x14ac:dyDescent="0.2">
      <c r="K69">
        <f t="shared" si="3"/>
        <v>-20.41</v>
      </c>
      <c r="L69" s="25">
        <v>20.41</v>
      </c>
    </row>
    <row r="70" spans="11:12" x14ac:dyDescent="0.2">
      <c r="K70">
        <f t="shared" si="3"/>
        <v>-11.07</v>
      </c>
      <c r="L70" s="25">
        <v>11.07</v>
      </c>
    </row>
    <row r="71" spans="11:12" x14ac:dyDescent="0.2">
      <c r="K71">
        <f t="shared" si="3"/>
        <v>-6.56</v>
      </c>
      <c r="L71" s="25">
        <v>6.56</v>
      </c>
    </row>
    <row r="72" spans="11:12" x14ac:dyDescent="0.2">
      <c r="K72">
        <f t="shared" si="3"/>
        <v>-7.95</v>
      </c>
      <c r="L72" s="25">
        <v>7.95</v>
      </c>
    </row>
    <row r="73" spans="11:12" x14ac:dyDescent="0.2">
      <c r="L73" s="10" t="s">
        <v>76</v>
      </c>
    </row>
    <row r="74" spans="11:12" x14ac:dyDescent="0.2">
      <c r="K74">
        <f t="shared" si="3"/>
        <v>-14.93</v>
      </c>
      <c r="L74" s="25">
        <f t="array" ref="L74:L80">TRANSPOSE(B11:H11)</f>
        <v>14.93</v>
      </c>
    </row>
    <row r="75" spans="11:12" x14ac:dyDescent="0.2">
      <c r="K75">
        <f t="shared" si="3"/>
        <v>-24.73</v>
      </c>
      <c r="L75" s="25">
        <v>24.73</v>
      </c>
    </row>
    <row r="76" spans="11:12" x14ac:dyDescent="0.2">
      <c r="K76">
        <f t="shared" si="3"/>
        <v>-20.87</v>
      </c>
      <c r="L76" s="25">
        <v>20.87</v>
      </c>
    </row>
    <row r="77" spans="11:12" x14ac:dyDescent="0.2">
      <c r="K77">
        <f t="shared" si="3"/>
        <v>-16.5</v>
      </c>
      <c r="L77" s="25">
        <v>16.5</v>
      </c>
    </row>
    <row r="78" spans="11:12" x14ac:dyDescent="0.2">
      <c r="K78">
        <f>-L78</f>
        <v>-9.7799999999999994</v>
      </c>
      <c r="L78" s="25">
        <v>9.7799999999999994</v>
      </c>
    </row>
    <row r="79" spans="11:12" x14ac:dyDescent="0.2">
      <c r="K79">
        <f t="shared" si="3"/>
        <v>-5.13</v>
      </c>
      <c r="L79" s="25">
        <v>5.13</v>
      </c>
    </row>
    <row r="80" spans="11:12" x14ac:dyDescent="0.2">
      <c r="K80">
        <f t="shared" si="3"/>
        <v>-8.06</v>
      </c>
      <c r="L80" s="25">
        <v>8.06</v>
      </c>
    </row>
    <row r="81" spans="11:12" x14ac:dyDescent="0.2">
      <c r="L81" s="10" t="s">
        <v>77</v>
      </c>
    </row>
    <row r="82" spans="11:12" x14ac:dyDescent="0.2">
      <c r="K82">
        <f t="shared" si="3"/>
        <v>-15.94</v>
      </c>
      <c r="L82" s="25">
        <f t="array" ref="L82:L88">TRANSPOSE(B12:H12)</f>
        <v>15.94</v>
      </c>
    </row>
    <row r="83" spans="11:12" x14ac:dyDescent="0.2">
      <c r="K83">
        <f t="shared" si="3"/>
        <v>-19.38</v>
      </c>
      <c r="L83" s="25">
        <v>19.38</v>
      </c>
    </row>
    <row r="84" spans="11:12" x14ac:dyDescent="0.2">
      <c r="K84">
        <f t="shared" si="3"/>
        <v>-27.39</v>
      </c>
      <c r="L84" s="25">
        <v>27.39</v>
      </c>
    </row>
    <row r="85" spans="11:12" x14ac:dyDescent="0.2">
      <c r="K85">
        <f t="shared" si="3"/>
        <v>-19.52</v>
      </c>
      <c r="L85" s="25">
        <v>19.52</v>
      </c>
    </row>
    <row r="86" spans="11:12" x14ac:dyDescent="0.2">
      <c r="K86">
        <f t="shared" si="3"/>
        <v>-7.42</v>
      </c>
      <c r="L86" s="25">
        <v>7.42</v>
      </c>
    </row>
    <row r="87" spans="11:12" x14ac:dyDescent="0.2">
      <c r="K87">
        <f t="shared" si="3"/>
        <v>-3.48</v>
      </c>
      <c r="L87" s="25">
        <v>3.48</v>
      </c>
    </row>
    <row r="88" spans="11:12" x14ac:dyDescent="0.2">
      <c r="K88">
        <f t="shared" si="3"/>
        <v>-6.88</v>
      </c>
      <c r="L88" s="25">
        <v>6.88</v>
      </c>
    </row>
    <row r="89" spans="11:12" x14ac:dyDescent="0.2">
      <c r="L89" s="10" t="s">
        <v>78</v>
      </c>
    </row>
    <row r="90" spans="11:12" x14ac:dyDescent="0.2">
      <c r="K90">
        <f t="shared" si="3"/>
        <v>-28.47</v>
      </c>
      <c r="L90" s="25">
        <f t="array" ref="L90:L96">TRANSPOSE(B13:H13)</f>
        <v>28.47</v>
      </c>
    </row>
    <row r="91" spans="11:12" x14ac:dyDescent="0.2">
      <c r="K91">
        <f t="shared" ref="K91:K154" si="4">-L91</f>
        <v>-19.88</v>
      </c>
      <c r="L91" s="25">
        <v>19.88</v>
      </c>
    </row>
    <row r="92" spans="11:12" x14ac:dyDescent="0.2">
      <c r="K92">
        <f t="shared" si="4"/>
        <v>-17.670000000000002</v>
      </c>
      <c r="L92" s="25">
        <v>17.670000000000002</v>
      </c>
    </row>
    <row r="93" spans="11:12" x14ac:dyDescent="0.2">
      <c r="K93">
        <f t="shared" si="4"/>
        <v>-12.66</v>
      </c>
      <c r="L93" s="25">
        <v>12.66</v>
      </c>
    </row>
    <row r="94" spans="11:12" x14ac:dyDescent="0.2">
      <c r="K94">
        <f t="shared" si="4"/>
        <v>-7.67</v>
      </c>
      <c r="L94" s="25">
        <v>7.67</v>
      </c>
    </row>
    <row r="95" spans="11:12" x14ac:dyDescent="0.2">
      <c r="K95">
        <f t="shared" si="4"/>
        <v>-6.2</v>
      </c>
      <c r="L95" s="25">
        <v>6.2</v>
      </c>
    </row>
    <row r="96" spans="11:12" x14ac:dyDescent="0.2">
      <c r="K96">
        <f t="shared" si="4"/>
        <v>-7.46</v>
      </c>
      <c r="L96" s="25">
        <v>7.46</v>
      </c>
    </row>
    <row r="97" spans="11:12" x14ac:dyDescent="0.2">
      <c r="L97" s="10" t="s">
        <v>84</v>
      </c>
    </row>
    <row r="98" spans="11:12" x14ac:dyDescent="0.2">
      <c r="K98">
        <f t="shared" si="4"/>
        <v>0</v>
      </c>
      <c r="L98" s="25">
        <f t="array" ref="L98:L104">TRANSPOSE(B14:H14)</f>
        <v>0</v>
      </c>
    </row>
    <row r="99" spans="11:12" x14ac:dyDescent="0.2">
      <c r="K99">
        <f t="shared" si="4"/>
        <v>0</v>
      </c>
      <c r="L99" s="25">
        <v>0</v>
      </c>
    </row>
    <row r="100" spans="11:12" x14ac:dyDescent="0.2">
      <c r="K100">
        <f t="shared" si="4"/>
        <v>0</v>
      </c>
      <c r="L100" s="25">
        <v>0</v>
      </c>
    </row>
    <row r="101" spans="11:12" x14ac:dyDescent="0.2">
      <c r="K101">
        <f t="shared" si="4"/>
        <v>0</v>
      </c>
      <c r="L101" s="25">
        <v>0</v>
      </c>
    </row>
    <row r="102" spans="11:12" x14ac:dyDescent="0.2">
      <c r="K102">
        <f t="shared" si="4"/>
        <v>0</v>
      </c>
      <c r="L102" s="25">
        <v>0</v>
      </c>
    </row>
    <row r="103" spans="11:12" x14ac:dyDescent="0.2">
      <c r="K103">
        <f t="shared" si="4"/>
        <v>0</v>
      </c>
      <c r="L103" s="25">
        <v>0</v>
      </c>
    </row>
    <row r="104" spans="11:12" x14ac:dyDescent="0.2">
      <c r="K104">
        <f t="shared" si="4"/>
        <v>0</v>
      </c>
      <c r="L104" s="25">
        <v>0</v>
      </c>
    </row>
    <row r="105" spans="11:12" x14ac:dyDescent="0.2">
      <c r="L105" s="10" t="s">
        <v>85</v>
      </c>
    </row>
    <row r="106" spans="11:12" x14ac:dyDescent="0.2">
      <c r="K106">
        <f t="shared" si="4"/>
        <v>-10.06</v>
      </c>
      <c r="L106" s="25">
        <f t="array" ref="L106:L112">TRANSPOSE(B15:H15)</f>
        <v>10.06</v>
      </c>
    </row>
    <row r="107" spans="11:12" x14ac:dyDescent="0.2">
      <c r="K107">
        <f t="shared" si="4"/>
        <v>-18.47</v>
      </c>
      <c r="L107" s="25">
        <v>18.47</v>
      </c>
    </row>
    <row r="108" spans="11:12" x14ac:dyDescent="0.2">
      <c r="K108">
        <f t="shared" si="4"/>
        <v>-24.56</v>
      </c>
      <c r="L108" s="25">
        <v>24.56</v>
      </c>
    </row>
    <row r="109" spans="11:12" x14ac:dyDescent="0.2">
      <c r="K109">
        <f t="shared" si="4"/>
        <v>-23.2</v>
      </c>
      <c r="L109" s="25">
        <v>23.2</v>
      </c>
    </row>
    <row r="110" spans="11:12" x14ac:dyDescent="0.2">
      <c r="K110">
        <f t="shared" si="4"/>
        <v>-10.98</v>
      </c>
      <c r="L110" s="25">
        <v>10.98</v>
      </c>
    </row>
    <row r="111" spans="11:12" x14ac:dyDescent="0.2">
      <c r="K111">
        <f t="shared" si="4"/>
        <v>-5.05</v>
      </c>
      <c r="L111" s="25">
        <v>5.05</v>
      </c>
    </row>
    <row r="112" spans="11:12" x14ac:dyDescent="0.2">
      <c r="K112">
        <f t="shared" si="4"/>
        <v>-7.67</v>
      </c>
      <c r="L112" s="25">
        <v>7.67</v>
      </c>
    </row>
    <row r="113" spans="11:12" x14ac:dyDescent="0.2">
      <c r="L113" s="10" t="s">
        <v>86</v>
      </c>
    </row>
    <row r="114" spans="11:12" x14ac:dyDescent="0.2">
      <c r="K114">
        <f t="shared" si="4"/>
        <v>-7.65</v>
      </c>
      <c r="L114" s="25">
        <f t="array" ref="L114:L120">TRANSPOSE(B16:H16)</f>
        <v>7.65</v>
      </c>
    </row>
    <row r="115" spans="11:12" x14ac:dyDescent="0.2">
      <c r="K115">
        <f t="shared" si="4"/>
        <v>-26.85</v>
      </c>
      <c r="L115" s="25">
        <v>26.85</v>
      </c>
    </row>
    <row r="116" spans="11:12" x14ac:dyDescent="0.2">
      <c r="K116">
        <f t="shared" si="4"/>
        <v>-27.08</v>
      </c>
      <c r="L116" s="25">
        <v>27.08</v>
      </c>
    </row>
    <row r="117" spans="11:12" x14ac:dyDescent="0.2">
      <c r="K117">
        <f t="shared" si="4"/>
        <v>-16.239999999999998</v>
      </c>
      <c r="L117" s="25">
        <v>16.239999999999998</v>
      </c>
    </row>
    <row r="118" spans="11:12" x14ac:dyDescent="0.2">
      <c r="K118">
        <f t="shared" si="4"/>
        <v>-9.2899999999999991</v>
      </c>
      <c r="L118" s="25">
        <v>9.2899999999999991</v>
      </c>
    </row>
    <row r="119" spans="11:12" x14ac:dyDescent="0.2">
      <c r="K119">
        <f t="shared" si="4"/>
        <v>-4.88</v>
      </c>
      <c r="L119" s="25">
        <v>4.88</v>
      </c>
    </row>
    <row r="120" spans="11:12" x14ac:dyDescent="0.2">
      <c r="K120">
        <f t="shared" si="4"/>
        <v>-8</v>
      </c>
      <c r="L120" s="25">
        <v>8</v>
      </c>
    </row>
    <row r="121" spans="11:12" x14ac:dyDescent="0.2">
      <c r="L121" s="10" t="s">
        <v>79</v>
      </c>
    </row>
    <row r="122" spans="11:12" x14ac:dyDescent="0.2">
      <c r="K122">
        <f t="shared" si="4"/>
        <v>-14.32</v>
      </c>
      <c r="L122" s="25">
        <f t="array" ref="L122:L128">TRANSPOSE(B17:H17)</f>
        <v>14.32</v>
      </c>
    </row>
    <row r="123" spans="11:12" x14ac:dyDescent="0.2">
      <c r="K123">
        <f t="shared" si="4"/>
        <v>-34.590000000000003</v>
      </c>
      <c r="L123" s="25">
        <v>34.590000000000003</v>
      </c>
    </row>
    <row r="124" spans="11:12" x14ac:dyDescent="0.2">
      <c r="K124">
        <f t="shared" si="4"/>
        <v>-20.7</v>
      </c>
      <c r="L124" s="25">
        <v>20.7</v>
      </c>
    </row>
    <row r="125" spans="11:12" x14ac:dyDescent="0.2">
      <c r="K125">
        <f t="shared" si="4"/>
        <v>-13.03</v>
      </c>
      <c r="L125" s="25">
        <v>13.03</v>
      </c>
    </row>
    <row r="126" spans="11:12" x14ac:dyDescent="0.2">
      <c r="K126">
        <f t="shared" si="4"/>
        <v>-6</v>
      </c>
      <c r="L126" s="25">
        <v>6</v>
      </c>
    </row>
    <row r="127" spans="11:12" x14ac:dyDescent="0.2">
      <c r="K127">
        <f t="shared" si="4"/>
        <v>-4.8899999999999997</v>
      </c>
      <c r="L127" s="25">
        <v>4.8899999999999997</v>
      </c>
    </row>
    <row r="128" spans="11:12" x14ac:dyDescent="0.2">
      <c r="K128">
        <f t="shared" si="4"/>
        <v>-6.47</v>
      </c>
      <c r="L128" s="25">
        <v>6.47</v>
      </c>
    </row>
    <row r="129" spans="11:12" x14ac:dyDescent="0.2">
      <c r="L129" s="10" t="s">
        <v>80</v>
      </c>
    </row>
    <row r="130" spans="11:12" x14ac:dyDescent="0.2">
      <c r="K130">
        <f t="shared" si="4"/>
        <v>-9.4</v>
      </c>
      <c r="L130" s="25">
        <f t="array" ref="L130:L136">TRANSPOSE(B18:H18)</f>
        <v>9.4</v>
      </c>
    </row>
    <row r="131" spans="11:12" x14ac:dyDescent="0.2">
      <c r="K131">
        <f t="shared" si="4"/>
        <v>-16.25</v>
      </c>
      <c r="L131" s="25">
        <v>16.25</v>
      </c>
    </row>
    <row r="132" spans="11:12" x14ac:dyDescent="0.2">
      <c r="K132">
        <f t="shared" si="4"/>
        <v>-22.91</v>
      </c>
      <c r="L132" s="25">
        <v>22.91</v>
      </c>
    </row>
    <row r="133" spans="11:12" x14ac:dyDescent="0.2">
      <c r="K133">
        <f t="shared" si="4"/>
        <v>-19.899999999999999</v>
      </c>
      <c r="L133" s="25">
        <v>19.899999999999999</v>
      </c>
    </row>
    <row r="134" spans="11:12" x14ac:dyDescent="0.2">
      <c r="K134">
        <f t="shared" si="4"/>
        <v>-14.66</v>
      </c>
      <c r="L134" s="25">
        <v>14.66</v>
      </c>
    </row>
    <row r="135" spans="11:12" x14ac:dyDescent="0.2">
      <c r="K135">
        <f t="shared" si="4"/>
        <v>-7.92</v>
      </c>
      <c r="L135" s="25">
        <v>7.92</v>
      </c>
    </row>
    <row r="136" spans="11:12" x14ac:dyDescent="0.2">
      <c r="K136">
        <f t="shared" si="4"/>
        <v>-8.98</v>
      </c>
      <c r="L136" s="25">
        <v>8.98</v>
      </c>
    </row>
    <row r="137" spans="11:12" x14ac:dyDescent="0.2">
      <c r="L137" s="10" t="s">
        <v>87</v>
      </c>
    </row>
    <row r="138" spans="11:12" x14ac:dyDescent="0.2">
      <c r="K138">
        <f t="shared" si="4"/>
        <v>-13.14</v>
      </c>
      <c r="L138" s="25">
        <f t="array" ref="L138:L144">TRANSPOSE(B19:H19)</f>
        <v>13.14</v>
      </c>
    </row>
    <row r="139" spans="11:12" x14ac:dyDescent="0.2">
      <c r="K139">
        <f t="shared" si="4"/>
        <v>-12.67</v>
      </c>
      <c r="L139" s="25">
        <v>12.67</v>
      </c>
    </row>
    <row r="140" spans="11:12" x14ac:dyDescent="0.2">
      <c r="K140">
        <f t="shared" si="4"/>
        <v>-19.850000000000001</v>
      </c>
      <c r="L140" s="25">
        <v>19.850000000000001</v>
      </c>
    </row>
    <row r="141" spans="11:12" x14ac:dyDescent="0.2">
      <c r="K141">
        <f t="shared" si="4"/>
        <v>-20.96</v>
      </c>
      <c r="L141" s="25">
        <v>20.96</v>
      </c>
    </row>
    <row r="142" spans="11:12" x14ac:dyDescent="0.2">
      <c r="K142">
        <f t="shared" si="4"/>
        <v>-15.43</v>
      </c>
      <c r="L142" s="25">
        <v>15.43</v>
      </c>
    </row>
    <row r="143" spans="11:12" x14ac:dyDescent="0.2">
      <c r="K143">
        <f t="shared" si="4"/>
        <v>-8.0399999999999991</v>
      </c>
      <c r="L143" s="25">
        <v>8.0399999999999991</v>
      </c>
    </row>
    <row r="144" spans="11:12" x14ac:dyDescent="0.2">
      <c r="K144">
        <f t="shared" si="4"/>
        <v>-9.9</v>
      </c>
      <c r="L144" s="25">
        <v>9.9</v>
      </c>
    </row>
    <row r="145" spans="11:12" x14ac:dyDescent="0.2">
      <c r="L145" s="10" t="s">
        <v>88</v>
      </c>
    </row>
    <row r="146" spans="11:12" x14ac:dyDescent="0.2">
      <c r="K146">
        <f t="shared" si="4"/>
        <v>-61.73</v>
      </c>
      <c r="L146" s="25">
        <f t="array" ref="L146:L152">TRANSPOSE(B20:H20)</f>
        <v>61.73</v>
      </c>
    </row>
    <row r="147" spans="11:12" x14ac:dyDescent="0.2">
      <c r="K147">
        <f t="shared" si="4"/>
        <v>-17.32</v>
      </c>
      <c r="L147" s="25">
        <v>17.32</v>
      </c>
    </row>
    <row r="148" spans="11:12" x14ac:dyDescent="0.2">
      <c r="K148">
        <f t="shared" si="4"/>
        <v>-6.68</v>
      </c>
      <c r="L148" s="25">
        <v>6.68</v>
      </c>
    </row>
    <row r="149" spans="11:12" x14ac:dyDescent="0.2">
      <c r="K149">
        <f t="shared" si="4"/>
        <v>-3.78</v>
      </c>
      <c r="L149" s="25">
        <v>3.78</v>
      </c>
    </row>
    <row r="150" spans="11:12" x14ac:dyDescent="0.2">
      <c r="K150">
        <f t="shared" si="4"/>
        <v>-2.67</v>
      </c>
      <c r="L150" s="25">
        <v>2.67</v>
      </c>
    </row>
    <row r="151" spans="11:12" x14ac:dyDescent="0.2">
      <c r="K151">
        <f t="shared" si="4"/>
        <v>-1.56</v>
      </c>
      <c r="L151" s="25">
        <v>1.56</v>
      </c>
    </row>
    <row r="152" spans="11:12" x14ac:dyDescent="0.2">
      <c r="K152">
        <f t="shared" si="4"/>
        <v>-6.26</v>
      </c>
      <c r="L152" s="25">
        <v>6.26</v>
      </c>
    </row>
    <row r="153" spans="11:12" x14ac:dyDescent="0.2">
      <c r="L153" s="10" t="s">
        <v>89</v>
      </c>
    </row>
    <row r="154" spans="11:12" x14ac:dyDescent="0.2">
      <c r="K154">
        <f t="shared" si="4"/>
        <v>-16.87</v>
      </c>
      <c r="L154" s="25">
        <f t="array" ref="L154:L160">TRANSPOSE(B21:H21)</f>
        <v>16.87</v>
      </c>
    </row>
    <row r="155" spans="11:12" x14ac:dyDescent="0.2">
      <c r="K155">
        <f t="shared" ref="K155:K176" si="5">-L155</f>
        <v>-23.23</v>
      </c>
      <c r="L155" s="25">
        <v>23.23</v>
      </c>
    </row>
    <row r="156" spans="11:12" x14ac:dyDescent="0.2">
      <c r="K156">
        <f t="shared" si="5"/>
        <v>-22.03</v>
      </c>
      <c r="L156" s="25">
        <v>22.03</v>
      </c>
    </row>
    <row r="157" spans="11:12" x14ac:dyDescent="0.2">
      <c r="K157">
        <f t="shared" si="5"/>
        <v>-14.88</v>
      </c>
      <c r="L157" s="25">
        <v>14.88</v>
      </c>
    </row>
    <row r="158" spans="11:12" x14ac:dyDescent="0.2">
      <c r="K158">
        <f t="shared" si="5"/>
        <v>-9.1199999999999992</v>
      </c>
      <c r="L158" s="25">
        <v>9.1199999999999992</v>
      </c>
    </row>
    <row r="159" spans="11:12" x14ac:dyDescent="0.2">
      <c r="K159">
        <f t="shared" si="5"/>
        <v>-5.83</v>
      </c>
      <c r="L159" s="25">
        <v>5.83</v>
      </c>
    </row>
    <row r="160" spans="11:12" x14ac:dyDescent="0.2">
      <c r="K160">
        <f t="shared" si="5"/>
        <v>-8.0399999999999991</v>
      </c>
      <c r="L160" s="25">
        <v>8.0399999999999991</v>
      </c>
    </row>
    <row r="161" spans="11:12" x14ac:dyDescent="0.2">
      <c r="L161" s="10" t="s">
        <v>93</v>
      </c>
    </row>
    <row r="162" spans="11:12" x14ac:dyDescent="0.2">
      <c r="K162">
        <f t="shared" si="5"/>
        <v>-23.93</v>
      </c>
      <c r="L162" s="25">
        <f t="array" ref="L162:L168">TRANSPOSE(B22:H22)</f>
        <v>23.93</v>
      </c>
    </row>
    <row r="163" spans="11:12" x14ac:dyDescent="0.2">
      <c r="K163">
        <f t="shared" si="5"/>
        <v>-25.28</v>
      </c>
      <c r="L163" s="25">
        <v>25.28</v>
      </c>
    </row>
    <row r="164" spans="11:12" x14ac:dyDescent="0.2">
      <c r="K164">
        <f t="shared" si="5"/>
        <v>-19.75</v>
      </c>
      <c r="L164" s="25">
        <v>19.75</v>
      </c>
    </row>
    <row r="165" spans="11:12" x14ac:dyDescent="0.2">
      <c r="K165">
        <f t="shared" si="5"/>
        <v>-12.13</v>
      </c>
      <c r="L165" s="25">
        <v>12.13</v>
      </c>
    </row>
    <row r="166" spans="11:12" x14ac:dyDescent="0.2">
      <c r="K166">
        <f t="shared" si="5"/>
        <v>-7.39</v>
      </c>
      <c r="L166" s="25">
        <v>7.39</v>
      </c>
    </row>
    <row r="167" spans="11:12" x14ac:dyDescent="0.2">
      <c r="K167">
        <f t="shared" si="5"/>
        <v>-4.25</v>
      </c>
      <c r="L167" s="25">
        <v>4.25</v>
      </c>
    </row>
    <row r="168" spans="11:12" x14ac:dyDescent="0.2">
      <c r="K168">
        <f t="shared" si="5"/>
        <v>-7.26</v>
      </c>
      <c r="L168" s="25">
        <v>7.26</v>
      </c>
    </row>
    <row r="169" spans="11:12" x14ac:dyDescent="0.2">
      <c r="L169" s="10" t="s">
        <v>90</v>
      </c>
    </row>
    <row r="170" spans="11:12" x14ac:dyDescent="0.2">
      <c r="K170">
        <f t="shared" si="5"/>
        <v>-28.3</v>
      </c>
      <c r="L170" s="25">
        <f t="array" ref="L170:L176">TRANSPOSE(B23:H23)</f>
        <v>28.3</v>
      </c>
    </row>
    <row r="171" spans="11:12" x14ac:dyDescent="0.2">
      <c r="K171">
        <f t="shared" si="5"/>
        <v>-25.12</v>
      </c>
      <c r="L171" s="25">
        <v>25.12</v>
      </c>
    </row>
    <row r="172" spans="11:12" x14ac:dyDescent="0.2">
      <c r="K172">
        <f t="shared" si="5"/>
        <v>-17.73</v>
      </c>
      <c r="L172" s="25">
        <v>17.73</v>
      </c>
    </row>
    <row r="173" spans="11:12" x14ac:dyDescent="0.2">
      <c r="K173">
        <f t="shared" si="5"/>
        <v>-11.25</v>
      </c>
      <c r="L173" s="25">
        <v>11.25</v>
      </c>
    </row>
    <row r="174" spans="11:12" x14ac:dyDescent="0.2">
      <c r="K174">
        <f t="shared" si="5"/>
        <v>-6.37</v>
      </c>
      <c r="L174" s="25">
        <v>6.37</v>
      </c>
    </row>
    <row r="175" spans="11:12" x14ac:dyDescent="0.2">
      <c r="K175">
        <f t="shared" si="5"/>
        <v>-3.52</v>
      </c>
      <c r="L175" s="25">
        <v>3.52</v>
      </c>
    </row>
    <row r="176" spans="11:12" x14ac:dyDescent="0.2">
      <c r="K176">
        <f t="shared" si="5"/>
        <v>-7.71</v>
      </c>
      <c r="L176" s="25">
        <v>7.71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G70"/>
  <sheetViews>
    <sheetView workbookViewId="0">
      <pane xSplit="1" topLeftCell="B1" activePane="topRight" state="frozen"/>
      <selection pane="topRight" activeCell="C12" sqref="C12"/>
    </sheetView>
  </sheetViews>
  <sheetFormatPr baseColWidth="10" defaultRowHeight="16" x14ac:dyDescent="0.2"/>
  <cols>
    <col min="1" max="1" width="14.1640625" customWidth="1"/>
    <col min="2" max="2" width="8.5" style="34" customWidth="1"/>
    <col min="3" max="3" width="17.83203125" bestFit="1" customWidth="1"/>
    <col min="10" max="10" width="14.1640625" bestFit="1" customWidth="1"/>
  </cols>
  <sheetData>
    <row r="1" spans="1:33" x14ac:dyDescent="0.2">
      <c r="C1" s="48" t="s">
        <v>165</v>
      </c>
      <c r="D1" s="48"/>
      <c r="E1" s="48"/>
      <c r="F1" s="48"/>
      <c r="G1" s="48"/>
      <c r="H1" s="48"/>
      <c r="I1" s="48"/>
      <c r="J1" s="27"/>
      <c r="K1" s="48" t="s">
        <v>163</v>
      </c>
      <c r="L1" s="48"/>
      <c r="M1" s="48"/>
      <c r="N1" s="48"/>
      <c r="O1" s="48"/>
      <c r="P1" s="29"/>
      <c r="Q1" s="49" t="s">
        <v>155</v>
      </c>
      <c r="R1" s="49"/>
      <c r="S1" s="49"/>
      <c r="T1" s="49"/>
      <c r="U1" s="49"/>
    </row>
    <row r="2" spans="1:33" ht="27" customHeight="1" x14ac:dyDescent="0.2">
      <c r="A2" s="13" t="s">
        <v>70</v>
      </c>
      <c r="B2" s="14" t="s">
        <v>91</v>
      </c>
      <c r="C2" s="12" t="s">
        <v>95</v>
      </c>
      <c r="D2" s="12" t="s">
        <v>6</v>
      </c>
      <c r="E2" s="12" t="s">
        <v>7</v>
      </c>
      <c r="F2" s="12" t="s">
        <v>8</v>
      </c>
      <c r="G2" s="12" t="s">
        <v>9</v>
      </c>
      <c r="H2" s="12" t="s">
        <v>10</v>
      </c>
      <c r="I2" s="12" t="s">
        <v>11</v>
      </c>
      <c r="J2" s="18"/>
      <c r="K2" s="12" t="s">
        <v>0</v>
      </c>
      <c r="L2" s="12" t="s">
        <v>1</v>
      </c>
      <c r="M2" s="12" t="s">
        <v>2</v>
      </c>
      <c r="N2" s="12" t="s">
        <v>3</v>
      </c>
      <c r="O2" s="12" t="s">
        <v>4</v>
      </c>
      <c r="Q2" s="12" t="s">
        <v>0</v>
      </c>
      <c r="R2" s="12" t="s">
        <v>1</v>
      </c>
      <c r="S2" s="12" t="s">
        <v>2</v>
      </c>
      <c r="T2" s="12" t="s">
        <v>3</v>
      </c>
      <c r="U2" s="12" t="s">
        <v>4</v>
      </c>
      <c r="W2" s="12" t="s">
        <v>119</v>
      </c>
      <c r="X2" s="12" t="s">
        <v>120</v>
      </c>
      <c r="Y2" s="12"/>
    </row>
    <row r="3" spans="1:33" x14ac:dyDescent="0.2">
      <c r="A3" s="10" t="s">
        <v>121</v>
      </c>
      <c r="B3" s="34">
        <v>2010</v>
      </c>
      <c r="C3">
        <v>13.31</v>
      </c>
      <c r="D3">
        <v>36.1</v>
      </c>
      <c r="E3">
        <v>17.260000000000002</v>
      </c>
      <c r="F3" s="4">
        <v>13.56</v>
      </c>
      <c r="G3" s="4">
        <v>8.07</v>
      </c>
      <c r="H3" s="4">
        <v>4.17</v>
      </c>
      <c r="I3" s="4">
        <v>7.53</v>
      </c>
      <c r="J3" s="10" t="s">
        <v>121</v>
      </c>
      <c r="K3" s="40">
        <f t="shared" ref="K3:K47" si="0">ROUND(SQRT($C3*$AA$4)+SQRT($D3*$AB$4)+SQRT($E3*$AC$4)+SQRT($F3*$AD$4)+SQRT($G3*$AE$4)+SQRT($H3*$AF$4)+SQRT($I3*$AG$4),2)</f>
        <v>88.88</v>
      </c>
      <c r="L3" s="40">
        <f t="shared" ref="L3:L66" si="1">ROUND(SQRT($C3*$AA$5)+SQRT($D3*$AB$5)+SQRT($E3*$AC$5)+SQRT($F3*$AD$5)+SQRT($G3*$AE$5)+SQRT($H3*$AF$5)+SQRT($I3*$AG$5),2)</f>
        <v>96.78</v>
      </c>
      <c r="M3" s="40">
        <f t="shared" ref="M3:M66" si="2">ROUND(SQRT($C3*$AA$6)+SQRT($D3*$AB$6)+SQRT($E3*$AC$6)+SQRT($F3*$AD$6)+SQRT($G3*$AE$6)+SQRT($H3*$AF$6)+SQRT($I3*$AG$6),2)</f>
        <v>98.76</v>
      </c>
      <c r="N3" s="40">
        <f t="shared" ref="N3:N66" si="3">ROUND(SQRT($C3*$AA$7)+SQRT($D3*$AB$7)+SQRT($E3*$AC$7)+SQRT($F3*$AD$7)+SQRT($G3*$AE$7)+SQRT($H3*$AF$7)+SQRT($I3*$AG$7),2)</f>
        <v>91.61</v>
      </c>
      <c r="O3" s="40">
        <f t="shared" ref="O3:O66" si="4">ROUND(SQRT($C3*$AA$8)+SQRT($D3*$AB$8)+SQRT($E3*$AC$8)+SQRT($F3*$AD$8)+SQRT($G3*$AE$8)+SQRT($H3*$AF$8)+SQRT($I3*$AG$8),2)</f>
        <v>87.59</v>
      </c>
      <c r="Q3">
        <f>ROUND(100*(K3-$W3)/($X3-$W3),2)</f>
        <v>11.55</v>
      </c>
      <c r="R3">
        <f t="shared" ref="R3:U18" si="5">ROUND(100*(L3-$W3)/($X3-$W3),2)</f>
        <v>82.27</v>
      </c>
      <c r="S3" s="41">
        <f t="shared" si="5"/>
        <v>100</v>
      </c>
      <c r="T3">
        <f t="shared" si="5"/>
        <v>35.99</v>
      </c>
      <c r="U3">
        <f t="shared" si="5"/>
        <v>0</v>
      </c>
      <c r="W3">
        <f>MIN(K3:O3)</f>
        <v>87.59</v>
      </c>
      <c r="X3">
        <f>MAX(K3:O3)</f>
        <v>98.76</v>
      </c>
      <c r="AA3" s="4" t="s">
        <v>5</v>
      </c>
      <c r="AB3" s="4" t="s">
        <v>6</v>
      </c>
      <c r="AC3" s="4" t="s">
        <v>7</v>
      </c>
      <c r="AD3" s="4" t="s">
        <v>8</v>
      </c>
      <c r="AE3" s="4" t="s">
        <v>9</v>
      </c>
      <c r="AF3" s="4" t="s">
        <v>10</v>
      </c>
      <c r="AG3" s="4" t="s">
        <v>11</v>
      </c>
    </row>
    <row r="4" spans="1:33" x14ac:dyDescent="0.2">
      <c r="A4" s="10" t="s">
        <v>122</v>
      </c>
      <c r="B4" s="34">
        <v>2010</v>
      </c>
      <c r="C4">
        <v>6.88</v>
      </c>
      <c r="D4">
        <v>22.27</v>
      </c>
      <c r="E4">
        <v>26.58</v>
      </c>
      <c r="F4" s="4">
        <v>18.579999999999998</v>
      </c>
      <c r="G4" s="4">
        <v>11.21</v>
      </c>
      <c r="H4" s="4">
        <v>6.15</v>
      </c>
      <c r="I4" s="4">
        <v>8.34</v>
      </c>
      <c r="J4" s="10" t="s">
        <v>122</v>
      </c>
      <c r="K4" s="40">
        <f t="shared" si="0"/>
        <v>84.23</v>
      </c>
      <c r="L4" s="40">
        <f t="shared" si="1"/>
        <v>94.78</v>
      </c>
      <c r="M4" s="40">
        <f t="shared" si="2"/>
        <v>98.59</v>
      </c>
      <c r="N4" s="40">
        <f t="shared" si="3"/>
        <v>96.92</v>
      </c>
      <c r="O4" s="40">
        <f t="shared" si="4"/>
        <v>92.59</v>
      </c>
      <c r="Q4">
        <f t="shared" ref="Q4:U24" si="6">ROUND(100*(K4-$W4)/($X4-$W4),2)</f>
        <v>0</v>
      </c>
      <c r="R4">
        <f t="shared" si="5"/>
        <v>73.47</v>
      </c>
      <c r="S4" s="41">
        <f t="shared" si="5"/>
        <v>100</v>
      </c>
      <c r="T4">
        <f t="shared" si="5"/>
        <v>88.37</v>
      </c>
      <c r="U4">
        <f t="shared" si="5"/>
        <v>58.22</v>
      </c>
      <c r="W4">
        <f t="shared" ref="W4:W67" si="7">MIN(K4:O4)</f>
        <v>84.23</v>
      </c>
      <c r="X4">
        <f t="shared" ref="X4:X67" si="8">MAX(K4:O4)</f>
        <v>98.59</v>
      </c>
      <c r="Z4" t="s">
        <v>0</v>
      </c>
      <c r="AA4" s="4">
        <v>49.07</v>
      </c>
      <c r="AB4" s="4">
        <v>12.42</v>
      </c>
      <c r="AC4" s="4">
        <v>6.52</v>
      </c>
      <c r="AD4" s="4">
        <v>6.52</v>
      </c>
      <c r="AE4" s="4">
        <v>6.52</v>
      </c>
      <c r="AF4" s="4">
        <v>6.52</v>
      </c>
      <c r="AG4" s="4">
        <v>12.42</v>
      </c>
    </row>
    <row r="5" spans="1:33" x14ac:dyDescent="0.2">
      <c r="A5" s="10" t="s">
        <v>123</v>
      </c>
      <c r="B5" s="34">
        <v>2010</v>
      </c>
      <c r="C5">
        <v>3.24</v>
      </c>
      <c r="D5">
        <v>6.98</v>
      </c>
      <c r="E5">
        <v>25.52</v>
      </c>
      <c r="F5" s="4">
        <v>33.25</v>
      </c>
      <c r="G5" s="4">
        <v>14.05</v>
      </c>
      <c r="H5" s="4">
        <v>6.9</v>
      </c>
      <c r="I5" s="4">
        <v>10.06</v>
      </c>
      <c r="J5" s="10" t="s">
        <v>123</v>
      </c>
      <c r="K5" s="40">
        <f t="shared" si="0"/>
        <v>77</v>
      </c>
      <c r="L5" s="40">
        <f t="shared" si="1"/>
        <v>88.18</v>
      </c>
      <c r="M5" s="40">
        <f t="shared" si="2"/>
        <v>92.64</v>
      </c>
      <c r="N5" s="40">
        <f t="shared" si="3"/>
        <v>98.69</v>
      </c>
      <c r="O5" s="40">
        <f t="shared" si="4"/>
        <v>93.78</v>
      </c>
      <c r="Q5">
        <f t="shared" si="6"/>
        <v>0</v>
      </c>
      <c r="R5">
        <f t="shared" si="5"/>
        <v>51.54</v>
      </c>
      <c r="S5">
        <f t="shared" si="5"/>
        <v>72.11</v>
      </c>
      <c r="T5" s="41">
        <f t="shared" si="5"/>
        <v>100</v>
      </c>
      <c r="U5">
        <f t="shared" si="5"/>
        <v>77.36</v>
      </c>
      <c r="W5">
        <f t="shared" si="7"/>
        <v>77</v>
      </c>
      <c r="X5">
        <f t="shared" si="8"/>
        <v>98.69</v>
      </c>
      <c r="Z5" t="s">
        <v>1</v>
      </c>
      <c r="AA5" s="4">
        <v>29.17</v>
      </c>
      <c r="AB5" s="4">
        <v>19.87</v>
      </c>
      <c r="AC5" s="4">
        <v>15.03</v>
      </c>
      <c r="AD5" s="4">
        <v>12.61</v>
      </c>
      <c r="AE5" s="4">
        <v>10.19</v>
      </c>
      <c r="AF5" s="4">
        <v>7.77</v>
      </c>
      <c r="AG5" s="4">
        <v>5.35</v>
      </c>
    </row>
    <row r="6" spans="1:33" x14ac:dyDescent="0.2">
      <c r="A6" s="10" t="s">
        <v>124</v>
      </c>
      <c r="B6" s="34">
        <v>2010</v>
      </c>
      <c r="C6">
        <v>6.62</v>
      </c>
      <c r="D6">
        <v>13.1</v>
      </c>
      <c r="E6">
        <v>22.08</v>
      </c>
      <c r="F6" s="4">
        <v>22.57</v>
      </c>
      <c r="G6" s="4">
        <v>15.51</v>
      </c>
      <c r="H6" s="4">
        <v>10.039999999999999</v>
      </c>
      <c r="I6" s="4">
        <v>10.08</v>
      </c>
      <c r="J6" s="10" t="s">
        <v>124</v>
      </c>
      <c r="K6" s="40">
        <f t="shared" si="0"/>
        <v>84.24</v>
      </c>
      <c r="L6" s="40">
        <f t="shared" si="1"/>
        <v>93.86</v>
      </c>
      <c r="M6" s="40">
        <f t="shared" si="2"/>
        <v>97.25</v>
      </c>
      <c r="N6" s="40">
        <f t="shared" si="3"/>
        <v>99.13</v>
      </c>
      <c r="O6" s="40">
        <f t="shared" si="4"/>
        <v>96.64</v>
      </c>
      <c r="Q6">
        <f t="shared" si="6"/>
        <v>0</v>
      </c>
      <c r="R6">
        <f t="shared" si="5"/>
        <v>64.61</v>
      </c>
      <c r="S6">
        <f t="shared" si="5"/>
        <v>87.37</v>
      </c>
      <c r="T6" s="41">
        <f t="shared" si="5"/>
        <v>100</v>
      </c>
      <c r="U6">
        <f t="shared" si="5"/>
        <v>83.28</v>
      </c>
      <c r="W6">
        <f t="shared" si="7"/>
        <v>84.24</v>
      </c>
      <c r="X6">
        <f t="shared" si="8"/>
        <v>99.13</v>
      </c>
      <c r="Z6" t="s">
        <v>0</v>
      </c>
      <c r="AA6" s="4">
        <v>15.05</v>
      </c>
      <c r="AB6" s="4">
        <v>24.74</v>
      </c>
      <c r="AC6" s="4">
        <v>19.899999999999999</v>
      </c>
      <c r="AD6" s="4">
        <v>14.54</v>
      </c>
      <c r="AE6" s="4">
        <v>12.63</v>
      </c>
      <c r="AF6" s="4">
        <v>7.78</v>
      </c>
      <c r="AG6" s="4">
        <v>5.36</v>
      </c>
    </row>
    <row r="7" spans="1:33" x14ac:dyDescent="0.2">
      <c r="A7" s="10" t="s">
        <v>125</v>
      </c>
      <c r="B7" s="34">
        <v>2010</v>
      </c>
      <c r="C7">
        <v>19.559999999999999</v>
      </c>
      <c r="D7">
        <v>30.01</v>
      </c>
      <c r="E7">
        <v>19.559999999999999</v>
      </c>
      <c r="F7" s="4">
        <v>10.82</v>
      </c>
      <c r="G7" s="4">
        <v>8.24</v>
      </c>
      <c r="H7" s="4">
        <v>4.51</v>
      </c>
      <c r="I7" s="4">
        <v>7.31</v>
      </c>
      <c r="J7" s="10" t="s">
        <v>125</v>
      </c>
      <c r="K7" s="40">
        <f t="shared" si="0"/>
        <v>92.26</v>
      </c>
      <c r="L7" s="40">
        <f t="shared" si="1"/>
        <v>98.47</v>
      </c>
      <c r="M7" s="40">
        <f t="shared" si="2"/>
        <v>99.06</v>
      </c>
      <c r="N7" s="40">
        <f t="shared" si="3"/>
        <v>91.06</v>
      </c>
      <c r="O7" s="40">
        <f t="shared" si="4"/>
        <v>87.71</v>
      </c>
      <c r="Q7">
        <f t="shared" si="6"/>
        <v>40.090000000000003</v>
      </c>
      <c r="R7">
        <f t="shared" si="5"/>
        <v>94.8</v>
      </c>
      <c r="S7" s="41">
        <f t="shared" si="5"/>
        <v>100</v>
      </c>
      <c r="T7">
        <f t="shared" si="5"/>
        <v>29.52</v>
      </c>
      <c r="U7">
        <f t="shared" si="5"/>
        <v>0</v>
      </c>
      <c r="W7">
        <f t="shared" si="7"/>
        <v>87.71</v>
      </c>
      <c r="X7">
        <f t="shared" si="8"/>
        <v>99.06</v>
      </c>
      <c r="Z7" t="s">
        <v>1</v>
      </c>
      <c r="AA7" s="4">
        <v>5.39</v>
      </c>
      <c r="AB7" s="4">
        <v>10.27</v>
      </c>
      <c r="AC7" s="4">
        <v>19.64</v>
      </c>
      <c r="AD7" s="4">
        <v>29.4</v>
      </c>
      <c r="AE7" s="4">
        <v>19.64</v>
      </c>
      <c r="AF7" s="4">
        <v>10.27</v>
      </c>
      <c r="AG7" s="4">
        <v>5.39</v>
      </c>
    </row>
    <row r="8" spans="1:33" x14ac:dyDescent="0.2">
      <c r="A8" s="10" t="s">
        <v>126</v>
      </c>
      <c r="B8" s="34">
        <v>2010</v>
      </c>
      <c r="C8">
        <v>9.81</v>
      </c>
      <c r="D8">
        <v>26.76</v>
      </c>
      <c r="E8">
        <v>23.15</v>
      </c>
      <c r="F8" s="4">
        <v>18.260000000000002</v>
      </c>
      <c r="G8" s="4">
        <v>9.2200000000000006</v>
      </c>
      <c r="H8" s="4">
        <v>5.5</v>
      </c>
      <c r="I8" s="4">
        <v>7.29</v>
      </c>
      <c r="J8" s="10" t="s">
        <v>126</v>
      </c>
      <c r="K8" s="40">
        <f t="shared" si="0"/>
        <v>86.62</v>
      </c>
      <c r="L8" s="40">
        <f t="shared" si="1"/>
        <v>96.28</v>
      </c>
      <c r="M8" s="40">
        <f t="shared" si="2"/>
        <v>99.22</v>
      </c>
      <c r="N8" s="40">
        <f t="shared" si="3"/>
        <v>95.58</v>
      </c>
      <c r="O8" s="40">
        <f t="shared" si="4"/>
        <v>90.89</v>
      </c>
      <c r="Q8">
        <f t="shared" si="6"/>
        <v>0</v>
      </c>
      <c r="R8">
        <f t="shared" si="5"/>
        <v>76.67</v>
      </c>
      <c r="S8" s="41">
        <f t="shared" si="5"/>
        <v>100</v>
      </c>
      <c r="T8">
        <f t="shared" si="5"/>
        <v>71.11</v>
      </c>
      <c r="U8">
        <f t="shared" si="5"/>
        <v>33.89</v>
      </c>
      <c r="W8">
        <f t="shared" si="7"/>
        <v>86.62</v>
      </c>
      <c r="X8">
        <f t="shared" si="8"/>
        <v>99.22</v>
      </c>
      <c r="Z8" t="s">
        <v>0</v>
      </c>
      <c r="AA8" s="4">
        <v>5.35</v>
      </c>
      <c r="AB8" s="4">
        <v>7.77</v>
      </c>
      <c r="AC8" s="4">
        <v>12.61</v>
      </c>
      <c r="AD8" s="4">
        <v>15.03</v>
      </c>
      <c r="AE8" s="4">
        <v>19.87</v>
      </c>
      <c r="AF8" s="4">
        <v>24.33</v>
      </c>
      <c r="AG8" s="4">
        <v>15.03</v>
      </c>
    </row>
    <row r="9" spans="1:33" x14ac:dyDescent="0.2">
      <c r="A9" s="10" t="s">
        <v>127</v>
      </c>
      <c r="B9" s="34">
        <v>2010</v>
      </c>
      <c r="C9">
        <v>25.3</v>
      </c>
      <c r="D9">
        <v>13.71</v>
      </c>
      <c r="E9">
        <v>16.23</v>
      </c>
      <c r="F9" s="4">
        <v>16.7</v>
      </c>
      <c r="G9" s="4">
        <v>12.29</v>
      </c>
      <c r="H9" s="4">
        <v>7.29</v>
      </c>
      <c r="I9" s="4">
        <v>8.48</v>
      </c>
      <c r="J9" s="10" t="s">
        <v>127</v>
      </c>
      <c r="K9" s="40">
        <f t="shared" si="0"/>
        <v>95.11</v>
      </c>
      <c r="L9" s="40">
        <f t="shared" si="1"/>
        <v>99.25</v>
      </c>
      <c r="M9" s="40">
        <f t="shared" si="2"/>
        <v>98.22</v>
      </c>
      <c r="N9" s="40">
        <f t="shared" si="3"/>
        <v>94.51</v>
      </c>
      <c r="O9" s="40">
        <f t="shared" si="4"/>
        <v>92.34</v>
      </c>
      <c r="Q9">
        <f t="shared" si="6"/>
        <v>40.090000000000003</v>
      </c>
      <c r="R9" s="41">
        <f t="shared" si="5"/>
        <v>100</v>
      </c>
      <c r="S9">
        <f t="shared" si="5"/>
        <v>85.09</v>
      </c>
      <c r="T9">
        <f t="shared" si="5"/>
        <v>31.4</v>
      </c>
      <c r="U9">
        <f t="shared" si="5"/>
        <v>0</v>
      </c>
      <c r="W9">
        <f t="shared" si="7"/>
        <v>92.34</v>
      </c>
      <c r="X9">
        <f t="shared" si="8"/>
        <v>99.25</v>
      </c>
    </row>
    <row r="10" spans="1:33" x14ac:dyDescent="0.2">
      <c r="A10" s="10" t="s">
        <v>128</v>
      </c>
      <c r="B10" s="34">
        <v>2010</v>
      </c>
      <c r="C10">
        <v>28.22</v>
      </c>
      <c r="D10">
        <v>21.4</v>
      </c>
      <c r="E10">
        <v>15.7</v>
      </c>
      <c r="F10" s="4">
        <v>10.46</v>
      </c>
      <c r="G10" s="4">
        <v>7.94</v>
      </c>
      <c r="H10" s="4">
        <v>7.11</v>
      </c>
      <c r="I10" s="4">
        <v>9.17</v>
      </c>
      <c r="J10" s="10" t="s">
        <v>128</v>
      </c>
      <c r="K10" s="40">
        <f t="shared" si="0"/>
        <v>96.57</v>
      </c>
      <c r="L10" s="40">
        <f t="shared" si="1"/>
        <v>99.59</v>
      </c>
      <c r="M10" s="40">
        <f t="shared" si="2"/>
        <v>98.09</v>
      </c>
      <c r="N10" s="40">
        <f t="shared" si="3"/>
        <v>90.32</v>
      </c>
      <c r="O10" s="40">
        <f t="shared" si="4"/>
        <v>89.24</v>
      </c>
      <c r="Q10">
        <f t="shared" si="6"/>
        <v>70.819999999999993</v>
      </c>
      <c r="R10" s="41">
        <f t="shared" si="5"/>
        <v>100</v>
      </c>
      <c r="S10">
        <f t="shared" si="5"/>
        <v>85.51</v>
      </c>
      <c r="T10">
        <f t="shared" si="5"/>
        <v>10.43</v>
      </c>
      <c r="U10">
        <f t="shared" si="5"/>
        <v>0</v>
      </c>
      <c r="W10">
        <f t="shared" si="7"/>
        <v>89.24</v>
      </c>
      <c r="X10">
        <f t="shared" si="8"/>
        <v>99.59</v>
      </c>
    </row>
    <row r="11" spans="1:33" x14ac:dyDescent="0.2">
      <c r="A11" s="10" t="s">
        <v>129</v>
      </c>
      <c r="B11" s="34">
        <v>2009</v>
      </c>
      <c r="C11">
        <v>6.6</v>
      </c>
      <c r="D11">
        <v>15.51</v>
      </c>
      <c r="E11">
        <v>10.23</v>
      </c>
      <c r="F11" s="4">
        <v>15.51</v>
      </c>
      <c r="G11" s="4">
        <v>21.29</v>
      </c>
      <c r="H11" s="4">
        <v>16.829999999999998</v>
      </c>
      <c r="I11" s="4">
        <v>14.03</v>
      </c>
      <c r="J11" s="10" t="s">
        <v>129</v>
      </c>
      <c r="K11" s="40">
        <f t="shared" si="0"/>
        <v>85.56</v>
      </c>
      <c r="L11" s="40">
        <f t="shared" si="1"/>
        <v>92.64</v>
      </c>
      <c r="M11" s="40">
        <f t="shared" si="2"/>
        <v>95.35</v>
      </c>
      <c r="N11" s="40">
        <f t="shared" si="3"/>
        <v>96.41</v>
      </c>
      <c r="O11" s="40">
        <f t="shared" si="4"/>
        <v>98.87</v>
      </c>
      <c r="Q11">
        <f t="shared" si="6"/>
        <v>0</v>
      </c>
      <c r="R11">
        <f t="shared" si="5"/>
        <v>53.19</v>
      </c>
      <c r="S11">
        <f t="shared" si="5"/>
        <v>73.55</v>
      </c>
      <c r="T11">
        <f t="shared" si="5"/>
        <v>81.52</v>
      </c>
      <c r="U11" s="41">
        <f t="shared" si="5"/>
        <v>100</v>
      </c>
      <c r="W11">
        <f t="shared" si="7"/>
        <v>85.56</v>
      </c>
      <c r="X11">
        <f t="shared" si="8"/>
        <v>98.87</v>
      </c>
    </row>
    <row r="12" spans="1:33" x14ac:dyDescent="0.2">
      <c r="A12" s="10" t="s">
        <v>130</v>
      </c>
      <c r="B12" s="34">
        <v>2010</v>
      </c>
      <c r="C12">
        <v>13.2</v>
      </c>
      <c r="D12">
        <v>23.52</v>
      </c>
      <c r="E12">
        <v>24.48</v>
      </c>
      <c r="F12" s="4">
        <v>15.84</v>
      </c>
      <c r="G12" s="4">
        <v>9.9</v>
      </c>
      <c r="H12" s="4">
        <v>5.22</v>
      </c>
      <c r="I12" s="4">
        <v>7.86</v>
      </c>
      <c r="J12" s="10" t="s">
        <v>130</v>
      </c>
      <c r="K12" s="40">
        <f t="shared" si="0"/>
        <v>89.09</v>
      </c>
      <c r="L12" s="40">
        <f t="shared" si="1"/>
        <v>97.45</v>
      </c>
      <c r="M12" s="40">
        <f t="shared" si="2"/>
        <v>99.51</v>
      </c>
      <c r="N12" s="40">
        <f t="shared" si="3"/>
        <v>95.26</v>
      </c>
      <c r="O12" s="40">
        <f t="shared" si="4"/>
        <v>91.09</v>
      </c>
      <c r="Q12">
        <f t="shared" si="6"/>
        <v>0</v>
      </c>
      <c r="R12">
        <f t="shared" si="5"/>
        <v>80.23</v>
      </c>
      <c r="S12" s="41">
        <f t="shared" si="5"/>
        <v>100</v>
      </c>
      <c r="T12">
        <f t="shared" si="5"/>
        <v>59.21</v>
      </c>
      <c r="U12">
        <f t="shared" si="5"/>
        <v>19.190000000000001</v>
      </c>
      <c r="W12">
        <f t="shared" si="7"/>
        <v>89.09</v>
      </c>
      <c r="X12">
        <f t="shared" si="8"/>
        <v>99.51</v>
      </c>
    </row>
    <row r="13" spans="1:33" x14ac:dyDescent="0.2">
      <c r="A13" s="10" t="s">
        <v>131</v>
      </c>
      <c r="B13" s="34">
        <v>2010</v>
      </c>
      <c r="C13">
        <v>14.18</v>
      </c>
      <c r="D13">
        <v>17.22</v>
      </c>
      <c r="E13">
        <v>18.71</v>
      </c>
      <c r="F13" s="4">
        <v>20.83</v>
      </c>
      <c r="G13" s="4">
        <v>14.45</v>
      </c>
      <c r="H13" s="4">
        <v>7.04</v>
      </c>
      <c r="I13" s="4">
        <v>7.57</v>
      </c>
      <c r="J13" s="10" t="s">
        <v>131</v>
      </c>
      <c r="K13" s="40">
        <f t="shared" si="0"/>
        <v>89.88</v>
      </c>
      <c r="L13" s="40">
        <f t="shared" si="1"/>
        <v>97.71</v>
      </c>
      <c r="M13" s="40">
        <f t="shared" si="2"/>
        <v>99.23</v>
      </c>
      <c r="N13" s="40">
        <f t="shared" si="3"/>
        <v>97.69</v>
      </c>
      <c r="O13" s="40">
        <f t="shared" si="4"/>
        <v>94.03</v>
      </c>
      <c r="Q13">
        <f t="shared" si="6"/>
        <v>0</v>
      </c>
      <c r="R13">
        <f t="shared" si="5"/>
        <v>83.74</v>
      </c>
      <c r="S13" s="41">
        <f t="shared" si="5"/>
        <v>100</v>
      </c>
      <c r="T13">
        <f t="shared" si="5"/>
        <v>83.53</v>
      </c>
      <c r="U13">
        <f t="shared" si="5"/>
        <v>44.39</v>
      </c>
      <c r="W13">
        <f t="shared" si="7"/>
        <v>89.88</v>
      </c>
      <c r="X13">
        <f t="shared" si="8"/>
        <v>99.23</v>
      </c>
    </row>
    <row r="14" spans="1:33" x14ac:dyDescent="0.2">
      <c r="A14" s="10" t="s">
        <v>132</v>
      </c>
      <c r="B14" s="34">
        <v>2008</v>
      </c>
      <c r="C14">
        <v>26.34</v>
      </c>
      <c r="D14">
        <v>25.81</v>
      </c>
      <c r="E14">
        <v>17.739999999999998</v>
      </c>
      <c r="F14" s="4">
        <v>12.1</v>
      </c>
      <c r="G14" s="4">
        <v>6.45</v>
      </c>
      <c r="H14" s="4">
        <v>5.1100000000000003</v>
      </c>
      <c r="I14" s="4">
        <v>6.45</v>
      </c>
      <c r="J14" s="10" t="s">
        <v>132</v>
      </c>
      <c r="K14" s="40">
        <f t="shared" si="0"/>
        <v>94.7</v>
      </c>
      <c r="L14" s="40">
        <f t="shared" si="1"/>
        <v>99.33</v>
      </c>
      <c r="M14" s="40">
        <f t="shared" si="2"/>
        <v>98.44</v>
      </c>
      <c r="N14" s="40">
        <f t="shared" si="3"/>
        <v>90.12</v>
      </c>
      <c r="O14" s="40">
        <f t="shared" si="4"/>
        <v>86.79</v>
      </c>
      <c r="Q14">
        <f t="shared" si="6"/>
        <v>63.08</v>
      </c>
      <c r="R14" s="41">
        <f t="shared" si="5"/>
        <v>100</v>
      </c>
      <c r="S14">
        <f t="shared" si="5"/>
        <v>92.9</v>
      </c>
      <c r="T14">
        <f t="shared" si="5"/>
        <v>26.56</v>
      </c>
      <c r="U14">
        <f t="shared" si="5"/>
        <v>0</v>
      </c>
      <c r="W14">
        <f t="shared" si="7"/>
        <v>86.79</v>
      </c>
      <c r="X14">
        <f t="shared" si="8"/>
        <v>99.33</v>
      </c>
    </row>
    <row r="15" spans="1:33" x14ac:dyDescent="0.2">
      <c r="A15" s="10" t="s">
        <v>133</v>
      </c>
      <c r="B15" s="27">
        <v>2010</v>
      </c>
      <c r="C15" s="34"/>
      <c r="D15" s="34"/>
      <c r="E15" s="34"/>
      <c r="F15" s="34"/>
      <c r="G15" s="34"/>
      <c r="H15" s="34"/>
      <c r="I15" s="34"/>
      <c r="J15" s="10" t="s">
        <v>133</v>
      </c>
      <c r="K15" s="40">
        <f t="shared" si="0"/>
        <v>0</v>
      </c>
      <c r="L15" s="40">
        <f t="shared" si="1"/>
        <v>0</v>
      </c>
      <c r="M15" s="40">
        <f t="shared" si="2"/>
        <v>0</v>
      </c>
      <c r="N15" s="40">
        <f t="shared" si="3"/>
        <v>0</v>
      </c>
      <c r="O15" s="40">
        <f t="shared" si="4"/>
        <v>0</v>
      </c>
      <c r="W15">
        <f t="shared" si="7"/>
        <v>0</v>
      </c>
      <c r="X15">
        <f t="shared" si="8"/>
        <v>0</v>
      </c>
    </row>
    <row r="16" spans="1:33" x14ac:dyDescent="0.2">
      <c r="A16" s="10" t="s">
        <v>134</v>
      </c>
      <c r="B16" s="34">
        <v>2010</v>
      </c>
      <c r="C16">
        <v>7.22</v>
      </c>
      <c r="D16">
        <v>13.27</v>
      </c>
      <c r="E16">
        <v>25.44</v>
      </c>
      <c r="F16" s="4">
        <v>21.56</v>
      </c>
      <c r="G16" s="4">
        <v>15.64</v>
      </c>
      <c r="H16" s="4">
        <v>8.2200000000000006</v>
      </c>
      <c r="I16" s="4">
        <v>8.65</v>
      </c>
      <c r="J16" s="10" t="s">
        <v>134</v>
      </c>
      <c r="K16" s="40">
        <f t="shared" si="0"/>
        <v>84.18</v>
      </c>
      <c r="L16" s="40">
        <f t="shared" si="1"/>
        <v>94.21</v>
      </c>
      <c r="M16" s="40">
        <f t="shared" si="2"/>
        <v>97.61</v>
      </c>
      <c r="N16" s="40">
        <f t="shared" si="3"/>
        <v>98.98</v>
      </c>
      <c r="O16" s="40">
        <f t="shared" si="4"/>
        <v>95.45</v>
      </c>
      <c r="Q16">
        <f t="shared" si="6"/>
        <v>0</v>
      </c>
      <c r="R16">
        <f t="shared" si="5"/>
        <v>67.77</v>
      </c>
      <c r="S16">
        <f t="shared" si="5"/>
        <v>90.74</v>
      </c>
      <c r="T16" s="41">
        <f t="shared" si="5"/>
        <v>100</v>
      </c>
      <c r="U16">
        <f t="shared" si="5"/>
        <v>76.150000000000006</v>
      </c>
      <c r="W16">
        <f t="shared" si="7"/>
        <v>84.18</v>
      </c>
      <c r="X16">
        <f t="shared" si="8"/>
        <v>98.98</v>
      </c>
    </row>
    <row r="17" spans="1:30" x14ac:dyDescent="0.2">
      <c r="A17" s="10" t="s">
        <v>135</v>
      </c>
      <c r="B17" s="34">
        <v>2010</v>
      </c>
      <c r="C17">
        <v>3.31</v>
      </c>
      <c r="D17">
        <v>14.05</v>
      </c>
      <c r="E17">
        <v>34.72</v>
      </c>
      <c r="F17" s="4">
        <v>21.39</v>
      </c>
      <c r="G17" s="4">
        <v>11.87</v>
      </c>
      <c r="H17" s="4">
        <v>6.64</v>
      </c>
      <c r="I17" s="4">
        <v>8.0399999999999991</v>
      </c>
      <c r="J17" s="10" t="s">
        <v>135</v>
      </c>
      <c r="K17" s="40">
        <f t="shared" si="0"/>
        <v>78.180000000000007</v>
      </c>
      <c r="L17" s="40">
        <f t="shared" si="1"/>
        <v>90.54</v>
      </c>
      <c r="M17" s="40">
        <f t="shared" si="2"/>
        <v>95.62</v>
      </c>
      <c r="N17" s="40">
        <f t="shared" si="3"/>
        <v>97.54</v>
      </c>
      <c r="O17" s="40">
        <f t="shared" si="4"/>
        <v>92.57</v>
      </c>
      <c r="Q17">
        <f t="shared" si="6"/>
        <v>0</v>
      </c>
      <c r="R17">
        <f t="shared" si="5"/>
        <v>63.84</v>
      </c>
      <c r="S17">
        <f t="shared" si="5"/>
        <v>90.08</v>
      </c>
      <c r="T17" s="41">
        <f t="shared" si="5"/>
        <v>100</v>
      </c>
      <c r="U17">
        <f t="shared" si="5"/>
        <v>74.33</v>
      </c>
      <c r="W17">
        <f t="shared" si="7"/>
        <v>78.180000000000007</v>
      </c>
      <c r="X17">
        <f t="shared" si="8"/>
        <v>97.54</v>
      </c>
    </row>
    <row r="18" spans="1:30" x14ac:dyDescent="0.2">
      <c r="A18" s="10" t="s">
        <v>136</v>
      </c>
      <c r="B18" s="34">
        <v>2010</v>
      </c>
      <c r="C18">
        <v>13.27</v>
      </c>
      <c r="D18">
        <v>37.83</v>
      </c>
      <c r="E18">
        <v>22.15</v>
      </c>
      <c r="F18" s="4">
        <v>10.38</v>
      </c>
      <c r="G18" s="4">
        <v>7.17</v>
      </c>
      <c r="H18" s="4">
        <v>2.84</v>
      </c>
      <c r="I18" s="4">
        <v>6.37</v>
      </c>
      <c r="J18" s="10" t="s">
        <v>136</v>
      </c>
      <c r="K18" s="40">
        <f t="shared" si="0"/>
        <v>87.47</v>
      </c>
      <c r="L18" s="40">
        <f t="shared" si="1"/>
        <v>95.86</v>
      </c>
      <c r="M18" s="40">
        <f t="shared" si="2"/>
        <v>98.06</v>
      </c>
      <c r="N18" s="40">
        <f t="shared" si="3"/>
        <v>89.62</v>
      </c>
      <c r="O18" s="40">
        <f t="shared" si="4"/>
        <v>84.81</v>
      </c>
      <c r="Q18">
        <f t="shared" si="6"/>
        <v>20.079999999999998</v>
      </c>
      <c r="R18">
        <f t="shared" si="5"/>
        <v>83.4</v>
      </c>
      <c r="S18" s="41">
        <f t="shared" si="5"/>
        <v>100</v>
      </c>
      <c r="T18">
        <f t="shared" si="5"/>
        <v>36.299999999999997</v>
      </c>
      <c r="U18">
        <f t="shared" si="5"/>
        <v>0</v>
      </c>
      <c r="W18">
        <f t="shared" si="7"/>
        <v>84.81</v>
      </c>
      <c r="X18">
        <f t="shared" si="8"/>
        <v>98.06</v>
      </c>
    </row>
    <row r="19" spans="1:30" x14ac:dyDescent="0.2">
      <c r="A19" s="10" t="s">
        <v>137</v>
      </c>
      <c r="B19" s="34">
        <v>2010</v>
      </c>
      <c r="C19">
        <v>9.5299999999999994</v>
      </c>
      <c r="D19">
        <v>6.23</v>
      </c>
      <c r="E19">
        <v>17.53</v>
      </c>
      <c r="F19" s="4">
        <v>29.61</v>
      </c>
      <c r="G19" s="4">
        <v>18.55</v>
      </c>
      <c r="H19" s="4">
        <v>8.26</v>
      </c>
      <c r="I19" s="4">
        <v>10.29</v>
      </c>
      <c r="J19" s="10" t="s">
        <v>137</v>
      </c>
      <c r="K19" s="40">
        <f t="shared" si="0"/>
        <v>84.65</v>
      </c>
      <c r="L19" s="40">
        <f t="shared" si="1"/>
        <v>92.53</v>
      </c>
      <c r="M19" s="40">
        <f t="shared" si="2"/>
        <v>94.57</v>
      </c>
      <c r="N19" s="40">
        <f t="shared" si="3"/>
        <v>98.97</v>
      </c>
      <c r="O19" s="40">
        <f t="shared" si="4"/>
        <v>95.87</v>
      </c>
      <c r="Q19">
        <f t="shared" si="6"/>
        <v>0</v>
      </c>
      <c r="R19">
        <f t="shared" si="6"/>
        <v>55.03</v>
      </c>
      <c r="S19">
        <f t="shared" si="6"/>
        <v>69.27</v>
      </c>
      <c r="T19" s="41">
        <f t="shared" si="6"/>
        <v>100</v>
      </c>
      <c r="U19">
        <f t="shared" si="6"/>
        <v>78.349999999999994</v>
      </c>
      <c r="W19">
        <f t="shared" si="7"/>
        <v>84.65</v>
      </c>
      <c r="X19">
        <f t="shared" si="8"/>
        <v>98.97</v>
      </c>
    </row>
    <row r="20" spans="1:30" x14ac:dyDescent="0.2">
      <c r="A20" s="10" t="s">
        <v>138</v>
      </c>
      <c r="B20" s="34">
        <v>2010</v>
      </c>
      <c r="C20">
        <v>10.64</v>
      </c>
      <c r="D20">
        <v>9.3800000000000008</v>
      </c>
      <c r="E20">
        <v>14.27</v>
      </c>
      <c r="F20" s="4">
        <v>24.49</v>
      </c>
      <c r="G20" s="4">
        <v>15.63</v>
      </c>
      <c r="H20" s="4">
        <v>14.86</v>
      </c>
      <c r="I20" s="4">
        <v>10.73</v>
      </c>
      <c r="J20" s="10" t="s">
        <v>138</v>
      </c>
      <c r="K20" s="40">
        <f t="shared" si="0"/>
        <v>87.41</v>
      </c>
      <c r="L20" s="40">
        <f t="shared" si="1"/>
        <v>94.43</v>
      </c>
      <c r="M20" s="40">
        <f t="shared" si="2"/>
        <v>96</v>
      </c>
      <c r="N20" s="40">
        <f t="shared" si="3"/>
        <v>98.44</v>
      </c>
      <c r="O20" s="40">
        <f t="shared" si="4"/>
        <v>98.02</v>
      </c>
      <c r="Q20">
        <f t="shared" si="6"/>
        <v>0</v>
      </c>
      <c r="R20">
        <f t="shared" si="6"/>
        <v>63.64</v>
      </c>
      <c r="S20">
        <f t="shared" si="6"/>
        <v>77.88</v>
      </c>
      <c r="T20" s="41">
        <f t="shared" si="6"/>
        <v>100</v>
      </c>
      <c r="U20">
        <f t="shared" si="6"/>
        <v>96.19</v>
      </c>
      <c r="W20">
        <f t="shared" si="7"/>
        <v>87.41</v>
      </c>
      <c r="X20">
        <f t="shared" si="8"/>
        <v>98.44</v>
      </c>
    </row>
    <row r="21" spans="1:30" x14ac:dyDescent="0.2">
      <c r="A21" s="10" t="s">
        <v>139</v>
      </c>
      <c r="B21" s="34">
        <v>2010</v>
      </c>
      <c r="C21">
        <v>27.11</v>
      </c>
      <c r="D21">
        <v>40.450000000000003</v>
      </c>
      <c r="E21">
        <v>13.67</v>
      </c>
      <c r="F21" s="4">
        <v>5.64</v>
      </c>
      <c r="G21" s="4">
        <v>4.3499999999999996</v>
      </c>
      <c r="H21" s="4">
        <v>1.92</v>
      </c>
      <c r="I21" s="4">
        <v>6.87</v>
      </c>
      <c r="J21" s="10" t="s">
        <v>139</v>
      </c>
      <c r="K21" s="40">
        <f t="shared" si="0"/>
        <v>92.49</v>
      </c>
      <c r="L21" s="40">
        <f t="shared" si="1"/>
        <v>95.82</v>
      </c>
      <c r="M21" s="40">
        <f t="shared" si="2"/>
        <v>94.73</v>
      </c>
      <c r="N21" s="40">
        <f t="shared" si="3"/>
        <v>81.5</v>
      </c>
      <c r="O21" s="40">
        <f t="shared" si="4"/>
        <v>78.400000000000006</v>
      </c>
      <c r="Q21">
        <f t="shared" si="6"/>
        <v>80.88</v>
      </c>
      <c r="R21" s="41">
        <f t="shared" si="6"/>
        <v>100</v>
      </c>
      <c r="S21">
        <f t="shared" si="6"/>
        <v>93.74</v>
      </c>
      <c r="T21">
        <f t="shared" si="6"/>
        <v>17.8</v>
      </c>
      <c r="U21">
        <f t="shared" si="6"/>
        <v>0</v>
      </c>
      <c r="W21">
        <f t="shared" si="7"/>
        <v>78.400000000000006</v>
      </c>
      <c r="X21">
        <f t="shared" si="8"/>
        <v>95.82</v>
      </c>
    </row>
    <row r="22" spans="1:30" x14ac:dyDescent="0.2">
      <c r="A22" s="10" t="s">
        <v>140</v>
      </c>
      <c r="B22" s="34">
        <v>2010</v>
      </c>
      <c r="C22">
        <v>9.77</v>
      </c>
      <c r="D22">
        <v>26.33</v>
      </c>
      <c r="E22">
        <v>19.579999999999998</v>
      </c>
      <c r="F22" s="4">
        <v>18.82</v>
      </c>
      <c r="G22" s="4">
        <v>11.26</v>
      </c>
      <c r="H22" s="4">
        <v>5.96</v>
      </c>
      <c r="I22" s="4">
        <v>8.2899999999999991</v>
      </c>
      <c r="J22" s="10" t="s">
        <v>140</v>
      </c>
      <c r="K22" s="40">
        <f t="shared" si="0"/>
        <v>87.3</v>
      </c>
      <c r="L22" s="40">
        <f t="shared" si="1"/>
        <v>96.49</v>
      </c>
      <c r="M22" s="40">
        <f t="shared" si="2"/>
        <v>99.33</v>
      </c>
      <c r="N22" s="40">
        <f t="shared" si="3"/>
        <v>96.21</v>
      </c>
      <c r="O22" s="40">
        <f t="shared" si="4"/>
        <v>92.23</v>
      </c>
      <c r="Q22">
        <f t="shared" si="6"/>
        <v>0</v>
      </c>
      <c r="R22">
        <f t="shared" si="6"/>
        <v>76.39</v>
      </c>
      <c r="S22" s="41">
        <f t="shared" si="6"/>
        <v>100</v>
      </c>
      <c r="T22">
        <f t="shared" si="6"/>
        <v>74.06</v>
      </c>
      <c r="U22">
        <f t="shared" si="6"/>
        <v>40.98</v>
      </c>
      <c r="W22">
        <f t="shared" si="7"/>
        <v>87.3</v>
      </c>
      <c r="X22">
        <f t="shared" si="8"/>
        <v>99.33</v>
      </c>
    </row>
    <row r="23" spans="1:30" x14ac:dyDescent="0.2">
      <c r="A23" s="10" t="s">
        <v>141</v>
      </c>
      <c r="B23" s="34">
        <v>2010</v>
      </c>
      <c r="C23">
        <v>15.48</v>
      </c>
      <c r="D23">
        <v>28.04</v>
      </c>
      <c r="E23">
        <v>20.61</v>
      </c>
      <c r="F23" s="4">
        <v>14.44</v>
      </c>
      <c r="G23" s="4">
        <v>8.7899999999999991</v>
      </c>
      <c r="H23" s="4">
        <v>4.92</v>
      </c>
      <c r="I23" s="4">
        <v>7.72</v>
      </c>
      <c r="J23" s="10" t="s">
        <v>141</v>
      </c>
      <c r="K23" s="40">
        <f t="shared" si="0"/>
        <v>90.54</v>
      </c>
      <c r="L23" s="40">
        <f t="shared" si="1"/>
        <v>98.02</v>
      </c>
      <c r="M23" s="40">
        <f t="shared" si="2"/>
        <v>99.5</v>
      </c>
      <c r="N23" s="40">
        <f t="shared" si="3"/>
        <v>93.53</v>
      </c>
      <c r="O23" s="40">
        <f t="shared" si="4"/>
        <v>89.64</v>
      </c>
      <c r="Q23">
        <f t="shared" si="6"/>
        <v>9.1300000000000008</v>
      </c>
      <c r="R23">
        <f t="shared" si="6"/>
        <v>84.99</v>
      </c>
      <c r="S23" s="41">
        <f t="shared" si="6"/>
        <v>100</v>
      </c>
      <c r="T23">
        <f t="shared" si="6"/>
        <v>39.450000000000003</v>
      </c>
      <c r="U23">
        <f t="shared" si="6"/>
        <v>0</v>
      </c>
      <c r="W23">
        <f t="shared" si="7"/>
        <v>89.64</v>
      </c>
      <c r="X23">
        <f t="shared" si="8"/>
        <v>99.5</v>
      </c>
    </row>
    <row r="24" spans="1:30" x14ac:dyDescent="0.2">
      <c r="A24" s="10" t="s">
        <v>142</v>
      </c>
      <c r="B24" s="34">
        <v>2010</v>
      </c>
      <c r="C24">
        <v>19.760000000000002</v>
      </c>
      <c r="D24">
        <v>26.87</v>
      </c>
      <c r="E24">
        <v>20.149999999999999</v>
      </c>
      <c r="F24" s="4">
        <v>12.71</v>
      </c>
      <c r="G24" s="4">
        <v>8.52</v>
      </c>
      <c r="H24" s="4">
        <v>4.24</v>
      </c>
      <c r="I24" s="4">
        <v>7.75</v>
      </c>
      <c r="J24" s="10" t="s">
        <v>142</v>
      </c>
      <c r="K24" s="40">
        <f t="shared" si="0"/>
        <v>92.49</v>
      </c>
      <c r="L24" s="40">
        <f t="shared" si="1"/>
        <v>98.67</v>
      </c>
      <c r="M24" s="40">
        <f t="shared" si="2"/>
        <v>99.21</v>
      </c>
      <c r="N24" s="40">
        <f t="shared" si="3"/>
        <v>92.15</v>
      </c>
      <c r="O24" s="40">
        <f t="shared" si="4"/>
        <v>88.45</v>
      </c>
      <c r="Q24">
        <f t="shared" si="6"/>
        <v>37.549999999999997</v>
      </c>
      <c r="R24">
        <f t="shared" si="6"/>
        <v>94.98</v>
      </c>
      <c r="S24" s="41">
        <f t="shared" si="6"/>
        <v>100</v>
      </c>
      <c r="T24">
        <f t="shared" si="6"/>
        <v>34.39</v>
      </c>
      <c r="U24">
        <f t="shared" si="6"/>
        <v>0</v>
      </c>
      <c r="W24">
        <f t="shared" si="7"/>
        <v>88.45</v>
      </c>
      <c r="X24">
        <f t="shared" si="8"/>
        <v>99.21</v>
      </c>
    </row>
    <row r="25" spans="1:30" ht="19" x14ac:dyDescent="0.2">
      <c r="A25" s="13" t="s">
        <v>70</v>
      </c>
      <c r="B25" s="14" t="s">
        <v>91</v>
      </c>
      <c r="C25" s="50" t="s">
        <v>164</v>
      </c>
      <c r="D25" s="50"/>
      <c r="E25" s="50"/>
      <c r="F25" s="50"/>
      <c r="G25" s="50"/>
      <c r="H25" s="50"/>
      <c r="I25" s="50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Z25" s="40"/>
      <c r="AA25" s="40"/>
      <c r="AB25" s="40"/>
      <c r="AC25" s="40"/>
      <c r="AD25" s="40"/>
    </row>
    <row r="26" spans="1:30" x14ac:dyDescent="0.2">
      <c r="A26" s="10" t="s">
        <v>121</v>
      </c>
      <c r="B26" s="36">
        <v>2010</v>
      </c>
      <c r="C26">
        <v>18.82</v>
      </c>
      <c r="D26">
        <v>23.93</v>
      </c>
      <c r="E26">
        <v>20.99</v>
      </c>
      <c r="F26">
        <v>15.23</v>
      </c>
      <c r="G26">
        <v>8.32</v>
      </c>
      <c r="H26">
        <v>5.0599999999999996</v>
      </c>
      <c r="I26">
        <v>7.64</v>
      </c>
      <c r="K26" s="40">
        <f t="shared" si="0"/>
        <v>92.14</v>
      </c>
      <c r="L26" s="40">
        <f t="shared" si="1"/>
        <v>98.73</v>
      </c>
      <c r="M26" s="40">
        <f t="shared" si="2"/>
        <v>99.4</v>
      </c>
      <c r="N26" s="40">
        <f t="shared" si="3"/>
        <v>93.62</v>
      </c>
      <c r="O26" s="40">
        <f t="shared" si="4"/>
        <v>89.74</v>
      </c>
      <c r="Q26">
        <f t="shared" ref="Q26" si="9">ROUND(100*(K26-$W26)/($X26-$W26),2)</f>
        <v>24.84</v>
      </c>
      <c r="R26">
        <f t="shared" ref="R26" si="10">ROUND(100*(L26-$W26)/($X26-$W26),2)</f>
        <v>93.06</v>
      </c>
      <c r="S26" s="41">
        <f t="shared" ref="S26" si="11">ROUND(100*(M26-$W26)/($X26-$W26),2)</f>
        <v>100</v>
      </c>
      <c r="T26">
        <f t="shared" ref="T26" si="12">ROUND(100*(N26-$W26)/($X26-$W26),2)</f>
        <v>40.17</v>
      </c>
      <c r="U26">
        <f t="shared" ref="U26" si="13">ROUND(100*(O26-$W26)/($X26-$W26),2)</f>
        <v>0</v>
      </c>
      <c r="W26">
        <f t="shared" si="7"/>
        <v>89.74</v>
      </c>
      <c r="X26">
        <f t="shared" si="8"/>
        <v>99.4</v>
      </c>
      <c r="Z26" s="27"/>
      <c r="AA26" s="27"/>
      <c r="AB26" s="40"/>
      <c r="AC26" s="27"/>
      <c r="AD26" s="27"/>
    </row>
    <row r="27" spans="1:30" x14ac:dyDescent="0.2">
      <c r="A27" s="10" t="s">
        <v>122</v>
      </c>
      <c r="B27" s="36">
        <v>2010</v>
      </c>
      <c r="C27">
        <v>3.22</v>
      </c>
      <c r="D27">
        <v>20.079999999999998</v>
      </c>
      <c r="E27">
        <v>31.17</v>
      </c>
      <c r="F27">
        <v>19.43</v>
      </c>
      <c r="G27">
        <v>11.33</v>
      </c>
      <c r="H27">
        <v>5.89</v>
      </c>
      <c r="I27">
        <v>8.8800000000000008</v>
      </c>
      <c r="K27" s="40">
        <f t="shared" si="0"/>
        <v>79.17</v>
      </c>
      <c r="L27" s="40">
        <f t="shared" si="1"/>
        <v>91.37</v>
      </c>
      <c r="M27" s="40">
        <f t="shared" si="2"/>
        <v>96.59</v>
      </c>
      <c r="N27" s="40">
        <f t="shared" si="3"/>
        <v>96.78</v>
      </c>
      <c r="O27" s="40">
        <f t="shared" si="4"/>
        <v>92.08</v>
      </c>
      <c r="Q27">
        <f t="shared" ref="Q27:Q70" si="14">ROUND(100*(K27-$W27)/($X27-$W27),2)</f>
        <v>0</v>
      </c>
      <c r="R27">
        <f t="shared" ref="R27:R70" si="15">ROUND(100*(L27-$W27)/($X27-$W27),2)</f>
        <v>69.28</v>
      </c>
      <c r="S27">
        <f t="shared" ref="S27:S70" si="16">ROUND(100*(M27-$W27)/($X27-$W27),2)</f>
        <v>98.92</v>
      </c>
      <c r="T27" s="41">
        <f t="shared" ref="T27:T70" si="17">ROUND(100*(N27-$W27)/($X27-$W27),2)</f>
        <v>100</v>
      </c>
      <c r="U27">
        <f t="shared" ref="U27:U70" si="18">ROUND(100*(O27-$W27)/($X27-$W27),2)</f>
        <v>73.31</v>
      </c>
      <c r="W27">
        <f t="shared" si="7"/>
        <v>79.17</v>
      </c>
      <c r="X27">
        <f t="shared" si="8"/>
        <v>96.78</v>
      </c>
      <c r="Z27" s="27"/>
      <c r="AA27" s="27"/>
      <c r="AB27" s="40"/>
      <c r="AC27" s="27"/>
      <c r="AD27" s="27"/>
    </row>
    <row r="28" spans="1:30" x14ac:dyDescent="0.2">
      <c r="A28" s="10" t="s">
        <v>123</v>
      </c>
      <c r="B28" s="36">
        <v>2010</v>
      </c>
      <c r="C28">
        <v>4.3600000000000003</v>
      </c>
      <c r="D28">
        <v>20.5</v>
      </c>
      <c r="E28">
        <v>25.18</v>
      </c>
      <c r="F28">
        <v>18.57</v>
      </c>
      <c r="G28">
        <v>13.35</v>
      </c>
      <c r="H28">
        <v>8.32</v>
      </c>
      <c r="I28">
        <v>9.7200000000000006</v>
      </c>
      <c r="K28" s="40">
        <f t="shared" si="0"/>
        <v>82.08</v>
      </c>
      <c r="L28" s="40">
        <f t="shared" si="1"/>
        <v>93.13</v>
      </c>
      <c r="M28" s="40">
        <f t="shared" si="2"/>
        <v>97.69</v>
      </c>
      <c r="N28" s="40">
        <f t="shared" si="3"/>
        <v>97.64</v>
      </c>
      <c r="O28" s="40">
        <f t="shared" si="4"/>
        <v>94.58</v>
      </c>
      <c r="Q28">
        <f t="shared" si="14"/>
        <v>0</v>
      </c>
      <c r="R28">
        <f t="shared" si="15"/>
        <v>70.790000000000006</v>
      </c>
      <c r="S28" s="41">
        <f t="shared" si="16"/>
        <v>100</v>
      </c>
      <c r="T28">
        <f t="shared" si="17"/>
        <v>99.68</v>
      </c>
      <c r="U28">
        <f t="shared" si="18"/>
        <v>80.08</v>
      </c>
      <c r="W28">
        <f t="shared" si="7"/>
        <v>82.08</v>
      </c>
      <c r="X28">
        <f t="shared" si="8"/>
        <v>97.69</v>
      </c>
      <c r="Z28" s="27"/>
      <c r="AA28" s="27"/>
      <c r="AB28" s="40"/>
      <c r="AC28" s="27"/>
      <c r="AD28" s="27"/>
    </row>
    <row r="29" spans="1:30" x14ac:dyDescent="0.2">
      <c r="A29" s="10" t="s">
        <v>124</v>
      </c>
      <c r="B29" s="36">
        <v>2010</v>
      </c>
      <c r="C29">
        <v>5.48</v>
      </c>
      <c r="D29">
        <v>13.07</v>
      </c>
      <c r="E29">
        <v>20.36</v>
      </c>
      <c r="F29">
        <v>23.17</v>
      </c>
      <c r="G29">
        <v>19.71</v>
      </c>
      <c r="H29">
        <v>9.3699999999999992</v>
      </c>
      <c r="I29">
        <v>8.85</v>
      </c>
      <c r="K29" s="40">
        <f t="shared" si="0"/>
        <v>82.59</v>
      </c>
      <c r="L29" s="40">
        <f t="shared" si="1"/>
        <v>92.93</v>
      </c>
      <c r="M29" s="40">
        <f t="shared" si="2"/>
        <v>96.75</v>
      </c>
      <c r="N29" s="40">
        <f t="shared" si="3"/>
        <v>99.51</v>
      </c>
      <c r="O29" s="40">
        <f t="shared" si="4"/>
        <v>96.6</v>
      </c>
      <c r="Q29">
        <f t="shared" si="14"/>
        <v>0</v>
      </c>
      <c r="R29">
        <f t="shared" si="15"/>
        <v>61.11</v>
      </c>
      <c r="S29">
        <f t="shared" si="16"/>
        <v>83.69</v>
      </c>
      <c r="T29" s="41">
        <f t="shared" si="17"/>
        <v>100</v>
      </c>
      <c r="U29">
        <f t="shared" si="18"/>
        <v>82.8</v>
      </c>
      <c r="W29">
        <f t="shared" si="7"/>
        <v>82.59</v>
      </c>
      <c r="X29">
        <f t="shared" si="8"/>
        <v>99.51</v>
      </c>
      <c r="Z29" s="27"/>
      <c r="AA29" s="27"/>
      <c r="AB29" s="40"/>
      <c r="AC29" s="27"/>
      <c r="AD29" s="27"/>
    </row>
    <row r="30" spans="1:30" x14ac:dyDescent="0.2">
      <c r="A30" s="10" t="s">
        <v>125</v>
      </c>
      <c r="B30" s="36">
        <v>2010</v>
      </c>
      <c r="C30">
        <v>18.39</v>
      </c>
      <c r="D30">
        <v>26.8</v>
      </c>
      <c r="E30">
        <v>17.71</v>
      </c>
      <c r="F30">
        <v>14.79</v>
      </c>
      <c r="G30">
        <v>9.6300000000000008</v>
      </c>
      <c r="H30">
        <v>4.51</v>
      </c>
      <c r="I30">
        <v>8.17</v>
      </c>
      <c r="K30" s="40">
        <f t="shared" si="0"/>
        <v>92.27</v>
      </c>
      <c r="L30" s="40">
        <f t="shared" si="1"/>
        <v>98.65</v>
      </c>
      <c r="M30" s="40">
        <f t="shared" si="2"/>
        <v>99.39</v>
      </c>
      <c r="N30" s="40">
        <f t="shared" si="3"/>
        <v>93.24</v>
      </c>
      <c r="O30" s="40">
        <f t="shared" si="4"/>
        <v>89.59</v>
      </c>
      <c r="Q30">
        <f t="shared" si="14"/>
        <v>27.35</v>
      </c>
      <c r="R30">
        <f t="shared" si="15"/>
        <v>92.45</v>
      </c>
      <c r="S30" s="41">
        <f t="shared" si="16"/>
        <v>100</v>
      </c>
      <c r="T30">
        <f t="shared" si="17"/>
        <v>37.24</v>
      </c>
      <c r="U30">
        <f t="shared" si="18"/>
        <v>0</v>
      </c>
      <c r="W30">
        <f t="shared" si="7"/>
        <v>89.59</v>
      </c>
      <c r="X30">
        <f t="shared" si="8"/>
        <v>99.39</v>
      </c>
      <c r="Z30" s="27"/>
      <c r="AA30" s="27"/>
      <c r="AB30" s="40"/>
      <c r="AC30" s="27"/>
      <c r="AD30" s="27"/>
    </row>
    <row r="31" spans="1:30" x14ac:dyDescent="0.2">
      <c r="A31" s="10" t="s">
        <v>126</v>
      </c>
      <c r="B31" s="36">
        <v>2010</v>
      </c>
      <c r="C31">
        <v>10.84</v>
      </c>
      <c r="D31">
        <v>20.440000000000001</v>
      </c>
      <c r="E31">
        <v>19.61</v>
      </c>
      <c r="F31">
        <v>20.99</v>
      </c>
      <c r="G31">
        <v>13.67</v>
      </c>
      <c r="H31">
        <v>6.11</v>
      </c>
      <c r="I31">
        <v>8.34</v>
      </c>
      <c r="K31" s="40">
        <f t="shared" si="0"/>
        <v>87.93</v>
      </c>
      <c r="L31" s="40">
        <f t="shared" si="1"/>
        <v>96.74</v>
      </c>
      <c r="M31" s="40">
        <f t="shared" si="2"/>
        <v>99.2</v>
      </c>
      <c r="N31" s="40">
        <f t="shared" si="3"/>
        <v>97.61</v>
      </c>
      <c r="O31" s="40">
        <f t="shared" si="4"/>
        <v>93.57</v>
      </c>
      <c r="Q31">
        <f t="shared" si="14"/>
        <v>0</v>
      </c>
      <c r="R31">
        <f t="shared" si="15"/>
        <v>78.17</v>
      </c>
      <c r="S31" s="41">
        <f t="shared" si="16"/>
        <v>100</v>
      </c>
      <c r="T31">
        <f t="shared" si="17"/>
        <v>85.89</v>
      </c>
      <c r="U31">
        <f t="shared" si="18"/>
        <v>50.04</v>
      </c>
      <c r="W31">
        <f t="shared" si="7"/>
        <v>87.93</v>
      </c>
      <c r="X31">
        <f t="shared" si="8"/>
        <v>99.2</v>
      </c>
      <c r="Z31" s="27"/>
      <c r="AA31" s="27"/>
      <c r="AB31" s="40"/>
      <c r="AC31" s="27"/>
      <c r="AD31" s="27"/>
    </row>
    <row r="32" spans="1:30" x14ac:dyDescent="0.2">
      <c r="A32" s="10" t="s">
        <v>127</v>
      </c>
      <c r="B32" s="36">
        <v>2010</v>
      </c>
      <c r="C32">
        <v>18.62</v>
      </c>
      <c r="D32">
        <v>11.27</v>
      </c>
      <c r="E32">
        <v>18.91</v>
      </c>
      <c r="F32">
        <v>22.04</v>
      </c>
      <c r="G32">
        <v>13.95</v>
      </c>
      <c r="H32">
        <v>6.71</v>
      </c>
      <c r="I32">
        <v>8.5</v>
      </c>
      <c r="K32" s="40">
        <f t="shared" si="0"/>
        <v>91.58</v>
      </c>
      <c r="L32" s="40">
        <f t="shared" si="1"/>
        <v>97.69</v>
      </c>
      <c r="M32" s="40">
        <f t="shared" si="2"/>
        <v>97.99</v>
      </c>
      <c r="N32" s="40">
        <f t="shared" si="3"/>
        <v>97.13</v>
      </c>
      <c r="O32" s="40">
        <f t="shared" si="4"/>
        <v>93.71</v>
      </c>
      <c r="Q32">
        <f t="shared" si="14"/>
        <v>0</v>
      </c>
      <c r="R32">
        <f t="shared" si="15"/>
        <v>95.32</v>
      </c>
      <c r="S32" s="41">
        <f t="shared" si="16"/>
        <v>100</v>
      </c>
      <c r="T32">
        <f t="shared" si="17"/>
        <v>86.58</v>
      </c>
      <c r="U32">
        <f t="shared" si="18"/>
        <v>33.229999999999997</v>
      </c>
      <c r="W32">
        <f t="shared" si="7"/>
        <v>91.58</v>
      </c>
      <c r="X32">
        <f t="shared" si="8"/>
        <v>97.99</v>
      </c>
      <c r="Z32" s="27"/>
      <c r="AA32" s="27"/>
      <c r="AB32" s="40"/>
      <c r="AC32" s="27"/>
      <c r="AD32" s="27"/>
    </row>
    <row r="33" spans="1:30" x14ac:dyDescent="0.2">
      <c r="A33" s="10" t="s">
        <v>128</v>
      </c>
      <c r="B33" s="36">
        <v>2010</v>
      </c>
      <c r="C33">
        <v>19.41</v>
      </c>
      <c r="D33">
        <v>22.25</v>
      </c>
      <c r="E33">
        <v>18.38</v>
      </c>
      <c r="F33">
        <v>14.29</v>
      </c>
      <c r="G33">
        <v>10.9</v>
      </c>
      <c r="H33">
        <v>6.39</v>
      </c>
      <c r="I33">
        <v>8.39</v>
      </c>
      <c r="K33" s="40">
        <f t="shared" si="0"/>
        <v>93.18</v>
      </c>
      <c r="L33" s="40">
        <f t="shared" si="1"/>
        <v>99.15</v>
      </c>
      <c r="M33" s="40">
        <f t="shared" si="2"/>
        <v>99.58</v>
      </c>
      <c r="N33" s="40">
        <f t="shared" si="3"/>
        <v>94.3</v>
      </c>
      <c r="O33" s="40">
        <f t="shared" si="4"/>
        <v>91.63</v>
      </c>
      <c r="Q33">
        <f t="shared" si="14"/>
        <v>19.5</v>
      </c>
      <c r="R33">
        <f t="shared" si="15"/>
        <v>94.59</v>
      </c>
      <c r="S33" s="41">
        <f t="shared" si="16"/>
        <v>100</v>
      </c>
      <c r="T33">
        <f t="shared" si="17"/>
        <v>33.58</v>
      </c>
      <c r="U33">
        <f t="shared" si="18"/>
        <v>0</v>
      </c>
      <c r="W33">
        <f t="shared" si="7"/>
        <v>91.63</v>
      </c>
      <c r="X33">
        <f t="shared" si="8"/>
        <v>99.58</v>
      </c>
      <c r="Z33" s="27"/>
      <c r="AA33" s="27"/>
      <c r="AB33" s="40"/>
      <c r="AC33" s="27"/>
      <c r="AD33" s="27"/>
    </row>
    <row r="34" spans="1:30" x14ac:dyDescent="0.2">
      <c r="A34" s="10" t="s">
        <v>129</v>
      </c>
      <c r="B34" s="36">
        <v>2009</v>
      </c>
      <c r="C34">
        <v>7.89</v>
      </c>
      <c r="D34">
        <v>9.31</v>
      </c>
      <c r="E34">
        <v>16.760000000000002</v>
      </c>
      <c r="F34">
        <v>25.41</v>
      </c>
      <c r="G34">
        <v>17.739999999999998</v>
      </c>
      <c r="H34">
        <v>12.71</v>
      </c>
      <c r="I34">
        <v>10.19</v>
      </c>
      <c r="K34" s="40">
        <f t="shared" si="0"/>
        <v>84.86</v>
      </c>
      <c r="L34" s="40">
        <f t="shared" si="1"/>
        <v>93.31</v>
      </c>
      <c r="M34" s="40">
        <f t="shared" si="2"/>
        <v>95.86</v>
      </c>
      <c r="N34" s="40">
        <f t="shared" si="3"/>
        <v>99.28</v>
      </c>
      <c r="O34" s="40">
        <f t="shared" si="4"/>
        <v>97.82</v>
      </c>
      <c r="Q34">
        <f t="shared" si="14"/>
        <v>0</v>
      </c>
      <c r="R34">
        <f t="shared" si="15"/>
        <v>58.6</v>
      </c>
      <c r="S34">
        <f t="shared" si="16"/>
        <v>76.28</v>
      </c>
      <c r="T34" s="41">
        <f t="shared" si="17"/>
        <v>100</v>
      </c>
      <c r="U34">
        <f t="shared" si="18"/>
        <v>89.88</v>
      </c>
      <c r="W34">
        <f t="shared" si="7"/>
        <v>84.86</v>
      </c>
      <c r="X34">
        <f t="shared" si="8"/>
        <v>99.28</v>
      </c>
      <c r="Z34" s="27"/>
      <c r="AA34" s="27"/>
      <c r="AB34" s="40"/>
      <c r="AC34" s="27"/>
      <c r="AD34" s="27"/>
    </row>
    <row r="35" spans="1:30" x14ac:dyDescent="0.2">
      <c r="A35" s="10" t="s">
        <v>130</v>
      </c>
      <c r="B35" s="36">
        <v>2010</v>
      </c>
      <c r="C35">
        <v>14.84</v>
      </c>
      <c r="D35">
        <v>23.69</v>
      </c>
      <c r="E35">
        <v>20.99</v>
      </c>
      <c r="F35">
        <v>16.86</v>
      </c>
      <c r="G35">
        <v>10.83</v>
      </c>
      <c r="H35">
        <v>4.72</v>
      </c>
      <c r="I35">
        <v>8.0500000000000007</v>
      </c>
      <c r="K35" s="40">
        <f t="shared" si="0"/>
        <v>90.27</v>
      </c>
      <c r="L35" s="40">
        <f t="shared" si="1"/>
        <v>97.97</v>
      </c>
      <c r="M35" s="40">
        <f t="shared" si="2"/>
        <v>99.57</v>
      </c>
      <c r="N35" s="40">
        <f t="shared" si="3"/>
        <v>95.24</v>
      </c>
      <c r="O35" s="40">
        <f t="shared" si="4"/>
        <v>91.05</v>
      </c>
      <c r="Q35">
        <f t="shared" si="14"/>
        <v>0</v>
      </c>
      <c r="R35">
        <f t="shared" si="15"/>
        <v>82.8</v>
      </c>
      <c r="S35" s="41">
        <f t="shared" si="16"/>
        <v>100</v>
      </c>
      <c r="T35">
        <f t="shared" si="17"/>
        <v>53.44</v>
      </c>
      <c r="U35">
        <f t="shared" si="18"/>
        <v>8.39</v>
      </c>
      <c r="W35">
        <f t="shared" si="7"/>
        <v>90.27</v>
      </c>
      <c r="X35">
        <f t="shared" si="8"/>
        <v>99.57</v>
      </c>
      <c r="Z35" s="27"/>
      <c r="AA35" s="27"/>
      <c r="AB35" s="40"/>
      <c r="AC35" s="27"/>
      <c r="AD35" s="27"/>
    </row>
    <row r="36" spans="1:30" x14ac:dyDescent="0.2">
      <c r="A36" s="10" t="s">
        <v>131</v>
      </c>
      <c r="B36" s="36">
        <v>2010</v>
      </c>
      <c r="C36">
        <v>11.62</v>
      </c>
      <c r="D36">
        <v>13.31</v>
      </c>
      <c r="E36">
        <v>26.74</v>
      </c>
      <c r="F36">
        <v>25.02</v>
      </c>
      <c r="G36">
        <v>10.74</v>
      </c>
      <c r="H36">
        <v>4.67</v>
      </c>
      <c r="I36">
        <v>7.89</v>
      </c>
      <c r="K36" s="40">
        <f t="shared" si="0"/>
        <v>86.5</v>
      </c>
      <c r="L36" s="40">
        <f t="shared" si="1"/>
        <v>95.47</v>
      </c>
      <c r="M36" s="40">
        <f t="shared" si="2"/>
        <v>97.69</v>
      </c>
      <c r="N36" s="40">
        <f t="shared" si="3"/>
        <v>97.61</v>
      </c>
      <c r="O36" s="40">
        <f t="shared" si="4"/>
        <v>91.97</v>
      </c>
      <c r="Q36">
        <f t="shared" si="14"/>
        <v>0</v>
      </c>
      <c r="R36">
        <f t="shared" si="15"/>
        <v>80.16</v>
      </c>
      <c r="S36" s="41">
        <f t="shared" si="16"/>
        <v>100</v>
      </c>
      <c r="T36">
        <f t="shared" si="17"/>
        <v>99.29</v>
      </c>
      <c r="U36">
        <f t="shared" si="18"/>
        <v>48.88</v>
      </c>
      <c r="W36">
        <f t="shared" si="7"/>
        <v>86.5</v>
      </c>
      <c r="X36">
        <f t="shared" si="8"/>
        <v>97.69</v>
      </c>
      <c r="Z36" s="27"/>
      <c r="AA36" s="27"/>
      <c r="AB36" s="40"/>
      <c r="AC36" s="27"/>
      <c r="AD36" s="27"/>
    </row>
    <row r="37" spans="1:30" x14ac:dyDescent="0.2">
      <c r="A37" s="10" t="s">
        <v>132</v>
      </c>
      <c r="B37" s="36">
        <v>2008</v>
      </c>
      <c r="C37">
        <v>27.54</v>
      </c>
      <c r="D37">
        <v>18.27</v>
      </c>
      <c r="E37">
        <v>17.690000000000001</v>
      </c>
      <c r="F37">
        <v>14.33</v>
      </c>
      <c r="G37">
        <v>7.97</v>
      </c>
      <c r="H37">
        <v>5.37</v>
      </c>
      <c r="I37">
        <v>8.82</v>
      </c>
      <c r="K37" s="40">
        <f t="shared" si="0"/>
        <v>95.82</v>
      </c>
      <c r="L37" s="40">
        <f t="shared" si="1"/>
        <v>99.49</v>
      </c>
      <c r="M37" s="40">
        <f t="shared" si="2"/>
        <v>98.19</v>
      </c>
      <c r="N37" s="40">
        <f t="shared" si="3"/>
        <v>91.88</v>
      </c>
      <c r="O37" s="40">
        <f t="shared" si="4"/>
        <v>89.19</v>
      </c>
      <c r="Q37">
        <f t="shared" si="14"/>
        <v>64.37</v>
      </c>
      <c r="R37" s="41">
        <f t="shared" si="15"/>
        <v>100</v>
      </c>
      <c r="S37">
        <f t="shared" si="16"/>
        <v>87.38</v>
      </c>
      <c r="T37">
        <f t="shared" si="17"/>
        <v>26.12</v>
      </c>
      <c r="U37">
        <f t="shared" si="18"/>
        <v>0</v>
      </c>
      <c r="W37">
        <f t="shared" si="7"/>
        <v>89.19</v>
      </c>
      <c r="X37">
        <f t="shared" si="8"/>
        <v>99.49</v>
      </c>
      <c r="Z37" s="27"/>
      <c r="AA37" s="27"/>
      <c r="AB37" s="40"/>
      <c r="AC37" s="27"/>
      <c r="AD37" s="27"/>
    </row>
    <row r="38" spans="1:30" x14ac:dyDescent="0.2">
      <c r="A38" s="10" t="s">
        <v>133</v>
      </c>
      <c r="B38" s="27">
        <v>2010</v>
      </c>
      <c r="K38" s="40"/>
      <c r="L38" s="40"/>
      <c r="M38" s="40"/>
      <c r="N38" s="40"/>
      <c r="O38" s="40"/>
      <c r="Z38" s="27"/>
      <c r="AA38" s="27"/>
      <c r="AB38" s="40"/>
      <c r="AC38" s="27"/>
      <c r="AD38" s="27"/>
    </row>
    <row r="39" spans="1:30" x14ac:dyDescent="0.2">
      <c r="A39" s="10" t="s">
        <v>134</v>
      </c>
      <c r="B39" s="36">
        <v>2010</v>
      </c>
      <c r="C39">
        <v>8.49</v>
      </c>
      <c r="D39">
        <v>13.98</v>
      </c>
      <c r="E39">
        <v>22.5</v>
      </c>
      <c r="F39">
        <v>25.83</v>
      </c>
      <c r="G39">
        <v>14.25</v>
      </c>
      <c r="H39">
        <v>6.66</v>
      </c>
      <c r="I39">
        <v>8.27</v>
      </c>
      <c r="K39" s="40">
        <f t="shared" si="0"/>
        <v>85.04</v>
      </c>
      <c r="L39" s="40">
        <f t="shared" si="1"/>
        <v>94.74</v>
      </c>
      <c r="M39" s="40">
        <f t="shared" si="2"/>
        <v>97.71</v>
      </c>
      <c r="N39" s="40">
        <f t="shared" si="3"/>
        <v>99</v>
      </c>
      <c r="O39" s="40">
        <f t="shared" si="4"/>
        <v>94.41</v>
      </c>
      <c r="Q39">
        <f t="shared" si="14"/>
        <v>0</v>
      </c>
      <c r="R39">
        <f t="shared" si="15"/>
        <v>69.48</v>
      </c>
      <c r="S39">
        <f t="shared" si="16"/>
        <v>90.76</v>
      </c>
      <c r="T39" s="41">
        <f t="shared" si="17"/>
        <v>100</v>
      </c>
      <c r="U39">
        <f t="shared" si="18"/>
        <v>67.12</v>
      </c>
      <c r="W39">
        <f t="shared" si="7"/>
        <v>85.04</v>
      </c>
      <c r="X39">
        <f t="shared" si="8"/>
        <v>99</v>
      </c>
      <c r="Z39" s="27"/>
      <c r="AA39" s="27"/>
      <c r="AB39" s="27"/>
      <c r="AC39" s="27"/>
      <c r="AD39" s="27"/>
    </row>
    <row r="40" spans="1:30" x14ac:dyDescent="0.2">
      <c r="A40" s="10" t="s">
        <v>135</v>
      </c>
      <c r="B40" s="36">
        <v>2010</v>
      </c>
      <c r="C40">
        <v>4.7</v>
      </c>
      <c r="D40">
        <v>19.5</v>
      </c>
      <c r="E40">
        <v>28.51</v>
      </c>
      <c r="F40">
        <v>20.5</v>
      </c>
      <c r="G40">
        <v>11.62</v>
      </c>
      <c r="H40">
        <v>6.63</v>
      </c>
      <c r="I40">
        <v>8.5399999999999991</v>
      </c>
      <c r="K40" s="40">
        <f t="shared" si="0"/>
        <v>81.52</v>
      </c>
      <c r="L40" s="40">
        <f t="shared" si="1"/>
        <v>92.99</v>
      </c>
      <c r="M40" s="40">
        <f t="shared" si="2"/>
        <v>97.52</v>
      </c>
      <c r="N40" s="40">
        <f t="shared" si="3"/>
        <v>97.54</v>
      </c>
      <c r="O40" s="40">
        <f t="shared" si="4"/>
        <v>93.06</v>
      </c>
      <c r="Q40">
        <f t="shared" si="14"/>
        <v>0</v>
      </c>
      <c r="R40">
        <f t="shared" si="15"/>
        <v>71.599999999999994</v>
      </c>
      <c r="S40">
        <f t="shared" si="16"/>
        <v>99.88</v>
      </c>
      <c r="T40" s="41">
        <f t="shared" si="17"/>
        <v>100</v>
      </c>
      <c r="U40">
        <f t="shared" si="18"/>
        <v>72.03</v>
      </c>
      <c r="W40">
        <f t="shared" si="7"/>
        <v>81.52</v>
      </c>
      <c r="X40">
        <f t="shared" si="8"/>
        <v>97.54</v>
      </c>
      <c r="Z40" s="27"/>
      <c r="AA40" s="27"/>
      <c r="AB40" s="27"/>
      <c r="AC40" s="27"/>
      <c r="AD40" s="27"/>
    </row>
    <row r="41" spans="1:30" x14ac:dyDescent="0.2">
      <c r="A41" s="10" t="s">
        <v>136</v>
      </c>
      <c r="B41" s="36">
        <v>2010</v>
      </c>
      <c r="C41">
        <v>10.75</v>
      </c>
      <c r="D41">
        <v>29.83</v>
      </c>
      <c r="E41">
        <v>22.81</v>
      </c>
      <c r="F41">
        <v>14.37</v>
      </c>
      <c r="G41">
        <v>9.31</v>
      </c>
      <c r="H41">
        <v>5.05</v>
      </c>
      <c r="I41">
        <v>7.88</v>
      </c>
      <c r="K41" s="40">
        <f t="shared" si="0"/>
        <v>87.51</v>
      </c>
      <c r="L41" s="40">
        <f t="shared" si="1"/>
        <v>96.53</v>
      </c>
      <c r="M41" s="40">
        <f t="shared" si="2"/>
        <v>99.26</v>
      </c>
      <c r="N41" s="40">
        <f t="shared" si="3"/>
        <v>94.08</v>
      </c>
      <c r="O41" s="40">
        <f t="shared" si="4"/>
        <v>90.03</v>
      </c>
      <c r="Q41">
        <f t="shared" si="14"/>
        <v>0</v>
      </c>
      <c r="R41">
        <f t="shared" si="15"/>
        <v>76.77</v>
      </c>
      <c r="S41" s="41">
        <f t="shared" si="16"/>
        <v>100</v>
      </c>
      <c r="T41">
        <f t="shared" si="17"/>
        <v>55.91</v>
      </c>
      <c r="U41">
        <f t="shared" si="18"/>
        <v>21.45</v>
      </c>
      <c r="W41">
        <f t="shared" si="7"/>
        <v>87.51</v>
      </c>
      <c r="X41">
        <f t="shared" si="8"/>
        <v>99.26</v>
      </c>
      <c r="Z41" s="27"/>
      <c r="AA41" s="27"/>
      <c r="AB41" s="27"/>
      <c r="AC41" s="27"/>
      <c r="AD41" s="27"/>
    </row>
    <row r="42" spans="1:30" x14ac:dyDescent="0.2">
      <c r="A42" s="10" t="s">
        <v>137</v>
      </c>
      <c r="B42" s="36">
        <v>2010</v>
      </c>
      <c r="C42">
        <v>7.85</v>
      </c>
      <c r="D42">
        <v>13.5</v>
      </c>
      <c r="E42">
        <v>24.87</v>
      </c>
      <c r="F42">
        <v>20.9</v>
      </c>
      <c r="G42">
        <v>16.3</v>
      </c>
      <c r="H42">
        <v>8.1</v>
      </c>
      <c r="I42">
        <v>8.4700000000000006</v>
      </c>
      <c r="K42" s="40">
        <f t="shared" si="0"/>
        <v>84.82</v>
      </c>
      <c r="L42" s="40">
        <f t="shared" si="1"/>
        <v>94.63</v>
      </c>
      <c r="M42" s="40">
        <f t="shared" si="2"/>
        <v>97.85</v>
      </c>
      <c r="N42" s="40">
        <f t="shared" si="3"/>
        <v>98.94</v>
      </c>
      <c r="O42" s="40">
        <f t="shared" si="4"/>
        <v>95.47</v>
      </c>
      <c r="Q42">
        <f t="shared" si="14"/>
        <v>0</v>
      </c>
      <c r="R42">
        <f t="shared" si="15"/>
        <v>69.48</v>
      </c>
      <c r="S42">
        <f t="shared" si="16"/>
        <v>92.28</v>
      </c>
      <c r="T42" s="41">
        <f t="shared" si="17"/>
        <v>100</v>
      </c>
      <c r="U42">
        <f t="shared" si="18"/>
        <v>75.42</v>
      </c>
      <c r="W42">
        <f t="shared" si="7"/>
        <v>84.82</v>
      </c>
      <c r="X42">
        <f t="shared" si="8"/>
        <v>98.94</v>
      </c>
      <c r="Z42" s="27"/>
      <c r="AA42" s="27"/>
      <c r="AB42" s="27"/>
      <c r="AC42" s="27"/>
      <c r="AD42" s="27"/>
    </row>
    <row r="43" spans="1:30" x14ac:dyDescent="0.2">
      <c r="A43" s="10" t="s">
        <v>138</v>
      </c>
      <c r="B43" s="36">
        <v>2010</v>
      </c>
      <c r="C43">
        <v>9.44</v>
      </c>
      <c r="D43">
        <v>7.11</v>
      </c>
      <c r="E43">
        <v>15.39</v>
      </c>
      <c r="F43">
        <v>22.2</v>
      </c>
      <c r="G43">
        <v>21.94</v>
      </c>
      <c r="H43">
        <v>14.13</v>
      </c>
      <c r="I43">
        <v>9.7899999999999991</v>
      </c>
      <c r="K43" s="40">
        <f t="shared" si="0"/>
        <v>85.55</v>
      </c>
      <c r="L43" s="40">
        <f t="shared" si="1"/>
        <v>93.09</v>
      </c>
      <c r="M43" s="40">
        <f t="shared" si="2"/>
        <v>95.02</v>
      </c>
      <c r="N43" s="40">
        <f t="shared" si="3"/>
        <v>98.68</v>
      </c>
      <c r="O43" s="40">
        <f t="shared" si="4"/>
        <v>98.29</v>
      </c>
      <c r="Q43">
        <f t="shared" si="14"/>
        <v>0</v>
      </c>
      <c r="R43">
        <f t="shared" si="15"/>
        <v>57.43</v>
      </c>
      <c r="S43">
        <f t="shared" si="16"/>
        <v>72.12</v>
      </c>
      <c r="T43" s="41">
        <f t="shared" si="17"/>
        <v>100</v>
      </c>
      <c r="U43">
        <f t="shared" si="18"/>
        <v>97.03</v>
      </c>
      <c r="W43">
        <f t="shared" si="7"/>
        <v>85.55</v>
      </c>
      <c r="X43">
        <f t="shared" si="8"/>
        <v>98.68</v>
      </c>
      <c r="Z43" s="27"/>
      <c r="AA43" s="27"/>
      <c r="AB43" s="27"/>
      <c r="AC43" s="27"/>
      <c r="AD43" s="27"/>
    </row>
    <row r="44" spans="1:30" x14ac:dyDescent="0.2">
      <c r="A44" s="10" t="s">
        <v>139</v>
      </c>
      <c r="B44" s="36">
        <v>2010</v>
      </c>
      <c r="C44">
        <v>45.23</v>
      </c>
      <c r="D44">
        <v>18.97</v>
      </c>
      <c r="E44">
        <v>11.27</v>
      </c>
      <c r="F44">
        <v>8.83</v>
      </c>
      <c r="G44">
        <v>4.29</v>
      </c>
      <c r="H44">
        <v>3.2</v>
      </c>
      <c r="I44">
        <v>8.1999999999999993</v>
      </c>
      <c r="K44" s="40">
        <f t="shared" si="0"/>
        <v>98.57</v>
      </c>
      <c r="L44" s="40">
        <f t="shared" si="1"/>
        <v>97.53</v>
      </c>
      <c r="M44" s="40">
        <f t="shared" si="2"/>
        <v>93.04</v>
      </c>
      <c r="N44" s="40">
        <f t="shared" si="3"/>
        <v>82.12</v>
      </c>
      <c r="O44" s="40">
        <f t="shared" si="4"/>
        <v>80.3</v>
      </c>
      <c r="Q44" s="41">
        <f t="shared" si="14"/>
        <v>100</v>
      </c>
      <c r="R44">
        <f t="shared" si="15"/>
        <v>94.31</v>
      </c>
      <c r="S44">
        <f t="shared" si="16"/>
        <v>69.73</v>
      </c>
      <c r="T44">
        <f t="shared" si="17"/>
        <v>9.9600000000000009</v>
      </c>
      <c r="U44">
        <f t="shared" si="18"/>
        <v>0</v>
      </c>
      <c r="W44">
        <f t="shared" si="7"/>
        <v>80.3</v>
      </c>
      <c r="X44">
        <f t="shared" si="8"/>
        <v>98.57</v>
      </c>
      <c r="Z44" s="27"/>
      <c r="AA44" s="27"/>
      <c r="AB44" s="27"/>
      <c r="AC44" s="27"/>
      <c r="AD44" s="27"/>
    </row>
    <row r="45" spans="1:30" x14ac:dyDescent="0.2">
      <c r="A45" s="10" t="s">
        <v>140</v>
      </c>
      <c r="B45" s="36">
        <v>2010</v>
      </c>
      <c r="C45">
        <v>15.79</v>
      </c>
      <c r="D45">
        <v>18.2</v>
      </c>
      <c r="E45">
        <v>19.34</v>
      </c>
      <c r="F45">
        <v>19.850000000000001</v>
      </c>
      <c r="G45">
        <v>11.45</v>
      </c>
      <c r="H45">
        <v>6.8</v>
      </c>
      <c r="I45">
        <v>8.57</v>
      </c>
      <c r="K45" s="40">
        <f t="shared" si="0"/>
        <v>91.09</v>
      </c>
      <c r="L45" s="40">
        <f t="shared" si="1"/>
        <v>98.19</v>
      </c>
      <c r="M45" s="40">
        <f t="shared" si="2"/>
        <v>99.32</v>
      </c>
      <c r="N45" s="40">
        <f t="shared" si="3"/>
        <v>96.69</v>
      </c>
      <c r="O45" s="40">
        <f t="shared" si="4"/>
        <v>93.27</v>
      </c>
      <c r="Q45">
        <f t="shared" si="14"/>
        <v>0</v>
      </c>
      <c r="R45">
        <f t="shared" si="15"/>
        <v>86.27</v>
      </c>
      <c r="S45" s="41">
        <f t="shared" si="16"/>
        <v>100</v>
      </c>
      <c r="T45">
        <f t="shared" si="17"/>
        <v>68.040000000000006</v>
      </c>
      <c r="U45">
        <f t="shared" si="18"/>
        <v>26.49</v>
      </c>
      <c r="W45">
        <f t="shared" si="7"/>
        <v>91.09</v>
      </c>
      <c r="X45">
        <f t="shared" si="8"/>
        <v>99.32</v>
      </c>
      <c r="Z45" s="27"/>
      <c r="AA45" s="27"/>
      <c r="AB45" s="27"/>
      <c r="AC45" s="27"/>
      <c r="AD45" s="27"/>
    </row>
    <row r="46" spans="1:30" x14ac:dyDescent="0.2">
      <c r="A46" s="10" t="s">
        <v>141</v>
      </c>
      <c r="B46" s="36">
        <v>2010</v>
      </c>
      <c r="C46">
        <v>17.13</v>
      </c>
      <c r="D46">
        <v>22.11</v>
      </c>
      <c r="E46">
        <v>21.82</v>
      </c>
      <c r="F46">
        <v>15.83</v>
      </c>
      <c r="G46">
        <v>9.34</v>
      </c>
      <c r="H46">
        <v>5.64</v>
      </c>
      <c r="I46">
        <v>8.1300000000000008</v>
      </c>
      <c r="K46" s="40">
        <f t="shared" si="0"/>
        <v>91.57</v>
      </c>
      <c r="L46" s="40">
        <f t="shared" si="1"/>
        <v>98.52</v>
      </c>
      <c r="M46" s="40">
        <f t="shared" si="2"/>
        <v>99.54</v>
      </c>
      <c r="N46" s="40">
        <f t="shared" si="3"/>
        <v>94.73</v>
      </c>
      <c r="O46" s="40">
        <f t="shared" si="4"/>
        <v>91.08</v>
      </c>
      <c r="Q46">
        <f t="shared" si="14"/>
        <v>5.79</v>
      </c>
      <c r="R46">
        <f t="shared" si="15"/>
        <v>87.94</v>
      </c>
      <c r="S46" s="41">
        <f t="shared" si="16"/>
        <v>100</v>
      </c>
      <c r="T46">
        <f t="shared" si="17"/>
        <v>43.14</v>
      </c>
      <c r="U46">
        <f t="shared" si="18"/>
        <v>0</v>
      </c>
      <c r="W46">
        <f t="shared" si="7"/>
        <v>91.08</v>
      </c>
      <c r="X46">
        <f t="shared" si="8"/>
        <v>99.54</v>
      </c>
      <c r="Z46" s="27"/>
      <c r="AA46" s="27"/>
      <c r="AB46" s="27"/>
      <c r="AC46" s="27"/>
      <c r="AD46" s="27"/>
    </row>
    <row r="47" spans="1:30" x14ac:dyDescent="0.2">
      <c r="A47" s="10" t="s">
        <v>142</v>
      </c>
      <c r="B47" s="36">
        <v>2010</v>
      </c>
      <c r="C47">
        <v>23.23</v>
      </c>
      <c r="D47">
        <v>23.1</v>
      </c>
      <c r="E47">
        <v>19.53</v>
      </c>
      <c r="F47">
        <v>13.82</v>
      </c>
      <c r="G47">
        <v>8.17</v>
      </c>
      <c r="H47">
        <v>4.4400000000000004</v>
      </c>
      <c r="I47">
        <v>7.71</v>
      </c>
      <c r="K47" s="40">
        <f t="shared" si="0"/>
        <v>93.94</v>
      </c>
      <c r="L47" s="40">
        <f t="shared" si="1"/>
        <v>99.21</v>
      </c>
      <c r="M47" s="40">
        <f t="shared" si="2"/>
        <v>98.96</v>
      </c>
      <c r="N47" s="40">
        <f t="shared" si="3"/>
        <v>92.2</v>
      </c>
      <c r="O47" s="40">
        <f t="shared" si="4"/>
        <v>88.55</v>
      </c>
      <c r="Q47">
        <f t="shared" si="14"/>
        <v>50.56</v>
      </c>
      <c r="R47" s="41">
        <f t="shared" si="15"/>
        <v>100</v>
      </c>
      <c r="S47">
        <f t="shared" si="16"/>
        <v>97.65</v>
      </c>
      <c r="T47">
        <f t="shared" si="17"/>
        <v>34.24</v>
      </c>
      <c r="U47">
        <f t="shared" si="18"/>
        <v>0</v>
      </c>
      <c r="W47">
        <f t="shared" si="7"/>
        <v>88.55</v>
      </c>
      <c r="X47">
        <f t="shared" si="8"/>
        <v>99.21</v>
      </c>
      <c r="Z47" s="27"/>
      <c r="AA47" s="27"/>
      <c r="AB47" s="27"/>
      <c r="AC47" s="27"/>
      <c r="AD47" s="27"/>
    </row>
    <row r="48" spans="1:30" ht="19" x14ac:dyDescent="0.2">
      <c r="A48" s="13" t="s">
        <v>70</v>
      </c>
      <c r="B48" s="14" t="s">
        <v>91</v>
      </c>
      <c r="C48" s="50" t="s">
        <v>166</v>
      </c>
      <c r="D48" s="50"/>
      <c r="E48" s="50"/>
      <c r="F48" s="50"/>
      <c r="G48" s="50"/>
      <c r="H48" s="50"/>
      <c r="I48" s="50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Z48" s="40"/>
      <c r="AA48" s="40"/>
      <c r="AB48" s="40"/>
      <c r="AC48" s="40"/>
      <c r="AD48" s="40"/>
    </row>
    <row r="49" spans="1:30" x14ac:dyDescent="0.2">
      <c r="A49" s="10" t="s">
        <v>121</v>
      </c>
      <c r="B49" s="36">
        <v>2010</v>
      </c>
      <c r="C49">
        <v>21</v>
      </c>
      <c r="D49">
        <v>22</v>
      </c>
      <c r="E49">
        <v>21.77</v>
      </c>
      <c r="F49">
        <v>15.99</v>
      </c>
      <c r="G49">
        <v>7.89</v>
      </c>
      <c r="H49">
        <v>3.83</v>
      </c>
      <c r="I49">
        <v>7.53</v>
      </c>
      <c r="K49" s="40">
        <f t="shared" ref="K49:K70" si="19">ROUND(SQRT($C49*$AA$4)+SQRT($D49*$AB$4)+SQRT($E49*$AC$4)+SQRT($F49*$AD$4)+SQRT($G49*$AE$4)+SQRT($H49*$AF$4)+SQRT($I49*$AG$4),2)</f>
        <v>92.6</v>
      </c>
      <c r="L49" s="40">
        <f t="shared" si="1"/>
        <v>98.72</v>
      </c>
      <c r="M49" s="40">
        <f t="shared" si="2"/>
        <v>98.96</v>
      </c>
      <c r="N49" s="40">
        <f t="shared" si="3"/>
        <v>93.12</v>
      </c>
      <c r="O49" s="40">
        <f t="shared" si="4"/>
        <v>88.56</v>
      </c>
      <c r="Q49">
        <f t="shared" si="14"/>
        <v>38.85</v>
      </c>
      <c r="R49">
        <f t="shared" si="15"/>
        <v>97.69</v>
      </c>
      <c r="S49" s="41">
        <f t="shared" si="16"/>
        <v>100</v>
      </c>
      <c r="T49">
        <f t="shared" si="17"/>
        <v>43.85</v>
      </c>
      <c r="U49">
        <f t="shared" si="18"/>
        <v>0</v>
      </c>
      <c r="W49">
        <f t="shared" si="7"/>
        <v>88.56</v>
      </c>
      <c r="X49">
        <f t="shared" si="8"/>
        <v>98.96</v>
      </c>
      <c r="Z49" s="40"/>
      <c r="AA49" s="40"/>
      <c r="AB49" s="40"/>
      <c r="AC49" s="40"/>
      <c r="AD49" s="40"/>
    </row>
    <row r="50" spans="1:30" x14ac:dyDescent="0.2">
      <c r="A50" s="10" t="s">
        <v>122</v>
      </c>
      <c r="B50" s="36">
        <v>2010</v>
      </c>
      <c r="C50">
        <v>4.1900000000000004</v>
      </c>
      <c r="D50">
        <v>27.5</v>
      </c>
      <c r="E50">
        <v>25.21</v>
      </c>
      <c r="F50">
        <v>16.920000000000002</v>
      </c>
      <c r="G50">
        <v>11.9</v>
      </c>
      <c r="H50">
        <v>6.36</v>
      </c>
      <c r="I50">
        <v>7.92</v>
      </c>
      <c r="K50" s="40">
        <f t="shared" si="19"/>
        <v>81.31</v>
      </c>
      <c r="L50" s="40">
        <f t="shared" si="1"/>
        <v>93.05</v>
      </c>
      <c r="M50" s="40">
        <f t="shared" si="2"/>
        <v>97.92</v>
      </c>
      <c r="N50" s="40">
        <f t="shared" si="3"/>
        <v>96.02</v>
      </c>
      <c r="O50" s="40">
        <f t="shared" si="4"/>
        <v>91.86</v>
      </c>
      <c r="Q50">
        <f t="shared" si="14"/>
        <v>0</v>
      </c>
      <c r="R50">
        <f t="shared" si="15"/>
        <v>70.680000000000007</v>
      </c>
      <c r="S50" s="41">
        <f t="shared" si="16"/>
        <v>100</v>
      </c>
      <c r="T50">
        <f t="shared" si="17"/>
        <v>88.56</v>
      </c>
      <c r="U50">
        <f t="shared" si="18"/>
        <v>63.52</v>
      </c>
      <c r="W50">
        <f t="shared" si="7"/>
        <v>81.31</v>
      </c>
      <c r="X50">
        <f t="shared" si="8"/>
        <v>97.92</v>
      </c>
    </row>
    <row r="51" spans="1:30" x14ac:dyDescent="0.2">
      <c r="A51" s="10" t="s">
        <v>123</v>
      </c>
      <c r="B51" s="36">
        <v>2010</v>
      </c>
      <c r="C51">
        <v>12.89</v>
      </c>
      <c r="D51">
        <v>22.52</v>
      </c>
      <c r="E51">
        <v>27.8</v>
      </c>
      <c r="F51">
        <v>17.14</v>
      </c>
      <c r="G51">
        <v>7.51</v>
      </c>
      <c r="H51">
        <v>4.25</v>
      </c>
      <c r="I51">
        <v>7.9</v>
      </c>
      <c r="K51" s="40">
        <f t="shared" si="19"/>
        <v>88.08</v>
      </c>
      <c r="L51" s="40">
        <f t="shared" si="1"/>
        <v>96.68</v>
      </c>
      <c r="M51" s="40">
        <f t="shared" si="2"/>
        <v>98.84</v>
      </c>
      <c r="N51" s="40">
        <f t="shared" si="3"/>
        <v>94.63</v>
      </c>
      <c r="O51" s="40">
        <f t="shared" si="4"/>
        <v>89.59</v>
      </c>
      <c r="Q51">
        <f t="shared" si="14"/>
        <v>0</v>
      </c>
      <c r="R51">
        <f t="shared" si="15"/>
        <v>79.930000000000007</v>
      </c>
      <c r="S51" s="41">
        <f t="shared" si="16"/>
        <v>100</v>
      </c>
      <c r="T51">
        <f t="shared" si="17"/>
        <v>60.87</v>
      </c>
      <c r="U51">
        <f t="shared" si="18"/>
        <v>14.03</v>
      </c>
      <c r="W51">
        <f t="shared" si="7"/>
        <v>88.08</v>
      </c>
      <c r="X51">
        <f t="shared" si="8"/>
        <v>98.84</v>
      </c>
    </row>
    <row r="52" spans="1:30" x14ac:dyDescent="0.2">
      <c r="A52" s="10" t="s">
        <v>124</v>
      </c>
      <c r="B52" s="36">
        <v>2010</v>
      </c>
      <c r="C52">
        <v>5.41</v>
      </c>
      <c r="D52">
        <v>14.07</v>
      </c>
      <c r="E52">
        <v>26.27</v>
      </c>
      <c r="F52">
        <v>28.58</v>
      </c>
      <c r="G52">
        <v>12.39</v>
      </c>
      <c r="H52">
        <v>5.57</v>
      </c>
      <c r="I52">
        <v>7.72</v>
      </c>
      <c r="K52" s="40">
        <f t="shared" si="19"/>
        <v>81.06</v>
      </c>
      <c r="L52" s="40">
        <f t="shared" si="1"/>
        <v>92.38</v>
      </c>
      <c r="M52" s="40">
        <f t="shared" si="2"/>
        <v>96.45</v>
      </c>
      <c r="N52" s="40">
        <f t="shared" si="3"/>
        <v>98.74</v>
      </c>
      <c r="O52" s="40">
        <f t="shared" si="4"/>
        <v>92.87</v>
      </c>
      <c r="Q52">
        <f t="shared" si="14"/>
        <v>0</v>
      </c>
      <c r="R52">
        <f t="shared" si="15"/>
        <v>64.03</v>
      </c>
      <c r="S52">
        <f t="shared" si="16"/>
        <v>87.05</v>
      </c>
      <c r="T52" s="41">
        <f t="shared" si="17"/>
        <v>100</v>
      </c>
      <c r="U52">
        <f t="shared" si="18"/>
        <v>66.8</v>
      </c>
      <c r="W52">
        <f t="shared" si="7"/>
        <v>81.06</v>
      </c>
      <c r="X52">
        <f t="shared" si="8"/>
        <v>98.74</v>
      </c>
    </row>
    <row r="53" spans="1:30" x14ac:dyDescent="0.2">
      <c r="A53" s="10" t="s">
        <v>125</v>
      </c>
      <c r="B53" s="36">
        <v>2010</v>
      </c>
      <c r="C53">
        <v>18.57</v>
      </c>
      <c r="D53">
        <v>21.41</v>
      </c>
      <c r="E53">
        <v>23.95</v>
      </c>
      <c r="F53">
        <v>14.67</v>
      </c>
      <c r="G53">
        <v>8.93</v>
      </c>
      <c r="H53">
        <v>4.7300000000000004</v>
      </c>
      <c r="I53">
        <v>7.75</v>
      </c>
      <c r="K53" s="40">
        <f t="shared" si="19"/>
        <v>91.76</v>
      </c>
      <c r="L53" s="40">
        <f t="shared" si="1"/>
        <v>98.51</v>
      </c>
      <c r="M53" s="40">
        <f t="shared" si="2"/>
        <v>99.3</v>
      </c>
      <c r="N53" s="40">
        <f t="shared" si="3"/>
        <v>93.97</v>
      </c>
      <c r="O53" s="40">
        <f t="shared" si="4"/>
        <v>89.93</v>
      </c>
      <c r="Q53">
        <f t="shared" si="14"/>
        <v>19.53</v>
      </c>
      <c r="R53">
        <f t="shared" si="15"/>
        <v>91.57</v>
      </c>
      <c r="S53" s="41">
        <f t="shared" si="16"/>
        <v>100</v>
      </c>
      <c r="T53">
        <f t="shared" si="17"/>
        <v>43.12</v>
      </c>
      <c r="U53">
        <f t="shared" si="18"/>
        <v>0</v>
      </c>
      <c r="W53">
        <f t="shared" si="7"/>
        <v>89.93</v>
      </c>
      <c r="X53">
        <f t="shared" si="8"/>
        <v>99.3</v>
      </c>
    </row>
    <row r="54" spans="1:30" x14ac:dyDescent="0.2">
      <c r="A54" s="10" t="s">
        <v>126</v>
      </c>
      <c r="B54" s="36">
        <v>2010</v>
      </c>
      <c r="C54">
        <v>7.47</v>
      </c>
      <c r="D54">
        <v>21.13</v>
      </c>
      <c r="E54">
        <v>29.05</v>
      </c>
      <c r="F54">
        <v>17.98</v>
      </c>
      <c r="G54">
        <v>10.62</v>
      </c>
      <c r="H54">
        <v>5.84</v>
      </c>
      <c r="I54">
        <v>7.9</v>
      </c>
      <c r="K54" s="40">
        <f t="shared" si="19"/>
        <v>84.33</v>
      </c>
      <c r="L54" s="40">
        <f t="shared" si="1"/>
        <v>94.84</v>
      </c>
      <c r="M54" s="40">
        <f t="shared" si="2"/>
        <v>98.51</v>
      </c>
      <c r="N54" s="40">
        <f t="shared" si="3"/>
        <v>96.67</v>
      </c>
      <c r="O54" s="40">
        <f t="shared" si="4"/>
        <v>92.06</v>
      </c>
      <c r="Q54">
        <f t="shared" si="14"/>
        <v>0</v>
      </c>
      <c r="R54">
        <f t="shared" si="15"/>
        <v>74.12</v>
      </c>
      <c r="S54" s="41">
        <f t="shared" si="16"/>
        <v>100</v>
      </c>
      <c r="T54">
        <f t="shared" si="17"/>
        <v>87.02</v>
      </c>
      <c r="U54">
        <f t="shared" si="18"/>
        <v>54.51</v>
      </c>
      <c r="W54">
        <f t="shared" si="7"/>
        <v>84.33</v>
      </c>
      <c r="X54">
        <f t="shared" si="8"/>
        <v>98.51</v>
      </c>
    </row>
    <row r="55" spans="1:30" x14ac:dyDescent="0.2">
      <c r="A55" s="10" t="s">
        <v>127</v>
      </c>
      <c r="B55" s="36">
        <v>2010</v>
      </c>
      <c r="C55">
        <v>14.41</v>
      </c>
      <c r="D55">
        <v>19.579999999999998</v>
      </c>
      <c r="E55">
        <v>27.39</v>
      </c>
      <c r="F55">
        <v>17.559999999999999</v>
      </c>
      <c r="G55">
        <v>8.7799999999999994</v>
      </c>
      <c r="H55">
        <v>4.9400000000000004</v>
      </c>
      <c r="I55">
        <v>7.34</v>
      </c>
      <c r="K55" s="40">
        <f t="shared" si="19"/>
        <v>89.04</v>
      </c>
      <c r="L55" s="40">
        <f t="shared" si="1"/>
        <v>97.32</v>
      </c>
      <c r="M55" s="40">
        <f t="shared" si="2"/>
        <v>99.06</v>
      </c>
      <c r="N55" s="40">
        <f t="shared" si="3"/>
        <v>95.45</v>
      </c>
      <c r="O55" s="40">
        <f t="shared" si="4"/>
        <v>90.62</v>
      </c>
      <c r="Q55">
        <f t="shared" si="14"/>
        <v>0</v>
      </c>
      <c r="R55">
        <f t="shared" si="15"/>
        <v>82.63</v>
      </c>
      <c r="S55" s="41">
        <f t="shared" si="16"/>
        <v>100</v>
      </c>
      <c r="T55">
        <f t="shared" si="17"/>
        <v>63.97</v>
      </c>
      <c r="U55">
        <f t="shared" si="18"/>
        <v>15.77</v>
      </c>
      <c r="W55">
        <f t="shared" si="7"/>
        <v>89.04</v>
      </c>
      <c r="X55">
        <f t="shared" si="8"/>
        <v>99.06</v>
      </c>
    </row>
    <row r="56" spans="1:30" x14ac:dyDescent="0.2">
      <c r="A56" s="10" t="s">
        <v>128</v>
      </c>
      <c r="B56" s="36">
        <v>2010</v>
      </c>
      <c r="C56">
        <v>16.68</v>
      </c>
      <c r="D56">
        <v>22.33</v>
      </c>
      <c r="E56">
        <v>22.48</v>
      </c>
      <c r="F56">
        <v>15.95</v>
      </c>
      <c r="G56">
        <v>9.1300000000000008</v>
      </c>
      <c r="H56">
        <v>5.91</v>
      </c>
      <c r="I56">
        <v>7.53</v>
      </c>
      <c r="K56" s="40">
        <f t="shared" si="19"/>
        <v>91.16</v>
      </c>
      <c r="L56" s="40">
        <f t="shared" si="1"/>
        <v>98.45</v>
      </c>
      <c r="M56" s="40">
        <f t="shared" si="2"/>
        <v>99.6</v>
      </c>
      <c r="N56" s="40">
        <f t="shared" si="3"/>
        <v>94.84</v>
      </c>
      <c r="O56" s="40">
        <f t="shared" si="4"/>
        <v>91.04</v>
      </c>
      <c r="Q56">
        <f t="shared" si="14"/>
        <v>1.4</v>
      </c>
      <c r="R56">
        <f t="shared" si="15"/>
        <v>86.57</v>
      </c>
      <c r="S56" s="41">
        <f t="shared" si="16"/>
        <v>100</v>
      </c>
      <c r="T56">
        <f t="shared" si="17"/>
        <v>44.39</v>
      </c>
      <c r="U56">
        <f t="shared" si="18"/>
        <v>0</v>
      </c>
      <c r="W56">
        <f t="shared" si="7"/>
        <v>91.04</v>
      </c>
      <c r="X56">
        <f t="shared" si="8"/>
        <v>99.6</v>
      </c>
    </row>
    <row r="57" spans="1:30" x14ac:dyDescent="0.2">
      <c r="A57" s="10" t="s">
        <v>129</v>
      </c>
      <c r="B57" s="36">
        <v>2009</v>
      </c>
      <c r="C57">
        <v>6.65</v>
      </c>
      <c r="D57">
        <v>13.49</v>
      </c>
      <c r="E57">
        <v>25.39</v>
      </c>
      <c r="F57">
        <v>26.44</v>
      </c>
      <c r="G57">
        <v>13.31</v>
      </c>
      <c r="H57">
        <v>8.58</v>
      </c>
      <c r="I57">
        <v>6.13</v>
      </c>
      <c r="K57" s="40">
        <f t="shared" si="19"/>
        <v>82.52</v>
      </c>
      <c r="L57" s="40">
        <f t="shared" si="1"/>
        <v>93.63</v>
      </c>
      <c r="M57" s="40">
        <f t="shared" si="2"/>
        <v>97.23</v>
      </c>
      <c r="N57" s="40">
        <f t="shared" si="3"/>
        <v>99.27</v>
      </c>
      <c r="O57" s="40">
        <f t="shared" si="4"/>
        <v>94.34</v>
      </c>
      <c r="Q57">
        <f t="shared" si="14"/>
        <v>0</v>
      </c>
      <c r="R57">
        <f t="shared" si="15"/>
        <v>66.33</v>
      </c>
      <c r="S57">
        <f t="shared" si="16"/>
        <v>87.82</v>
      </c>
      <c r="T57" s="41">
        <f t="shared" si="17"/>
        <v>100</v>
      </c>
      <c r="U57">
        <f t="shared" si="18"/>
        <v>70.569999999999993</v>
      </c>
      <c r="W57">
        <f t="shared" si="7"/>
        <v>82.52</v>
      </c>
      <c r="X57">
        <f t="shared" si="8"/>
        <v>99.27</v>
      </c>
    </row>
    <row r="58" spans="1:30" x14ac:dyDescent="0.2">
      <c r="A58" s="10" t="s">
        <v>130</v>
      </c>
      <c r="B58" s="36">
        <v>2010</v>
      </c>
      <c r="C58">
        <v>8.8000000000000007</v>
      </c>
      <c r="D58">
        <v>17.09</v>
      </c>
      <c r="E58">
        <v>27.12</v>
      </c>
      <c r="F58">
        <v>20.58</v>
      </c>
      <c r="G58">
        <v>11.33</v>
      </c>
      <c r="H58">
        <v>6.93</v>
      </c>
      <c r="I58">
        <v>8.16</v>
      </c>
      <c r="K58" s="40">
        <f t="shared" si="19"/>
        <v>85.61</v>
      </c>
      <c r="L58" s="40">
        <f t="shared" si="1"/>
        <v>95.44</v>
      </c>
      <c r="M58" s="40">
        <f t="shared" si="2"/>
        <v>98.52</v>
      </c>
      <c r="N58" s="40">
        <f t="shared" si="3"/>
        <v>97.8</v>
      </c>
      <c r="O58" s="40">
        <f t="shared" si="4"/>
        <v>93.53</v>
      </c>
      <c r="Q58">
        <f t="shared" si="14"/>
        <v>0</v>
      </c>
      <c r="R58">
        <f t="shared" si="15"/>
        <v>76.14</v>
      </c>
      <c r="S58" s="41">
        <f t="shared" si="16"/>
        <v>100</v>
      </c>
      <c r="T58">
        <f t="shared" si="17"/>
        <v>94.42</v>
      </c>
      <c r="U58">
        <f t="shared" si="18"/>
        <v>61.35</v>
      </c>
      <c r="W58">
        <f t="shared" si="7"/>
        <v>85.61</v>
      </c>
      <c r="X58">
        <f t="shared" si="8"/>
        <v>98.52</v>
      </c>
    </row>
    <row r="59" spans="1:30" x14ac:dyDescent="0.2">
      <c r="A59" s="10" t="s">
        <v>131</v>
      </c>
      <c r="B59" s="36">
        <v>2010</v>
      </c>
      <c r="C59">
        <v>14.32</v>
      </c>
      <c r="D59">
        <v>35.880000000000003</v>
      </c>
      <c r="E59">
        <v>25.53</v>
      </c>
      <c r="F59">
        <v>8.5500000000000007</v>
      </c>
      <c r="G59">
        <v>6.03</v>
      </c>
      <c r="H59">
        <v>3.58</v>
      </c>
      <c r="I59">
        <v>6.1</v>
      </c>
      <c r="K59" s="40">
        <f t="shared" si="19"/>
        <v>87.79</v>
      </c>
      <c r="L59" s="40">
        <f t="shared" si="1"/>
        <v>95.94</v>
      </c>
      <c r="M59" s="40">
        <f t="shared" si="2"/>
        <v>97.89</v>
      </c>
      <c r="N59" s="40">
        <f t="shared" si="3"/>
        <v>88.91</v>
      </c>
      <c r="O59" s="40">
        <f t="shared" si="4"/>
        <v>84.58</v>
      </c>
      <c r="Q59">
        <f t="shared" si="14"/>
        <v>24.12</v>
      </c>
      <c r="R59">
        <f t="shared" si="15"/>
        <v>85.35</v>
      </c>
      <c r="S59" s="41">
        <f t="shared" si="16"/>
        <v>100</v>
      </c>
      <c r="T59">
        <f t="shared" si="17"/>
        <v>32.53</v>
      </c>
      <c r="U59">
        <f t="shared" si="18"/>
        <v>0</v>
      </c>
      <c r="W59">
        <f t="shared" si="7"/>
        <v>84.58</v>
      </c>
      <c r="X59">
        <f t="shared" si="8"/>
        <v>97.89</v>
      </c>
    </row>
    <row r="60" spans="1:30" x14ac:dyDescent="0.2">
      <c r="A60" s="10" t="s">
        <v>132</v>
      </c>
      <c r="B60" s="36">
        <v>2008</v>
      </c>
      <c r="C60">
        <v>25.03</v>
      </c>
      <c r="D60">
        <v>18.63</v>
      </c>
      <c r="E60">
        <v>15.94</v>
      </c>
      <c r="F60">
        <v>16.309999999999999</v>
      </c>
      <c r="G60">
        <v>9.39</v>
      </c>
      <c r="H60">
        <v>5.78</v>
      </c>
      <c r="I60">
        <v>8.93</v>
      </c>
      <c r="K60" s="40">
        <f t="shared" si="19"/>
        <v>95.26</v>
      </c>
      <c r="L60" s="40">
        <f t="shared" si="1"/>
        <v>99.48</v>
      </c>
      <c r="M60" s="40">
        <f t="shared" si="2"/>
        <v>98.6</v>
      </c>
      <c r="N60" s="40">
        <f t="shared" si="3"/>
        <v>93.26</v>
      </c>
      <c r="O60" s="40">
        <f t="shared" si="4"/>
        <v>90.54</v>
      </c>
      <c r="Q60">
        <f t="shared" si="14"/>
        <v>52.8</v>
      </c>
      <c r="R60" s="41">
        <f t="shared" si="15"/>
        <v>100</v>
      </c>
      <c r="S60">
        <f t="shared" si="16"/>
        <v>90.16</v>
      </c>
      <c r="T60">
        <f t="shared" si="17"/>
        <v>30.43</v>
      </c>
      <c r="U60">
        <f t="shared" si="18"/>
        <v>0</v>
      </c>
      <c r="W60">
        <f t="shared" si="7"/>
        <v>90.54</v>
      </c>
      <c r="X60">
        <f t="shared" si="8"/>
        <v>99.48</v>
      </c>
    </row>
    <row r="61" spans="1:30" x14ac:dyDescent="0.2">
      <c r="A61" s="10" t="s">
        <v>133</v>
      </c>
      <c r="B61" s="27">
        <v>2010</v>
      </c>
      <c r="K61" s="40"/>
      <c r="L61" s="40"/>
      <c r="M61" s="40"/>
      <c r="N61" s="40"/>
      <c r="O61" s="40"/>
    </row>
    <row r="62" spans="1:30" x14ac:dyDescent="0.2">
      <c r="A62" s="10" t="s">
        <v>134</v>
      </c>
      <c r="B62" s="36">
        <v>2010</v>
      </c>
      <c r="C62">
        <v>9.6999999999999993</v>
      </c>
      <c r="D62">
        <v>14.03</v>
      </c>
      <c r="E62">
        <v>33.71</v>
      </c>
      <c r="F62">
        <v>21.55</v>
      </c>
      <c r="G62">
        <v>8.69</v>
      </c>
      <c r="H62">
        <v>4.71</v>
      </c>
      <c r="I62">
        <v>7.61</v>
      </c>
      <c r="K62" s="40">
        <f t="shared" si="19"/>
        <v>84.49</v>
      </c>
      <c r="L62" s="40">
        <f t="shared" si="1"/>
        <v>94.35</v>
      </c>
      <c r="M62" s="40">
        <f t="shared" si="2"/>
        <v>97.23</v>
      </c>
      <c r="N62" s="40">
        <f t="shared" si="3"/>
        <v>96.56</v>
      </c>
      <c r="O62" s="40">
        <f t="shared" si="4"/>
        <v>90.8</v>
      </c>
      <c r="Q62">
        <f t="shared" si="14"/>
        <v>0</v>
      </c>
      <c r="R62">
        <f t="shared" si="15"/>
        <v>77.39</v>
      </c>
      <c r="S62" s="41">
        <f t="shared" si="16"/>
        <v>100</v>
      </c>
      <c r="T62">
        <f t="shared" si="17"/>
        <v>94.74</v>
      </c>
      <c r="U62">
        <f t="shared" si="18"/>
        <v>49.53</v>
      </c>
      <c r="W62">
        <f t="shared" si="7"/>
        <v>84.49</v>
      </c>
      <c r="X62">
        <f t="shared" si="8"/>
        <v>97.23</v>
      </c>
    </row>
    <row r="63" spans="1:30" x14ac:dyDescent="0.2">
      <c r="A63" s="10" t="s">
        <v>135</v>
      </c>
      <c r="B63" s="36">
        <v>2010</v>
      </c>
      <c r="C63">
        <v>6.22</v>
      </c>
      <c r="D63">
        <v>25.03</v>
      </c>
      <c r="E63">
        <v>31.5</v>
      </c>
      <c r="F63">
        <v>16.989999999999998</v>
      </c>
      <c r="G63">
        <v>7.58</v>
      </c>
      <c r="H63">
        <v>5</v>
      </c>
      <c r="I63">
        <v>7.67</v>
      </c>
      <c r="K63" s="40">
        <f t="shared" si="19"/>
        <v>82.46</v>
      </c>
      <c r="L63" s="40">
        <f t="shared" si="1"/>
        <v>93.59</v>
      </c>
      <c r="M63" s="40">
        <f t="shared" si="2"/>
        <v>97.75</v>
      </c>
      <c r="N63" s="40">
        <f t="shared" si="3"/>
        <v>94.84</v>
      </c>
      <c r="O63" s="40">
        <f t="shared" si="4"/>
        <v>89.66</v>
      </c>
      <c r="Q63">
        <f t="shared" si="14"/>
        <v>0</v>
      </c>
      <c r="R63">
        <f t="shared" si="15"/>
        <v>72.790000000000006</v>
      </c>
      <c r="S63" s="41">
        <f t="shared" si="16"/>
        <v>100</v>
      </c>
      <c r="T63">
        <f t="shared" si="17"/>
        <v>80.97</v>
      </c>
      <c r="U63">
        <f t="shared" si="18"/>
        <v>47.09</v>
      </c>
      <c r="W63">
        <f t="shared" si="7"/>
        <v>82.46</v>
      </c>
      <c r="X63">
        <f t="shared" si="8"/>
        <v>97.75</v>
      </c>
    </row>
    <row r="64" spans="1:30" x14ac:dyDescent="0.2">
      <c r="A64" s="10" t="s">
        <v>136</v>
      </c>
      <c r="B64" s="36">
        <v>2010</v>
      </c>
      <c r="C64">
        <v>11.8</v>
      </c>
      <c r="D64">
        <v>33.24</v>
      </c>
      <c r="E64">
        <v>22.57</v>
      </c>
      <c r="F64">
        <v>12.54</v>
      </c>
      <c r="G64">
        <v>7.54</v>
      </c>
      <c r="H64">
        <v>4.6100000000000003</v>
      </c>
      <c r="I64">
        <v>7.7</v>
      </c>
      <c r="K64" s="40">
        <f t="shared" si="19"/>
        <v>87.83</v>
      </c>
      <c r="L64" s="40">
        <f t="shared" si="1"/>
        <v>96.41</v>
      </c>
      <c r="M64" s="40">
        <f t="shared" si="2"/>
        <v>98.87</v>
      </c>
      <c r="N64" s="40">
        <f t="shared" si="3"/>
        <v>92.2</v>
      </c>
      <c r="O64" s="40">
        <f t="shared" si="4"/>
        <v>88.2</v>
      </c>
      <c r="Q64">
        <f t="shared" si="14"/>
        <v>0</v>
      </c>
      <c r="R64">
        <f t="shared" si="15"/>
        <v>77.72</v>
      </c>
      <c r="S64" s="41">
        <f t="shared" si="16"/>
        <v>100</v>
      </c>
      <c r="T64">
        <f t="shared" si="17"/>
        <v>39.58</v>
      </c>
      <c r="U64">
        <f t="shared" si="18"/>
        <v>3.35</v>
      </c>
      <c r="W64">
        <f t="shared" si="7"/>
        <v>87.83</v>
      </c>
      <c r="X64">
        <f t="shared" si="8"/>
        <v>98.87</v>
      </c>
    </row>
    <row r="65" spans="1:24" x14ac:dyDescent="0.2">
      <c r="A65" s="10" t="s">
        <v>137</v>
      </c>
      <c r="B65" s="36">
        <v>2010</v>
      </c>
      <c r="C65">
        <v>11.59</v>
      </c>
      <c r="D65">
        <v>14.17</v>
      </c>
      <c r="E65">
        <v>20.309999999999999</v>
      </c>
      <c r="F65">
        <v>23.73</v>
      </c>
      <c r="G65">
        <v>13.27</v>
      </c>
      <c r="H65">
        <v>7.97</v>
      </c>
      <c r="I65">
        <v>8.9600000000000009</v>
      </c>
      <c r="K65" s="40">
        <f t="shared" si="19"/>
        <v>88.12</v>
      </c>
      <c r="L65" s="40">
        <f t="shared" si="1"/>
        <v>96.36</v>
      </c>
      <c r="M65" s="40">
        <f t="shared" si="2"/>
        <v>98.36</v>
      </c>
      <c r="N65" s="40">
        <f t="shared" si="3"/>
        <v>98.49</v>
      </c>
      <c r="O65" s="40">
        <f t="shared" si="4"/>
        <v>95.02</v>
      </c>
      <c r="Q65">
        <f t="shared" si="14"/>
        <v>0</v>
      </c>
      <c r="R65">
        <f t="shared" si="15"/>
        <v>79.459999999999994</v>
      </c>
      <c r="S65">
        <f t="shared" si="16"/>
        <v>98.75</v>
      </c>
      <c r="T65" s="41">
        <f t="shared" si="17"/>
        <v>100</v>
      </c>
      <c r="U65">
        <f t="shared" si="18"/>
        <v>66.540000000000006</v>
      </c>
      <c r="W65">
        <f t="shared" si="7"/>
        <v>88.12</v>
      </c>
      <c r="X65">
        <f t="shared" si="8"/>
        <v>98.49</v>
      </c>
    </row>
    <row r="66" spans="1:24" x14ac:dyDescent="0.2">
      <c r="A66" s="10" t="s">
        <v>138</v>
      </c>
      <c r="B66" s="36">
        <v>2010</v>
      </c>
      <c r="C66">
        <v>16.940000000000001</v>
      </c>
      <c r="D66">
        <v>7.22</v>
      </c>
      <c r="E66">
        <v>11.76</v>
      </c>
      <c r="F66">
        <v>21.2</v>
      </c>
      <c r="G66">
        <v>21.48</v>
      </c>
      <c r="H66">
        <v>11.57</v>
      </c>
      <c r="I66">
        <v>9.81</v>
      </c>
      <c r="K66" s="40">
        <f t="shared" si="19"/>
        <v>90.37</v>
      </c>
      <c r="L66" s="40">
        <f t="shared" si="1"/>
        <v>95.37</v>
      </c>
      <c r="M66" s="40">
        <f t="shared" si="2"/>
        <v>95.4</v>
      </c>
      <c r="N66" s="40">
        <f t="shared" si="3"/>
        <v>97.04</v>
      </c>
      <c r="O66" s="40">
        <f t="shared" si="4"/>
        <v>96.62</v>
      </c>
      <c r="Q66">
        <f t="shared" si="14"/>
        <v>0</v>
      </c>
      <c r="R66">
        <f t="shared" si="15"/>
        <v>74.959999999999994</v>
      </c>
      <c r="S66">
        <f t="shared" si="16"/>
        <v>75.41</v>
      </c>
      <c r="T66" s="41">
        <f t="shared" si="17"/>
        <v>100</v>
      </c>
      <c r="U66">
        <f t="shared" si="18"/>
        <v>93.7</v>
      </c>
      <c r="W66">
        <f t="shared" si="7"/>
        <v>90.37</v>
      </c>
      <c r="X66">
        <f t="shared" si="8"/>
        <v>97.04</v>
      </c>
    </row>
    <row r="67" spans="1:24" x14ac:dyDescent="0.2">
      <c r="A67" s="10" t="s">
        <v>139</v>
      </c>
      <c r="B67" s="36">
        <v>2010</v>
      </c>
      <c r="C67">
        <v>19.829999999999998</v>
      </c>
      <c r="D67">
        <v>26.16</v>
      </c>
      <c r="E67">
        <v>30.38</v>
      </c>
      <c r="F67">
        <v>12.24</v>
      </c>
      <c r="G67">
        <v>4.22</v>
      </c>
      <c r="H67">
        <v>1.69</v>
      </c>
      <c r="I67">
        <v>5.49</v>
      </c>
      <c r="K67" s="40">
        <f t="shared" si="19"/>
        <v>89.05</v>
      </c>
      <c r="L67" s="40">
        <f t="shared" ref="L67:L70" si="20">ROUND(SQRT($C67*$AA$5)+SQRT($D67*$AB$5)+SQRT($E67*$AC$5)+SQRT($F67*$AD$5)+SQRT($G67*$AE$5)+SQRT($H67*$AF$5)+SQRT($I67*$AG$5),2)</f>
        <v>96.24</v>
      </c>
      <c r="M67" s="40">
        <f t="shared" ref="M67:M70" si="21">ROUND(SQRT($C67*$AA$6)+SQRT($D67*$AB$6)+SQRT($E67*$AC$6)+SQRT($F67*$AD$6)+SQRT($G67*$AE$6)+SQRT($H67*$AF$6)+SQRT($I67*$AG$6),2)</f>
        <v>97</v>
      </c>
      <c r="N67" s="40">
        <f t="shared" ref="N67:N70" si="22">ROUND(SQRT($C67*$AA$7)+SQRT($D67*$AB$7)+SQRT($E67*$AC$7)+SQRT($F67*$AD$7)+SQRT($G67*$AE$7)+SQRT($H67*$AF$7)+SQRT($I67*$AG$7),2)</f>
        <v>88.84</v>
      </c>
      <c r="O67" s="40">
        <f t="shared" ref="O67:O70" si="23">ROUND(SQRT($C67*$AA$8)+SQRT($D67*$AB$8)+SQRT($E67*$AC$8)+SQRT($F67*$AD$8)+SQRT($G67*$AE$8)+SQRT($H67*$AF$8)+SQRT($I67*$AG$8),2)</f>
        <v>82.35</v>
      </c>
      <c r="Q67">
        <f t="shared" si="14"/>
        <v>45.73</v>
      </c>
      <c r="R67">
        <f t="shared" si="15"/>
        <v>94.81</v>
      </c>
      <c r="S67" s="41">
        <f t="shared" si="16"/>
        <v>100</v>
      </c>
      <c r="T67">
        <f t="shared" si="17"/>
        <v>44.3</v>
      </c>
      <c r="U67">
        <f t="shared" si="18"/>
        <v>0</v>
      </c>
      <c r="W67">
        <f t="shared" si="7"/>
        <v>82.35</v>
      </c>
      <c r="X67">
        <f t="shared" si="8"/>
        <v>97</v>
      </c>
    </row>
    <row r="68" spans="1:24" x14ac:dyDescent="0.2">
      <c r="A68" s="10" t="s">
        <v>140</v>
      </c>
      <c r="B68" s="36">
        <v>2010</v>
      </c>
      <c r="C68">
        <v>12.36</v>
      </c>
      <c r="D68">
        <v>18.43</v>
      </c>
      <c r="E68">
        <v>22.3</v>
      </c>
      <c r="F68">
        <v>19.23</v>
      </c>
      <c r="G68">
        <v>13.21</v>
      </c>
      <c r="H68">
        <v>6.52</v>
      </c>
      <c r="I68">
        <v>7.94</v>
      </c>
      <c r="K68" s="40">
        <f t="shared" si="19"/>
        <v>88.74</v>
      </c>
      <c r="L68" s="40">
        <f t="shared" si="20"/>
        <v>97.24</v>
      </c>
      <c r="M68" s="40">
        <f t="shared" si="21"/>
        <v>99.34</v>
      </c>
      <c r="N68" s="40">
        <f t="shared" si="22"/>
        <v>97.46</v>
      </c>
      <c r="O68" s="40">
        <f t="shared" si="23"/>
        <v>93.59</v>
      </c>
      <c r="Q68">
        <f t="shared" si="14"/>
        <v>0</v>
      </c>
      <c r="R68">
        <f t="shared" si="15"/>
        <v>80.19</v>
      </c>
      <c r="S68" s="41">
        <f t="shared" si="16"/>
        <v>100</v>
      </c>
      <c r="T68">
        <f t="shared" si="17"/>
        <v>82.26</v>
      </c>
      <c r="U68">
        <f t="shared" si="18"/>
        <v>45.75</v>
      </c>
      <c r="W68">
        <f t="shared" ref="W68:W70" si="24">MIN(K68:O68)</f>
        <v>88.74</v>
      </c>
      <c r="X68">
        <f t="shared" ref="X68:X70" si="25">MAX(K68:O68)</f>
        <v>99.34</v>
      </c>
    </row>
    <row r="69" spans="1:24" x14ac:dyDescent="0.2">
      <c r="A69" s="10" t="s">
        <v>141</v>
      </c>
      <c r="B69" s="36">
        <v>2010</v>
      </c>
      <c r="C69">
        <v>20.12</v>
      </c>
      <c r="D69">
        <v>24.94</v>
      </c>
      <c r="E69">
        <v>23.6</v>
      </c>
      <c r="F69">
        <v>14.11</v>
      </c>
      <c r="G69">
        <v>6.73</v>
      </c>
      <c r="H69">
        <v>3.43</v>
      </c>
      <c r="I69">
        <v>7.07</v>
      </c>
      <c r="K69" s="40">
        <f t="shared" si="19"/>
        <v>91.74</v>
      </c>
      <c r="L69" s="40">
        <f t="shared" si="20"/>
        <v>98.25</v>
      </c>
      <c r="M69" s="40">
        <f t="shared" si="21"/>
        <v>98.78</v>
      </c>
      <c r="N69" s="40">
        <f t="shared" si="22"/>
        <v>91.92</v>
      </c>
      <c r="O69" s="40">
        <f t="shared" si="23"/>
        <v>87.12</v>
      </c>
      <c r="Q69">
        <f t="shared" si="14"/>
        <v>39.619999999999997</v>
      </c>
      <c r="R69">
        <f t="shared" si="15"/>
        <v>95.45</v>
      </c>
      <c r="S69" s="41">
        <f t="shared" si="16"/>
        <v>100</v>
      </c>
      <c r="T69">
        <f t="shared" si="17"/>
        <v>41.17</v>
      </c>
      <c r="U69">
        <f t="shared" si="18"/>
        <v>0</v>
      </c>
      <c r="W69">
        <f t="shared" si="24"/>
        <v>87.12</v>
      </c>
      <c r="X69">
        <f t="shared" si="25"/>
        <v>98.78</v>
      </c>
    </row>
    <row r="70" spans="1:24" x14ac:dyDescent="0.2">
      <c r="A70" s="10" t="s">
        <v>142</v>
      </c>
      <c r="B70" s="36">
        <v>2010</v>
      </c>
      <c r="C70">
        <v>22.45</v>
      </c>
      <c r="D70">
        <v>25.23</v>
      </c>
      <c r="E70">
        <v>21.3</v>
      </c>
      <c r="F70">
        <v>12.5</v>
      </c>
      <c r="G70">
        <v>7.16</v>
      </c>
      <c r="H70">
        <v>3.9</v>
      </c>
      <c r="I70">
        <v>7.45</v>
      </c>
      <c r="K70" s="40">
        <f t="shared" si="19"/>
        <v>93.2</v>
      </c>
      <c r="L70" s="40">
        <f t="shared" si="20"/>
        <v>98.79</v>
      </c>
      <c r="M70" s="40">
        <f t="shared" si="21"/>
        <v>98.77</v>
      </c>
      <c r="N70" s="40">
        <f t="shared" si="22"/>
        <v>91.24</v>
      </c>
      <c r="O70" s="40">
        <f t="shared" si="23"/>
        <v>87.31</v>
      </c>
      <c r="Q70">
        <f t="shared" si="14"/>
        <v>51.31</v>
      </c>
      <c r="R70" s="41">
        <f t="shared" si="15"/>
        <v>100</v>
      </c>
      <c r="S70">
        <f t="shared" si="16"/>
        <v>99.83</v>
      </c>
      <c r="T70">
        <f t="shared" si="17"/>
        <v>34.229999999999997</v>
      </c>
      <c r="U70">
        <f t="shared" si="18"/>
        <v>0</v>
      </c>
      <c r="W70">
        <f t="shared" si="24"/>
        <v>87.31</v>
      </c>
      <c r="X70">
        <f t="shared" si="25"/>
        <v>98.79</v>
      </c>
    </row>
  </sheetData>
  <mergeCells count="5">
    <mergeCell ref="C1:I1"/>
    <mergeCell ref="K1:O1"/>
    <mergeCell ref="Q1:U1"/>
    <mergeCell ref="C25:I25"/>
    <mergeCell ref="C48:I4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N176"/>
  <sheetViews>
    <sheetView topLeftCell="C11" zoomScale="68" zoomScaleNormal="68" zoomScalePageLayoutView="68" workbookViewId="0">
      <selection activeCell="A2" sqref="A2"/>
    </sheetView>
  </sheetViews>
  <sheetFormatPr baseColWidth="10" defaultRowHeight="16" x14ac:dyDescent="0.2"/>
  <cols>
    <col min="1" max="1" width="20.6640625" bestFit="1" customWidth="1"/>
  </cols>
  <sheetData>
    <row r="1" spans="1:14" x14ac:dyDescent="0.2">
      <c r="A1" s="12"/>
      <c r="B1" s="12" t="s">
        <v>95</v>
      </c>
      <c r="C1" s="12" t="s">
        <v>6</v>
      </c>
      <c r="D1" s="12" t="s">
        <v>7</v>
      </c>
      <c r="E1" s="12" t="s">
        <v>8</v>
      </c>
      <c r="F1" s="12" t="s">
        <v>9</v>
      </c>
      <c r="G1" s="12" t="s">
        <v>10</v>
      </c>
      <c r="H1" s="12" t="s">
        <v>11</v>
      </c>
      <c r="K1" s="10" t="s">
        <v>71</v>
      </c>
      <c r="L1" s="10"/>
      <c r="M1" s="10"/>
      <c r="N1" s="10"/>
    </row>
    <row r="2" spans="1:14" x14ac:dyDescent="0.2">
      <c r="A2" s="10" t="s">
        <v>171</v>
      </c>
      <c r="B2">
        <v>19.760000000000002</v>
      </c>
      <c r="C2">
        <v>26.87</v>
      </c>
      <c r="D2">
        <v>20.149999999999999</v>
      </c>
      <c r="E2" s="4">
        <v>12.71</v>
      </c>
      <c r="F2" s="4">
        <v>8.52</v>
      </c>
      <c r="G2" s="4">
        <v>4.24</v>
      </c>
      <c r="H2" s="4">
        <v>7.75</v>
      </c>
      <c r="J2" s="12" t="s">
        <v>95</v>
      </c>
      <c r="K2" s="37">
        <f>-L2</f>
        <v>-19.760000000000002</v>
      </c>
      <c r="L2" s="37">
        <f t="array" ref="L2:L8">TRANSPOSE(B2:H2)</f>
        <v>19.760000000000002</v>
      </c>
      <c r="M2" s="37"/>
      <c r="N2" s="37"/>
    </row>
    <row r="3" spans="1:14" x14ac:dyDescent="0.2">
      <c r="A3" s="10" t="s">
        <v>174</v>
      </c>
      <c r="B3">
        <v>25.3</v>
      </c>
      <c r="C3">
        <v>13.71</v>
      </c>
      <c r="D3">
        <v>16.23</v>
      </c>
      <c r="E3" s="4">
        <v>16.7</v>
      </c>
      <c r="F3" s="4">
        <v>12.29</v>
      </c>
      <c r="G3" s="4">
        <v>7.29</v>
      </c>
      <c r="H3" s="4">
        <v>8.48</v>
      </c>
      <c r="J3" s="12" t="s">
        <v>6</v>
      </c>
      <c r="K3" s="37">
        <f t="shared" ref="K3:K8" si="0">-L3</f>
        <v>-26.87</v>
      </c>
      <c r="L3" s="37">
        <v>26.87</v>
      </c>
      <c r="M3" s="37"/>
      <c r="N3" s="37"/>
    </row>
    <row r="4" spans="1:14" x14ac:dyDescent="0.2">
      <c r="A4" s="10" t="s">
        <v>177</v>
      </c>
      <c r="B4">
        <v>27.11</v>
      </c>
      <c r="C4">
        <v>40.450000000000003</v>
      </c>
      <c r="D4">
        <v>13.67</v>
      </c>
      <c r="E4" s="4">
        <v>5.64</v>
      </c>
      <c r="F4" s="4">
        <v>4.3499999999999996</v>
      </c>
      <c r="G4" s="4">
        <v>1.92</v>
      </c>
      <c r="H4" s="4">
        <v>6.87</v>
      </c>
      <c r="J4" s="12" t="s">
        <v>7</v>
      </c>
      <c r="K4" s="37">
        <f t="shared" si="0"/>
        <v>-20.149999999999999</v>
      </c>
      <c r="L4" s="37">
        <v>20.149999999999999</v>
      </c>
      <c r="M4" s="37"/>
      <c r="N4" s="37"/>
    </row>
    <row r="5" spans="1:14" x14ac:dyDescent="0.2">
      <c r="A5" s="10" t="s">
        <v>180</v>
      </c>
      <c r="B5">
        <v>13.2</v>
      </c>
      <c r="C5">
        <v>23.52</v>
      </c>
      <c r="D5">
        <v>24.48</v>
      </c>
      <c r="E5" s="4">
        <v>15.84</v>
      </c>
      <c r="F5" s="4">
        <v>9.9</v>
      </c>
      <c r="G5" s="4">
        <v>5.22</v>
      </c>
      <c r="H5" s="4">
        <v>7.86</v>
      </c>
      <c r="J5" s="12" t="s">
        <v>8</v>
      </c>
      <c r="K5" s="37">
        <f t="shared" si="0"/>
        <v>-12.71</v>
      </c>
      <c r="L5" s="37">
        <v>12.71</v>
      </c>
      <c r="M5" s="37"/>
      <c r="N5" s="37"/>
    </row>
    <row r="6" spans="1:14" x14ac:dyDescent="0.2">
      <c r="A6" s="10" t="s">
        <v>173</v>
      </c>
      <c r="B6">
        <v>23.23</v>
      </c>
      <c r="C6">
        <v>23.1</v>
      </c>
      <c r="D6">
        <v>19.53</v>
      </c>
      <c r="E6">
        <v>13.82</v>
      </c>
      <c r="F6">
        <v>8.17</v>
      </c>
      <c r="G6">
        <v>4.4400000000000004</v>
      </c>
      <c r="H6">
        <v>7.71</v>
      </c>
      <c r="J6" s="12" t="s">
        <v>9</v>
      </c>
      <c r="K6" s="37">
        <f t="shared" si="0"/>
        <v>-8.52</v>
      </c>
      <c r="L6" s="37">
        <v>8.52</v>
      </c>
      <c r="M6" s="37"/>
      <c r="N6" s="37"/>
    </row>
    <row r="7" spans="1:14" x14ac:dyDescent="0.2">
      <c r="A7" s="10" t="s">
        <v>175</v>
      </c>
      <c r="B7">
        <v>18.62</v>
      </c>
      <c r="C7">
        <v>11.27</v>
      </c>
      <c r="D7">
        <v>18.91</v>
      </c>
      <c r="E7">
        <v>22.04</v>
      </c>
      <c r="F7">
        <v>13.95</v>
      </c>
      <c r="G7">
        <v>6.71</v>
      </c>
      <c r="H7">
        <v>8.5</v>
      </c>
      <c r="J7" s="12" t="s">
        <v>10</v>
      </c>
      <c r="K7" s="37">
        <f t="shared" si="0"/>
        <v>-4.24</v>
      </c>
      <c r="L7" s="37">
        <v>4.24</v>
      </c>
      <c r="M7" s="37"/>
      <c r="N7" s="37"/>
    </row>
    <row r="8" spans="1:14" x14ac:dyDescent="0.2">
      <c r="A8" s="10" t="s">
        <v>178</v>
      </c>
      <c r="B8">
        <v>45.23</v>
      </c>
      <c r="C8">
        <v>18.97</v>
      </c>
      <c r="D8">
        <v>11.27</v>
      </c>
      <c r="E8">
        <v>8.83</v>
      </c>
      <c r="F8">
        <v>4.29</v>
      </c>
      <c r="G8">
        <v>3.2</v>
      </c>
      <c r="H8">
        <v>8.1999999999999993</v>
      </c>
      <c r="J8" s="12" t="s">
        <v>11</v>
      </c>
      <c r="K8" s="37">
        <f t="shared" si="0"/>
        <v>-7.75</v>
      </c>
      <c r="L8" s="37">
        <v>7.75</v>
      </c>
      <c r="M8" s="37"/>
      <c r="N8" s="37"/>
    </row>
    <row r="9" spans="1:14" x14ac:dyDescent="0.2">
      <c r="A9" s="10" t="s">
        <v>181</v>
      </c>
      <c r="B9">
        <v>14.84</v>
      </c>
      <c r="C9">
        <v>23.69</v>
      </c>
      <c r="D9">
        <v>20.99</v>
      </c>
      <c r="E9">
        <v>16.86</v>
      </c>
      <c r="F9">
        <v>10.83</v>
      </c>
      <c r="G9">
        <v>4.72</v>
      </c>
      <c r="H9">
        <v>8.0500000000000007</v>
      </c>
      <c r="L9" s="10" t="s">
        <v>72</v>
      </c>
      <c r="N9" s="37"/>
    </row>
    <row r="10" spans="1:14" x14ac:dyDescent="0.2">
      <c r="A10" s="10" t="s">
        <v>172</v>
      </c>
      <c r="B10">
        <v>22.45</v>
      </c>
      <c r="C10">
        <v>25.23</v>
      </c>
      <c r="D10">
        <v>21.3</v>
      </c>
      <c r="E10">
        <v>12.5</v>
      </c>
      <c r="F10">
        <v>7.16</v>
      </c>
      <c r="G10">
        <v>3.9</v>
      </c>
      <c r="H10">
        <v>7.45</v>
      </c>
      <c r="K10">
        <f>-L10</f>
        <v>-25.3</v>
      </c>
      <c r="L10" s="37">
        <f t="array" ref="L10:L16">TRANSPOSE(B3:H3)</f>
        <v>25.3</v>
      </c>
      <c r="N10" s="37"/>
    </row>
    <row r="11" spans="1:14" x14ac:dyDescent="0.2">
      <c r="A11" s="10" t="s">
        <v>176</v>
      </c>
      <c r="B11">
        <v>14.41</v>
      </c>
      <c r="C11">
        <v>19.579999999999998</v>
      </c>
      <c r="D11">
        <v>27.39</v>
      </c>
      <c r="E11">
        <v>17.559999999999999</v>
      </c>
      <c r="F11">
        <v>8.7799999999999994</v>
      </c>
      <c r="G11">
        <v>4.9400000000000004</v>
      </c>
      <c r="H11">
        <v>7.34</v>
      </c>
      <c r="K11">
        <f t="shared" ref="K11:K16" si="1">-L11</f>
        <v>-13.71</v>
      </c>
      <c r="L11" s="37">
        <v>13.71</v>
      </c>
      <c r="N11" s="37"/>
    </row>
    <row r="12" spans="1:14" x14ac:dyDescent="0.2">
      <c r="A12" s="10" t="s">
        <v>179</v>
      </c>
      <c r="B12">
        <v>19.829999999999998</v>
      </c>
      <c r="C12">
        <v>26.16</v>
      </c>
      <c r="D12">
        <v>30.38</v>
      </c>
      <c r="E12">
        <v>12.24</v>
      </c>
      <c r="F12">
        <v>4.22</v>
      </c>
      <c r="G12">
        <v>1.69</v>
      </c>
      <c r="H12">
        <v>5.49</v>
      </c>
      <c r="K12">
        <f t="shared" si="1"/>
        <v>-16.23</v>
      </c>
      <c r="L12" s="37">
        <v>16.23</v>
      </c>
      <c r="N12" s="37"/>
    </row>
    <row r="13" spans="1:14" x14ac:dyDescent="0.2">
      <c r="A13" s="10" t="s">
        <v>182</v>
      </c>
      <c r="B13">
        <v>8.8000000000000007</v>
      </c>
      <c r="C13">
        <v>17.09</v>
      </c>
      <c r="D13">
        <v>27.12</v>
      </c>
      <c r="E13">
        <v>20.58</v>
      </c>
      <c r="F13">
        <v>11.33</v>
      </c>
      <c r="G13">
        <v>6.93</v>
      </c>
      <c r="H13">
        <v>8.16</v>
      </c>
      <c r="K13">
        <f t="shared" si="1"/>
        <v>-16.7</v>
      </c>
      <c r="L13" s="37">
        <v>16.7</v>
      </c>
    </row>
    <row r="14" spans="1:14" x14ac:dyDescent="0.2">
      <c r="A14" s="10"/>
      <c r="B14" s="37"/>
      <c r="C14" s="37"/>
      <c r="D14" s="37"/>
      <c r="E14" s="37"/>
      <c r="F14" s="37"/>
      <c r="G14" s="37"/>
      <c r="H14" s="37"/>
      <c r="K14">
        <f t="shared" si="1"/>
        <v>-12.29</v>
      </c>
      <c r="L14" s="37">
        <v>12.29</v>
      </c>
    </row>
    <row r="15" spans="1:14" x14ac:dyDescent="0.2">
      <c r="A15" s="10"/>
      <c r="C15" s="21"/>
      <c r="D15" s="38"/>
      <c r="E15" s="38"/>
      <c r="F15" s="38"/>
      <c r="G15" s="4"/>
      <c r="H15" s="38"/>
      <c r="K15">
        <f t="shared" si="1"/>
        <v>-7.29</v>
      </c>
      <c r="L15" s="37">
        <v>7.29</v>
      </c>
    </row>
    <row r="16" spans="1:14" x14ac:dyDescent="0.2">
      <c r="A16" s="10"/>
      <c r="C16" s="21"/>
      <c r="D16" s="38"/>
      <c r="E16" s="38"/>
      <c r="F16" s="38"/>
      <c r="G16" s="4"/>
      <c r="H16" s="38"/>
      <c r="K16">
        <f t="shared" si="1"/>
        <v>-8.48</v>
      </c>
      <c r="L16" s="37">
        <v>8.48</v>
      </c>
    </row>
    <row r="17" spans="1:12" x14ac:dyDescent="0.2">
      <c r="A17" s="10"/>
      <c r="C17" s="21"/>
      <c r="D17" s="38"/>
      <c r="E17" s="38"/>
      <c r="F17" s="38"/>
      <c r="G17" s="4"/>
      <c r="H17" s="38"/>
      <c r="L17" s="10" t="s">
        <v>81</v>
      </c>
    </row>
    <row r="18" spans="1:12" x14ac:dyDescent="0.2">
      <c r="A18" s="10"/>
      <c r="C18" s="21"/>
      <c r="D18" s="38"/>
      <c r="E18" s="38"/>
      <c r="F18" s="38"/>
      <c r="G18" s="4"/>
      <c r="H18" s="38"/>
      <c r="K18">
        <f>-L18</f>
        <v>-27.11</v>
      </c>
      <c r="L18" s="37">
        <f t="array" ref="L18:L24">TRANSPOSE(B4:H4)</f>
        <v>27.11</v>
      </c>
    </row>
    <row r="19" spans="1:12" x14ac:dyDescent="0.2">
      <c r="A19" s="10"/>
      <c r="C19" s="21"/>
      <c r="D19" s="38"/>
      <c r="E19" s="38"/>
      <c r="F19" s="38"/>
      <c r="G19" s="4"/>
      <c r="H19" s="38"/>
      <c r="K19">
        <f t="shared" ref="K19:K24" si="2">-L19</f>
        <v>-40.450000000000003</v>
      </c>
      <c r="L19" s="37">
        <v>40.450000000000003</v>
      </c>
    </row>
    <row r="20" spans="1:12" x14ac:dyDescent="0.2">
      <c r="A20" s="10"/>
      <c r="C20" s="21"/>
      <c r="D20" s="38"/>
      <c r="E20" s="38"/>
      <c r="F20" s="38"/>
      <c r="G20" s="4"/>
      <c r="H20" s="38"/>
      <c r="K20">
        <f t="shared" si="2"/>
        <v>-13.67</v>
      </c>
      <c r="L20" s="37">
        <v>13.67</v>
      </c>
    </row>
    <row r="21" spans="1:12" x14ac:dyDescent="0.2">
      <c r="A21" s="10"/>
      <c r="C21" s="21"/>
      <c r="D21" s="38"/>
      <c r="E21" s="38"/>
      <c r="F21" s="38"/>
      <c r="G21" s="4"/>
      <c r="H21" s="38"/>
      <c r="K21">
        <f t="shared" si="2"/>
        <v>-5.64</v>
      </c>
      <c r="L21" s="37">
        <v>5.64</v>
      </c>
    </row>
    <row r="22" spans="1:12" x14ac:dyDescent="0.2">
      <c r="A22" s="10"/>
      <c r="C22" s="21"/>
      <c r="D22" s="38"/>
      <c r="E22" s="38"/>
      <c r="F22" s="38"/>
      <c r="G22" s="4"/>
      <c r="H22" s="38"/>
      <c r="K22">
        <f t="shared" si="2"/>
        <v>-4.3499999999999996</v>
      </c>
      <c r="L22" s="37">
        <v>4.3499999999999996</v>
      </c>
    </row>
    <row r="23" spans="1:12" x14ac:dyDescent="0.2">
      <c r="A23" s="10"/>
      <c r="C23" s="21"/>
      <c r="D23" s="38"/>
      <c r="E23" s="38"/>
      <c r="F23" s="38"/>
      <c r="G23" s="4"/>
      <c r="H23" s="38"/>
      <c r="K23">
        <f t="shared" si="2"/>
        <v>-1.92</v>
      </c>
      <c r="L23" s="37">
        <v>1.92</v>
      </c>
    </row>
    <row r="24" spans="1:12" x14ac:dyDescent="0.2">
      <c r="K24">
        <f t="shared" si="2"/>
        <v>-6.87</v>
      </c>
      <c r="L24" s="37">
        <v>6.87</v>
      </c>
    </row>
    <row r="25" spans="1:12" x14ac:dyDescent="0.2">
      <c r="L25" s="10" t="s">
        <v>82</v>
      </c>
    </row>
    <row r="26" spans="1:12" x14ac:dyDescent="0.2">
      <c r="K26">
        <f>-L26</f>
        <v>-13.2</v>
      </c>
      <c r="L26" s="37">
        <f t="array" ref="L26:L32">TRANSPOSE(B5:H5)</f>
        <v>13.2</v>
      </c>
    </row>
    <row r="27" spans="1:12" x14ac:dyDescent="0.2">
      <c r="K27">
        <f t="shared" ref="K27:K90" si="3">-L27</f>
        <v>-23.52</v>
      </c>
      <c r="L27" s="37">
        <v>23.52</v>
      </c>
    </row>
    <row r="28" spans="1:12" x14ac:dyDescent="0.2">
      <c r="K28">
        <f t="shared" si="3"/>
        <v>-24.48</v>
      </c>
      <c r="L28" s="37">
        <v>24.48</v>
      </c>
    </row>
    <row r="29" spans="1:12" x14ac:dyDescent="0.2">
      <c r="K29">
        <f t="shared" si="3"/>
        <v>-15.84</v>
      </c>
      <c r="L29" s="37">
        <v>15.84</v>
      </c>
    </row>
    <row r="30" spans="1:12" x14ac:dyDescent="0.2">
      <c r="K30">
        <f t="shared" si="3"/>
        <v>-9.9</v>
      </c>
      <c r="L30" s="37">
        <v>9.9</v>
      </c>
    </row>
    <row r="31" spans="1:12" x14ac:dyDescent="0.2">
      <c r="K31">
        <f t="shared" si="3"/>
        <v>-5.22</v>
      </c>
      <c r="L31" s="37">
        <v>5.22</v>
      </c>
    </row>
    <row r="32" spans="1:12" x14ac:dyDescent="0.2">
      <c r="K32">
        <f t="shared" si="3"/>
        <v>-7.86</v>
      </c>
      <c r="L32" s="37">
        <v>7.86</v>
      </c>
    </row>
    <row r="33" spans="11:12" x14ac:dyDescent="0.2">
      <c r="L33" s="10" t="s">
        <v>73</v>
      </c>
    </row>
    <row r="34" spans="11:12" x14ac:dyDescent="0.2">
      <c r="K34">
        <f t="shared" si="3"/>
        <v>-23.23</v>
      </c>
      <c r="L34" s="37">
        <f t="array" ref="L34:L40">TRANSPOSE(B6:H6)</f>
        <v>23.23</v>
      </c>
    </row>
    <row r="35" spans="11:12" x14ac:dyDescent="0.2">
      <c r="K35">
        <f t="shared" si="3"/>
        <v>-23.1</v>
      </c>
      <c r="L35" s="37">
        <v>23.1</v>
      </c>
    </row>
    <row r="36" spans="11:12" x14ac:dyDescent="0.2">
      <c r="K36">
        <f t="shared" si="3"/>
        <v>-19.53</v>
      </c>
      <c r="L36" s="37">
        <v>19.53</v>
      </c>
    </row>
    <row r="37" spans="11:12" x14ac:dyDescent="0.2">
      <c r="K37">
        <f t="shared" si="3"/>
        <v>-13.82</v>
      </c>
      <c r="L37" s="37">
        <v>13.82</v>
      </c>
    </row>
    <row r="38" spans="11:12" x14ac:dyDescent="0.2">
      <c r="K38">
        <f t="shared" si="3"/>
        <v>-8.17</v>
      </c>
      <c r="L38" s="37">
        <v>8.17</v>
      </c>
    </row>
    <row r="39" spans="11:12" x14ac:dyDescent="0.2">
      <c r="K39">
        <f t="shared" si="3"/>
        <v>-4.4400000000000004</v>
      </c>
      <c r="L39" s="37">
        <v>4.4400000000000004</v>
      </c>
    </row>
    <row r="40" spans="11:12" x14ac:dyDescent="0.2">
      <c r="K40">
        <f t="shared" si="3"/>
        <v>-7.71</v>
      </c>
      <c r="L40" s="37">
        <v>7.71</v>
      </c>
    </row>
    <row r="41" spans="11:12" x14ac:dyDescent="0.2">
      <c r="L41" s="10" t="s">
        <v>74</v>
      </c>
    </row>
    <row r="42" spans="11:12" x14ac:dyDescent="0.2">
      <c r="K42">
        <f t="shared" si="3"/>
        <v>-18.62</v>
      </c>
      <c r="L42" s="37">
        <f t="array" ref="L42:L48">TRANSPOSE(B7:H7)</f>
        <v>18.62</v>
      </c>
    </row>
    <row r="43" spans="11:12" x14ac:dyDescent="0.2">
      <c r="K43">
        <f t="shared" si="3"/>
        <v>-11.27</v>
      </c>
      <c r="L43" s="37">
        <v>11.27</v>
      </c>
    </row>
    <row r="44" spans="11:12" x14ac:dyDescent="0.2">
      <c r="K44">
        <f t="shared" si="3"/>
        <v>-18.91</v>
      </c>
      <c r="L44" s="37">
        <v>18.91</v>
      </c>
    </row>
    <row r="45" spans="11:12" x14ac:dyDescent="0.2">
      <c r="K45">
        <f t="shared" si="3"/>
        <v>-22.04</v>
      </c>
      <c r="L45" s="37">
        <v>22.04</v>
      </c>
    </row>
    <row r="46" spans="11:12" x14ac:dyDescent="0.2">
      <c r="K46">
        <f t="shared" si="3"/>
        <v>-13.95</v>
      </c>
      <c r="L46" s="37">
        <v>13.95</v>
      </c>
    </row>
    <row r="47" spans="11:12" x14ac:dyDescent="0.2">
      <c r="K47">
        <f t="shared" si="3"/>
        <v>-6.71</v>
      </c>
      <c r="L47" s="37">
        <v>6.71</v>
      </c>
    </row>
    <row r="48" spans="11:12" x14ac:dyDescent="0.2">
      <c r="K48">
        <f t="shared" si="3"/>
        <v>-8.5</v>
      </c>
      <c r="L48" s="37">
        <v>8.5</v>
      </c>
    </row>
    <row r="49" spans="11:12" x14ac:dyDescent="0.2">
      <c r="L49" s="10" t="s">
        <v>75</v>
      </c>
    </row>
    <row r="50" spans="11:12" x14ac:dyDescent="0.2">
      <c r="K50">
        <f t="shared" si="3"/>
        <v>-45.23</v>
      </c>
      <c r="L50" s="37">
        <f t="array" ref="L50:L56">TRANSPOSE(B8:H8)</f>
        <v>45.23</v>
      </c>
    </row>
    <row r="51" spans="11:12" x14ac:dyDescent="0.2">
      <c r="K51">
        <f t="shared" si="3"/>
        <v>-18.97</v>
      </c>
      <c r="L51" s="37">
        <v>18.97</v>
      </c>
    </row>
    <row r="52" spans="11:12" x14ac:dyDescent="0.2">
      <c r="K52">
        <f t="shared" si="3"/>
        <v>-11.27</v>
      </c>
      <c r="L52" s="37">
        <v>11.27</v>
      </c>
    </row>
    <row r="53" spans="11:12" x14ac:dyDescent="0.2">
      <c r="K53">
        <f t="shared" si="3"/>
        <v>-8.83</v>
      </c>
      <c r="L53" s="37">
        <v>8.83</v>
      </c>
    </row>
    <row r="54" spans="11:12" x14ac:dyDescent="0.2">
      <c r="K54">
        <f t="shared" si="3"/>
        <v>-4.29</v>
      </c>
      <c r="L54" s="37">
        <v>4.29</v>
      </c>
    </row>
    <row r="55" spans="11:12" x14ac:dyDescent="0.2">
      <c r="K55">
        <f t="shared" si="3"/>
        <v>-3.2</v>
      </c>
      <c r="L55" s="37">
        <v>3.2</v>
      </c>
    </row>
    <row r="56" spans="11:12" x14ac:dyDescent="0.2">
      <c r="K56">
        <f t="shared" si="3"/>
        <v>-8.1999999999999993</v>
      </c>
      <c r="L56" s="37">
        <v>8.1999999999999993</v>
      </c>
    </row>
    <row r="57" spans="11:12" x14ac:dyDescent="0.2">
      <c r="L57" s="10" t="s">
        <v>92</v>
      </c>
    </row>
    <row r="58" spans="11:12" x14ac:dyDescent="0.2">
      <c r="K58">
        <f t="shared" si="3"/>
        <v>-14.84</v>
      </c>
      <c r="L58" s="37">
        <f t="array" ref="L58:L64">TRANSPOSE(B9:H9)</f>
        <v>14.84</v>
      </c>
    </row>
    <row r="59" spans="11:12" x14ac:dyDescent="0.2">
      <c r="K59">
        <f t="shared" si="3"/>
        <v>-23.69</v>
      </c>
      <c r="L59" s="37">
        <v>23.69</v>
      </c>
    </row>
    <row r="60" spans="11:12" x14ac:dyDescent="0.2">
      <c r="K60">
        <f t="shared" si="3"/>
        <v>-20.99</v>
      </c>
      <c r="L60" s="37">
        <v>20.99</v>
      </c>
    </row>
    <row r="61" spans="11:12" x14ac:dyDescent="0.2">
      <c r="K61">
        <f t="shared" si="3"/>
        <v>-16.86</v>
      </c>
      <c r="L61" s="37">
        <v>16.86</v>
      </c>
    </row>
    <row r="62" spans="11:12" x14ac:dyDescent="0.2">
      <c r="K62">
        <f t="shared" si="3"/>
        <v>-10.83</v>
      </c>
      <c r="L62" s="37">
        <v>10.83</v>
      </c>
    </row>
    <row r="63" spans="11:12" x14ac:dyDescent="0.2">
      <c r="K63">
        <f t="shared" si="3"/>
        <v>-4.72</v>
      </c>
      <c r="L63" s="37">
        <v>4.72</v>
      </c>
    </row>
    <row r="64" spans="11:12" x14ac:dyDescent="0.2">
      <c r="K64">
        <f t="shared" si="3"/>
        <v>-8.0500000000000007</v>
      </c>
      <c r="L64" s="37">
        <v>8.0500000000000007</v>
      </c>
    </row>
    <row r="65" spans="11:12" x14ac:dyDescent="0.2">
      <c r="L65" s="10" t="s">
        <v>83</v>
      </c>
    </row>
    <row r="66" spans="11:12" x14ac:dyDescent="0.2">
      <c r="K66">
        <f t="shared" si="3"/>
        <v>-22.45</v>
      </c>
      <c r="L66" s="37">
        <f t="array" ref="L66:L72">TRANSPOSE(B10:H10)</f>
        <v>22.45</v>
      </c>
    </row>
    <row r="67" spans="11:12" x14ac:dyDescent="0.2">
      <c r="K67">
        <f t="shared" si="3"/>
        <v>-25.23</v>
      </c>
      <c r="L67" s="37">
        <v>25.23</v>
      </c>
    </row>
    <row r="68" spans="11:12" x14ac:dyDescent="0.2">
      <c r="K68">
        <f t="shared" si="3"/>
        <v>-21.3</v>
      </c>
      <c r="L68" s="37">
        <v>21.3</v>
      </c>
    </row>
    <row r="69" spans="11:12" x14ac:dyDescent="0.2">
      <c r="K69">
        <f t="shared" si="3"/>
        <v>-12.5</v>
      </c>
      <c r="L69" s="37">
        <v>12.5</v>
      </c>
    </row>
    <row r="70" spans="11:12" x14ac:dyDescent="0.2">
      <c r="K70">
        <f t="shared" si="3"/>
        <v>-7.16</v>
      </c>
      <c r="L70" s="37">
        <v>7.16</v>
      </c>
    </row>
    <row r="71" spans="11:12" x14ac:dyDescent="0.2">
      <c r="K71">
        <f t="shared" si="3"/>
        <v>-3.9</v>
      </c>
      <c r="L71" s="37">
        <v>3.9</v>
      </c>
    </row>
    <row r="72" spans="11:12" x14ac:dyDescent="0.2">
      <c r="K72">
        <f t="shared" si="3"/>
        <v>-7.45</v>
      </c>
      <c r="L72" s="37">
        <v>7.45</v>
      </c>
    </row>
    <row r="73" spans="11:12" x14ac:dyDescent="0.2">
      <c r="L73" s="10" t="s">
        <v>76</v>
      </c>
    </row>
    <row r="74" spans="11:12" x14ac:dyDescent="0.2">
      <c r="K74">
        <f t="shared" si="3"/>
        <v>-14.41</v>
      </c>
      <c r="L74" s="37">
        <f t="array" ref="L74:L80">TRANSPOSE(B11:H11)</f>
        <v>14.41</v>
      </c>
    </row>
    <row r="75" spans="11:12" x14ac:dyDescent="0.2">
      <c r="K75">
        <f t="shared" si="3"/>
        <v>-19.579999999999998</v>
      </c>
      <c r="L75" s="37">
        <v>19.579999999999998</v>
      </c>
    </row>
    <row r="76" spans="11:12" x14ac:dyDescent="0.2">
      <c r="K76">
        <f t="shared" si="3"/>
        <v>-27.39</v>
      </c>
      <c r="L76" s="37">
        <v>27.39</v>
      </c>
    </row>
    <row r="77" spans="11:12" x14ac:dyDescent="0.2">
      <c r="K77">
        <f t="shared" si="3"/>
        <v>-17.559999999999999</v>
      </c>
      <c r="L77" s="37">
        <v>17.559999999999999</v>
      </c>
    </row>
    <row r="78" spans="11:12" x14ac:dyDescent="0.2">
      <c r="K78">
        <f>-L78</f>
        <v>-8.7799999999999994</v>
      </c>
      <c r="L78" s="37">
        <v>8.7799999999999994</v>
      </c>
    </row>
    <row r="79" spans="11:12" x14ac:dyDescent="0.2">
      <c r="K79">
        <f t="shared" si="3"/>
        <v>-4.9400000000000004</v>
      </c>
      <c r="L79" s="37">
        <v>4.9400000000000004</v>
      </c>
    </row>
    <row r="80" spans="11:12" x14ac:dyDescent="0.2">
      <c r="K80">
        <f t="shared" si="3"/>
        <v>-7.34</v>
      </c>
      <c r="L80" s="37">
        <v>7.34</v>
      </c>
    </row>
    <row r="81" spans="11:12" x14ac:dyDescent="0.2">
      <c r="L81" s="10" t="s">
        <v>77</v>
      </c>
    </row>
    <row r="82" spans="11:12" x14ac:dyDescent="0.2">
      <c r="K82">
        <f t="shared" si="3"/>
        <v>-19.829999999999998</v>
      </c>
      <c r="L82" s="37">
        <f t="array" ref="L82:L88">TRANSPOSE(B12:H12)</f>
        <v>19.829999999999998</v>
      </c>
    </row>
    <row r="83" spans="11:12" x14ac:dyDescent="0.2">
      <c r="K83">
        <f t="shared" si="3"/>
        <v>-26.16</v>
      </c>
      <c r="L83" s="37">
        <v>26.16</v>
      </c>
    </row>
    <row r="84" spans="11:12" x14ac:dyDescent="0.2">
      <c r="K84">
        <f t="shared" si="3"/>
        <v>-30.38</v>
      </c>
      <c r="L84" s="37">
        <v>30.38</v>
      </c>
    </row>
    <row r="85" spans="11:12" x14ac:dyDescent="0.2">
      <c r="K85">
        <f t="shared" si="3"/>
        <v>-12.24</v>
      </c>
      <c r="L85" s="37">
        <v>12.24</v>
      </c>
    </row>
    <row r="86" spans="11:12" x14ac:dyDescent="0.2">
      <c r="K86">
        <f t="shared" si="3"/>
        <v>-4.22</v>
      </c>
      <c r="L86" s="37">
        <v>4.22</v>
      </c>
    </row>
    <row r="87" spans="11:12" x14ac:dyDescent="0.2">
      <c r="K87">
        <f t="shared" si="3"/>
        <v>-1.69</v>
      </c>
      <c r="L87" s="37">
        <v>1.69</v>
      </c>
    </row>
    <row r="88" spans="11:12" x14ac:dyDescent="0.2">
      <c r="K88">
        <f t="shared" si="3"/>
        <v>-5.49</v>
      </c>
      <c r="L88" s="37">
        <v>5.49</v>
      </c>
    </row>
    <row r="89" spans="11:12" x14ac:dyDescent="0.2">
      <c r="L89" s="10" t="s">
        <v>78</v>
      </c>
    </row>
    <row r="90" spans="11:12" x14ac:dyDescent="0.2">
      <c r="K90">
        <f t="shared" si="3"/>
        <v>-8.8000000000000007</v>
      </c>
      <c r="L90" s="37">
        <f t="array" ref="L90:L96">TRANSPOSE(B13:H13)</f>
        <v>8.8000000000000007</v>
      </c>
    </row>
    <row r="91" spans="11:12" x14ac:dyDescent="0.2">
      <c r="K91">
        <f t="shared" ref="K91:K154" si="4">-L91</f>
        <v>-17.09</v>
      </c>
      <c r="L91" s="37">
        <v>17.09</v>
      </c>
    </row>
    <row r="92" spans="11:12" x14ac:dyDescent="0.2">
      <c r="K92">
        <f t="shared" si="4"/>
        <v>-27.12</v>
      </c>
      <c r="L92" s="37">
        <v>27.12</v>
      </c>
    </row>
    <row r="93" spans="11:12" x14ac:dyDescent="0.2">
      <c r="K93">
        <f t="shared" si="4"/>
        <v>-20.58</v>
      </c>
      <c r="L93" s="37">
        <v>20.58</v>
      </c>
    </row>
    <row r="94" spans="11:12" x14ac:dyDescent="0.2">
      <c r="K94">
        <f t="shared" si="4"/>
        <v>-11.33</v>
      </c>
      <c r="L94" s="37">
        <v>11.33</v>
      </c>
    </row>
    <row r="95" spans="11:12" x14ac:dyDescent="0.2">
      <c r="K95">
        <f t="shared" si="4"/>
        <v>-6.93</v>
      </c>
      <c r="L95" s="37">
        <v>6.93</v>
      </c>
    </row>
    <row r="96" spans="11:12" x14ac:dyDescent="0.2">
      <c r="K96">
        <f t="shared" si="4"/>
        <v>-8.16</v>
      </c>
      <c r="L96" s="37">
        <v>8.16</v>
      </c>
    </row>
    <row r="97" spans="11:12" x14ac:dyDescent="0.2">
      <c r="L97" s="10" t="s">
        <v>84</v>
      </c>
    </row>
    <row r="98" spans="11:12" x14ac:dyDescent="0.2">
      <c r="K98">
        <f t="shared" si="4"/>
        <v>0</v>
      </c>
      <c r="L98" s="37">
        <f t="array" ref="L98:L104">TRANSPOSE(B14:H14)</f>
        <v>0</v>
      </c>
    </row>
    <row r="99" spans="11:12" x14ac:dyDescent="0.2">
      <c r="K99">
        <f t="shared" si="4"/>
        <v>0</v>
      </c>
      <c r="L99" s="37">
        <v>0</v>
      </c>
    </row>
    <row r="100" spans="11:12" x14ac:dyDescent="0.2">
      <c r="K100">
        <f t="shared" si="4"/>
        <v>0</v>
      </c>
      <c r="L100" s="37">
        <v>0</v>
      </c>
    </row>
    <row r="101" spans="11:12" x14ac:dyDescent="0.2">
      <c r="K101">
        <f t="shared" si="4"/>
        <v>0</v>
      </c>
      <c r="L101" s="37">
        <v>0</v>
      </c>
    </row>
    <row r="102" spans="11:12" x14ac:dyDescent="0.2">
      <c r="K102">
        <f t="shared" si="4"/>
        <v>0</v>
      </c>
      <c r="L102" s="37">
        <v>0</v>
      </c>
    </row>
    <row r="103" spans="11:12" x14ac:dyDescent="0.2">
      <c r="K103">
        <f t="shared" si="4"/>
        <v>0</v>
      </c>
      <c r="L103" s="37">
        <v>0</v>
      </c>
    </row>
    <row r="104" spans="11:12" x14ac:dyDescent="0.2">
      <c r="K104">
        <f t="shared" si="4"/>
        <v>0</v>
      </c>
      <c r="L104" s="37">
        <v>0</v>
      </c>
    </row>
    <row r="105" spans="11:12" x14ac:dyDescent="0.2">
      <c r="L105" s="10" t="s">
        <v>85</v>
      </c>
    </row>
    <row r="106" spans="11:12" x14ac:dyDescent="0.2">
      <c r="K106">
        <f t="shared" si="4"/>
        <v>0</v>
      </c>
      <c r="L106" s="37">
        <f t="array" ref="L106:L112">TRANSPOSE(B15:H15)</f>
        <v>0</v>
      </c>
    </row>
    <row r="107" spans="11:12" x14ac:dyDescent="0.2">
      <c r="K107">
        <f t="shared" si="4"/>
        <v>0</v>
      </c>
      <c r="L107" s="37">
        <v>0</v>
      </c>
    </row>
    <row r="108" spans="11:12" x14ac:dyDescent="0.2">
      <c r="K108">
        <f t="shared" si="4"/>
        <v>0</v>
      </c>
      <c r="L108" s="37">
        <v>0</v>
      </c>
    </row>
    <row r="109" spans="11:12" x14ac:dyDescent="0.2">
      <c r="K109">
        <f t="shared" si="4"/>
        <v>0</v>
      </c>
      <c r="L109" s="37">
        <v>0</v>
      </c>
    </row>
    <row r="110" spans="11:12" x14ac:dyDescent="0.2">
      <c r="K110">
        <f t="shared" si="4"/>
        <v>0</v>
      </c>
      <c r="L110" s="37">
        <v>0</v>
      </c>
    </row>
    <row r="111" spans="11:12" x14ac:dyDescent="0.2">
      <c r="K111">
        <f t="shared" si="4"/>
        <v>0</v>
      </c>
      <c r="L111" s="37">
        <v>0</v>
      </c>
    </row>
    <row r="112" spans="11:12" x14ac:dyDescent="0.2">
      <c r="K112">
        <f t="shared" si="4"/>
        <v>0</v>
      </c>
      <c r="L112" s="37">
        <v>0</v>
      </c>
    </row>
    <row r="113" spans="11:12" x14ac:dyDescent="0.2">
      <c r="L113" s="10" t="s">
        <v>86</v>
      </c>
    </row>
    <row r="114" spans="11:12" x14ac:dyDescent="0.2">
      <c r="K114">
        <f t="shared" si="4"/>
        <v>0</v>
      </c>
      <c r="L114" s="37">
        <f t="array" ref="L114:L120">TRANSPOSE(B16:H16)</f>
        <v>0</v>
      </c>
    </row>
    <row r="115" spans="11:12" x14ac:dyDescent="0.2">
      <c r="K115">
        <f t="shared" si="4"/>
        <v>0</v>
      </c>
      <c r="L115" s="37">
        <v>0</v>
      </c>
    </row>
    <row r="116" spans="11:12" x14ac:dyDescent="0.2">
      <c r="K116">
        <f t="shared" si="4"/>
        <v>0</v>
      </c>
      <c r="L116" s="37">
        <v>0</v>
      </c>
    </row>
    <row r="117" spans="11:12" x14ac:dyDescent="0.2">
      <c r="K117">
        <f t="shared" si="4"/>
        <v>0</v>
      </c>
      <c r="L117" s="37">
        <v>0</v>
      </c>
    </row>
    <row r="118" spans="11:12" x14ac:dyDescent="0.2">
      <c r="K118">
        <f t="shared" si="4"/>
        <v>0</v>
      </c>
      <c r="L118" s="37">
        <v>0</v>
      </c>
    </row>
    <row r="119" spans="11:12" x14ac:dyDescent="0.2">
      <c r="K119">
        <f t="shared" si="4"/>
        <v>0</v>
      </c>
      <c r="L119" s="37">
        <v>0</v>
      </c>
    </row>
    <row r="120" spans="11:12" x14ac:dyDescent="0.2">
      <c r="K120">
        <f t="shared" si="4"/>
        <v>0</v>
      </c>
      <c r="L120" s="37">
        <v>0</v>
      </c>
    </row>
    <row r="121" spans="11:12" x14ac:dyDescent="0.2">
      <c r="L121" s="10" t="s">
        <v>79</v>
      </c>
    </row>
    <row r="122" spans="11:12" x14ac:dyDescent="0.2">
      <c r="K122">
        <f t="shared" si="4"/>
        <v>0</v>
      </c>
      <c r="L122" s="37">
        <f t="array" ref="L122:L128">TRANSPOSE(B17:H17)</f>
        <v>0</v>
      </c>
    </row>
    <row r="123" spans="11:12" x14ac:dyDescent="0.2">
      <c r="K123">
        <f t="shared" si="4"/>
        <v>0</v>
      </c>
      <c r="L123" s="37">
        <v>0</v>
      </c>
    </row>
    <row r="124" spans="11:12" x14ac:dyDescent="0.2">
      <c r="K124">
        <f t="shared" si="4"/>
        <v>0</v>
      </c>
      <c r="L124" s="37">
        <v>0</v>
      </c>
    </row>
    <row r="125" spans="11:12" x14ac:dyDescent="0.2">
      <c r="K125">
        <f t="shared" si="4"/>
        <v>0</v>
      </c>
      <c r="L125" s="37">
        <v>0</v>
      </c>
    </row>
    <row r="126" spans="11:12" x14ac:dyDescent="0.2">
      <c r="K126">
        <f t="shared" si="4"/>
        <v>0</v>
      </c>
      <c r="L126" s="37">
        <v>0</v>
      </c>
    </row>
    <row r="127" spans="11:12" x14ac:dyDescent="0.2">
      <c r="K127">
        <f t="shared" si="4"/>
        <v>0</v>
      </c>
      <c r="L127" s="37">
        <v>0</v>
      </c>
    </row>
    <row r="128" spans="11:12" x14ac:dyDescent="0.2">
      <c r="K128">
        <f t="shared" si="4"/>
        <v>0</v>
      </c>
      <c r="L128" s="37">
        <v>0</v>
      </c>
    </row>
    <row r="129" spans="11:12" x14ac:dyDescent="0.2">
      <c r="L129" s="10" t="s">
        <v>80</v>
      </c>
    </row>
    <row r="130" spans="11:12" x14ac:dyDescent="0.2">
      <c r="K130">
        <f t="shared" si="4"/>
        <v>0</v>
      </c>
      <c r="L130" s="37">
        <f t="array" ref="L130:L136">TRANSPOSE(B18:H18)</f>
        <v>0</v>
      </c>
    </row>
    <row r="131" spans="11:12" x14ac:dyDescent="0.2">
      <c r="K131">
        <f t="shared" si="4"/>
        <v>0</v>
      </c>
      <c r="L131" s="37">
        <v>0</v>
      </c>
    </row>
    <row r="132" spans="11:12" x14ac:dyDescent="0.2">
      <c r="K132">
        <f t="shared" si="4"/>
        <v>0</v>
      </c>
      <c r="L132" s="37">
        <v>0</v>
      </c>
    </row>
    <row r="133" spans="11:12" x14ac:dyDescent="0.2">
      <c r="K133">
        <f t="shared" si="4"/>
        <v>0</v>
      </c>
      <c r="L133" s="37">
        <v>0</v>
      </c>
    </row>
    <row r="134" spans="11:12" x14ac:dyDescent="0.2">
      <c r="K134">
        <f t="shared" si="4"/>
        <v>0</v>
      </c>
      <c r="L134" s="37">
        <v>0</v>
      </c>
    </row>
    <row r="135" spans="11:12" x14ac:dyDescent="0.2">
      <c r="K135">
        <f t="shared" si="4"/>
        <v>0</v>
      </c>
      <c r="L135" s="37">
        <v>0</v>
      </c>
    </row>
    <row r="136" spans="11:12" x14ac:dyDescent="0.2">
      <c r="K136">
        <f t="shared" si="4"/>
        <v>0</v>
      </c>
      <c r="L136" s="37">
        <v>0</v>
      </c>
    </row>
    <row r="137" spans="11:12" x14ac:dyDescent="0.2">
      <c r="L137" s="10" t="s">
        <v>87</v>
      </c>
    </row>
    <row r="138" spans="11:12" x14ac:dyDescent="0.2">
      <c r="K138">
        <f t="shared" si="4"/>
        <v>0</v>
      </c>
      <c r="L138" s="37">
        <f t="array" ref="L138:L144">TRANSPOSE(B19:H19)</f>
        <v>0</v>
      </c>
    </row>
    <row r="139" spans="11:12" x14ac:dyDescent="0.2">
      <c r="K139">
        <f t="shared" si="4"/>
        <v>0</v>
      </c>
      <c r="L139" s="37">
        <v>0</v>
      </c>
    </row>
    <row r="140" spans="11:12" x14ac:dyDescent="0.2">
      <c r="K140">
        <f t="shared" si="4"/>
        <v>0</v>
      </c>
      <c r="L140" s="37">
        <v>0</v>
      </c>
    </row>
    <row r="141" spans="11:12" x14ac:dyDescent="0.2">
      <c r="K141">
        <f t="shared" si="4"/>
        <v>0</v>
      </c>
      <c r="L141" s="37">
        <v>0</v>
      </c>
    </row>
    <row r="142" spans="11:12" x14ac:dyDescent="0.2">
      <c r="K142">
        <f t="shared" si="4"/>
        <v>0</v>
      </c>
      <c r="L142" s="37">
        <v>0</v>
      </c>
    </row>
    <row r="143" spans="11:12" x14ac:dyDescent="0.2">
      <c r="K143">
        <f t="shared" si="4"/>
        <v>0</v>
      </c>
      <c r="L143" s="37">
        <v>0</v>
      </c>
    </row>
    <row r="144" spans="11:12" x14ac:dyDescent="0.2">
      <c r="K144">
        <f t="shared" si="4"/>
        <v>0</v>
      </c>
      <c r="L144" s="37">
        <v>0</v>
      </c>
    </row>
    <row r="145" spans="11:12" x14ac:dyDescent="0.2">
      <c r="L145" s="10" t="s">
        <v>88</v>
      </c>
    </row>
    <row r="146" spans="11:12" x14ac:dyDescent="0.2">
      <c r="K146">
        <f t="shared" si="4"/>
        <v>0</v>
      </c>
      <c r="L146" s="37">
        <f t="array" ref="L146:L152">TRANSPOSE(B20:H20)</f>
        <v>0</v>
      </c>
    </row>
    <row r="147" spans="11:12" x14ac:dyDescent="0.2">
      <c r="K147">
        <f t="shared" si="4"/>
        <v>0</v>
      </c>
      <c r="L147" s="37">
        <v>0</v>
      </c>
    </row>
    <row r="148" spans="11:12" x14ac:dyDescent="0.2">
      <c r="K148">
        <f t="shared" si="4"/>
        <v>0</v>
      </c>
      <c r="L148" s="37">
        <v>0</v>
      </c>
    </row>
    <row r="149" spans="11:12" x14ac:dyDescent="0.2">
      <c r="K149">
        <f t="shared" si="4"/>
        <v>0</v>
      </c>
      <c r="L149" s="37">
        <v>0</v>
      </c>
    </row>
    <row r="150" spans="11:12" x14ac:dyDescent="0.2">
      <c r="K150">
        <f t="shared" si="4"/>
        <v>0</v>
      </c>
      <c r="L150" s="37">
        <v>0</v>
      </c>
    </row>
    <row r="151" spans="11:12" x14ac:dyDescent="0.2">
      <c r="K151">
        <f t="shared" si="4"/>
        <v>0</v>
      </c>
      <c r="L151" s="37">
        <v>0</v>
      </c>
    </row>
    <row r="152" spans="11:12" x14ac:dyDescent="0.2">
      <c r="K152">
        <f t="shared" si="4"/>
        <v>0</v>
      </c>
      <c r="L152" s="37">
        <v>0</v>
      </c>
    </row>
    <row r="153" spans="11:12" x14ac:dyDescent="0.2">
      <c r="L153" s="10" t="s">
        <v>89</v>
      </c>
    </row>
    <row r="154" spans="11:12" x14ac:dyDescent="0.2">
      <c r="K154">
        <f t="shared" si="4"/>
        <v>0</v>
      </c>
      <c r="L154" s="37">
        <f t="array" ref="L154:L160">TRANSPOSE(B21:H21)</f>
        <v>0</v>
      </c>
    </row>
    <row r="155" spans="11:12" x14ac:dyDescent="0.2">
      <c r="K155">
        <f t="shared" ref="K155:K176" si="5">-L155</f>
        <v>0</v>
      </c>
      <c r="L155" s="37">
        <v>0</v>
      </c>
    </row>
    <row r="156" spans="11:12" x14ac:dyDescent="0.2">
      <c r="K156">
        <f t="shared" si="5"/>
        <v>0</v>
      </c>
      <c r="L156" s="37">
        <v>0</v>
      </c>
    </row>
    <row r="157" spans="11:12" x14ac:dyDescent="0.2">
      <c r="K157">
        <f t="shared" si="5"/>
        <v>0</v>
      </c>
      <c r="L157" s="37">
        <v>0</v>
      </c>
    </row>
    <row r="158" spans="11:12" x14ac:dyDescent="0.2">
      <c r="K158">
        <f t="shared" si="5"/>
        <v>0</v>
      </c>
      <c r="L158" s="37">
        <v>0</v>
      </c>
    </row>
    <row r="159" spans="11:12" x14ac:dyDescent="0.2">
      <c r="K159">
        <f t="shared" si="5"/>
        <v>0</v>
      </c>
      <c r="L159" s="37">
        <v>0</v>
      </c>
    </row>
    <row r="160" spans="11:12" x14ac:dyDescent="0.2">
      <c r="K160">
        <f t="shared" si="5"/>
        <v>0</v>
      </c>
      <c r="L160" s="37">
        <v>0</v>
      </c>
    </row>
    <row r="161" spans="11:12" x14ac:dyDescent="0.2">
      <c r="L161" s="10" t="s">
        <v>93</v>
      </c>
    </row>
    <row r="162" spans="11:12" x14ac:dyDescent="0.2">
      <c r="K162">
        <f t="shared" si="5"/>
        <v>0</v>
      </c>
      <c r="L162" s="37">
        <f t="array" ref="L162:L168">TRANSPOSE(B22:H22)</f>
        <v>0</v>
      </c>
    </row>
    <row r="163" spans="11:12" x14ac:dyDescent="0.2">
      <c r="K163">
        <f t="shared" si="5"/>
        <v>0</v>
      </c>
      <c r="L163" s="37">
        <v>0</v>
      </c>
    </row>
    <row r="164" spans="11:12" x14ac:dyDescent="0.2">
      <c r="K164">
        <f t="shared" si="5"/>
        <v>0</v>
      </c>
      <c r="L164" s="37">
        <v>0</v>
      </c>
    </row>
    <row r="165" spans="11:12" x14ac:dyDescent="0.2">
      <c r="K165">
        <f t="shared" si="5"/>
        <v>0</v>
      </c>
      <c r="L165" s="37">
        <v>0</v>
      </c>
    </row>
    <row r="166" spans="11:12" x14ac:dyDescent="0.2">
      <c r="K166">
        <f t="shared" si="5"/>
        <v>0</v>
      </c>
      <c r="L166" s="37">
        <v>0</v>
      </c>
    </row>
    <row r="167" spans="11:12" x14ac:dyDescent="0.2">
      <c r="K167">
        <f t="shared" si="5"/>
        <v>0</v>
      </c>
      <c r="L167" s="37">
        <v>0</v>
      </c>
    </row>
    <row r="168" spans="11:12" x14ac:dyDescent="0.2">
      <c r="K168">
        <f t="shared" si="5"/>
        <v>0</v>
      </c>
      <c r="L168" s="37">
        <v>0</v>
      </c>
    </row>
    <row r="169" spans="11:12" x14ac:dyDescent="0.2">
      <c r="L169" s="10" t="s">
        <v>90</v>
      </c>
    </row>
    <row r="170" spans="11:12" x14ac:dyDescent="0.2">
      <c r="K170">
        <f t="shared" si="5"/>
        <v>0</v>
      </c>
      <c r="L170" s="37">
        <f t="array" ref="L170:L176">TRANSPOSE(B23:H23)</f>
        <v>0</v>
      </c>
    </row>
    <row r="171" spans="11:12" x14ac:dyDescent="0.2">
      <c r="K171">
        <f t="shared" si="5"/>
        <v>0</v>
      </c>
      <c r="L171" s="37">
        <v>0</v>
      </c>
    </row>
    <row r="172" spans="11:12" x14ac:dyDescent="0.2">
      <c r="K172">
        <f t="shared" si="5"/>
        <v>0</v>
      </c>
      <c r="L172" s="37">
        <v>0</v>
      </c>
    </row>
    <row r="173" spans="11:12" x14ac:dyDescent="0.2">
      <c r="K173">
        <f t="shared" si="5"/>
        <v>0</v>
      </c>
      <c r="L173" s="37">
        <v>0</v>
      </c>
    </row>
    <row r="174" spans="11:12" x14ac:dyDescent="0.2">
      <c r="K174">
        <f t="shared" si="5"/>
        <v>0</v>
      </c>
      <c r="L174" s="37">
        <v>0</v>
      </c>
    </row>
    <row r="175" spans="11:12" x14ac:dyDescent="0.2">
      <c r="K175">
        <f t="shared" si="5"/>
        <v>0</v>
      </c>
      <c r="L175" s="37">
        <v>0</v>
      </c>
    </row>
    <row r="176" spans="11:12" x14ac:dyDescent="0.2">
      <c r="K176">
        <f t="shared" si="5"/>
        <v>0</v>
      </c>
      <c r="L176" s="37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AG149"/>
  <sheetViews>
    <sheetView topLeftCell="A68" workbookViewId="0">
      <pane xSplit="1" topLeftCell="B1" activePane="topRight" state="frozen"/>
      <selection pane="topRight" activeCell="C104" sqref="C104:I104"/>
    </sheetView>
  </sheetViews>
  <sheetFormatPr baseColWidth="10" defaultRowHeight="16" x14ac:dyDescent="0.2"/>
  <cols>
    <col min="1" max="1" width="14.1640625" customWidth="1"/>
    <col min="2" max="2" width="8.5" style="37" customWidth="1"/>
    <col min="3" max="3" width="17.83203125" style="37" bestFit="1" customWidth="1"/>
    <col min="4" max="9" width="10.83203125" style="37"/>
    <col min="10" max="10" width="14.1640625" bestFit="1" customWidth="1"/>
  </cols>
  <sheetData>
    <row r="1" spans="1:33" x14ac:dyDescent="0.2">
      <c r="C1" s="48" t="s">
        <v>186</v>
      </c>
      <c r="D1" s="48"/>
      <c r="E1" s="48"/>
      <c r="F1" s="48"/>
      <c r="G1" s="48"/>
      <c r="H1" s="48"/>
      <c r="I1" s="48"/>
      <c r="J1" s="27"/>
      <c r="K1" s="48" t="s">
        <v>188</v>
      </c>
      <c r="L1" s="48"/>
      <c r="M1" s="48"/>
      <c r="N1" s="48"/>
      <c r="O1" s="48"/>
      <c r="P1" s="29"/>
      <c r="Q1" s="49" t="s">
        <v>189</v>
      </c>
      <c r="R1" s="49"/>
      <c r="S1" s="49"/>
      <c r="T1" s="49"/>
      <c r="U1" s="49"/>
    </row>
    <row r="2" spans="1:33" ht="27" customHeight="1" x14ac:dyDescent="0.2">
      <c r="A2" s="13" t="s">
        <v>70</v>
      </c>
      <c r="B2" s="14" t="s">
        <v>91</v>
      </c>
      <c r="C2" s="12" t="s">
        <v>95</v>
      </c>
      <c r="D2" s="12" t="s">
        <v>6</v>
      </c>
      <c r="E2" s="12" t="s">
        <v>7</v>
      </c>
      <c r="F2" s="12" t="s">
        <v>8</v>
      </c>
      <c r="G2" s="12" t="s">
        <v>9</v>
      </c>
      <c r="H2" s="12" t="s">
        <v>10</v>
      </c>
      <c r="I2" s="12" t="s">
        <v>11</v>
      </c>
      <c r="J2" s="18"/>
      <c r="K2" s="12" t="s">
        <v>0</v>
      </c>
      <c r="L2" s="12" t="s">
        <v>1</v>
      </c>
      <c r="M2" s="12" t="s">
        <v>2</v>
      </c>
      <c r="N2" s="12" t="s">
        <v>3</v>
      </c>
      <c r="O2" s="12" t="s">
        <v>4</v>
      </c>
      <c r="Q2" s="12" t="s">
        <v>0</v>
      </c>
      <c r="R2" s="12" t="s">
        <v>1</v>
      </c>
      <c r="S2" s="12" t="s">
        <v>2</v>
      </c>
      <c r="T2" s="12" t="s">
        <v>3</v>
      </c>
      <c r="U2" s="12" t="s">
        <v>4</v>
      </c>
      <c r="W2" s="12" t="s">
        <v>119</v>
      </c>
      <c r="X2" s="12" t="s">
        <v>120</v>
      </c>
      <c r="Y2" s="12"/>
    </row>
    <row r="3" spans="1:33" x14ac:dyDescent="0.2">
      <c r="A3" s="10" t="s">
        <v>121</v>
      </c>
      <c r="B3" s="37">
        <v>2010</v>
      </c>
      <c r="C3" s="4">
        <v>15.26</v>
      </c>
      <c r="D3" s="4">
        <v>19.59</v>
      </c>
      <c r="E3" s="4">
        <v>21.17</v>
      </c>
      <c r="F3" s="4">
        <v>18.43</v>
      </c>
      <c r="G3" s="4">
        <v>11.36</v>
      </c>
      <c r="H3" s="37">
        <v>5.99</v>
      </c>
      <c r="I3" s="4">
        <v>8.2100000000000009</v>
      </c>
      <c r="J3" s="10" t="s">
        <v>121</v>
      </c>
      <c r="K3" s="40">
        <f t="shared" ref="K3:K47" si="0">ROUND(SQRT($C3*$AA$4)+SQRT($D3*$AB$4)+SQRT($E3*$AC$4)+SQRT($F3*$AD$4)+SQRT($G3*$AE$4)+SQRT($H3*$AF$4)+SQRT($I3*$AG$4),2)</f>
        <v>90.63</v>
      </c>
      <c r="L3" s="40">
        <f t="shared" ref="L3:L66" si="1">ROUND(SQRT($C3*$AA$5)+SQRT($D3*$AB$5)+SQRT($E3*$AC$5)+SQRT($F3*$AD$5)+SQRT($G3*$AE$5)+SQRT($H3*$AF$5)+SQRT($I3*$AG$5),2)</f>
        <v>98.12</v>
      </c>
      <c r="M3" s="40">
        <f t="shared" ref="M3:M66" si="2">ROUND(SQRT($C3*$AA$6)+SQRT($D3*$AB$6)+SQRT($E3*$AC$6)+SQRT($F3*$AD$6)+SQRT($G3*$AE$6)+SQRT($H3*$AF$6)+SQRT($I3*$AG$6),2)</f>
        <v>99.5</v>
      </c>
      <c r="N3" s="40">
        <f t="shared" ref="N3:N66" si="3">ROUND(SQRT($C3*$AA$7)+SQRT($D3*$AB$7)+SQRT($E3*$AC$7)+SQRT($F3*$AD$7)+SQRT($G3*$AE$7)+SQRT($H3*$AF$7)+SQRT($I3*$AG$7),2)</f>
        <v>96.35</v>
      </c>
      <c r="O3" s="40">
        <f t="shared" ref="O3:O66" si="4">ROUND(SQRT($C3*$AA$8)+SQRT($D3*$AB$8)+SQRT($E3*$AC$8)+SQRT($F3*$AD$8)+SQRT($G3*$AE$8)+SQRT($H3*$AF$8)+SQRT($I3*$AG$8),2)</f>
        <v>92.56</v>
      </c>
      <c r="Q3">
        <f>ROUND(100*(K3-$W3)/($X3-$W3),2)</f>
        <v>0</v>
      </c>
      <c r="R3">
        <f t="shared" ref="R3:U18" si="5">ROUND(100*(L3-$W3)/($X3-$W3),2)</f>
        <v>84.44</v>
      </c>
      <c r="S3" s="41">
        <f t="shared" si="5"/>
        <v>100</v>
      </c>
      <c r="T3">
        <f t="shared" si="5"/>
        <v>64.489999999999995</v>
      </c>
      <c r="U3">
        <f t="shared" si="5"/>
        <v>21.76</v>
      </c>
      <c r="W3">
        <f>MIN(K3:O3)</f>
        <v>90.63</v>
      </c>
      <c r="X3">
        <f>MAX(K3:O3)</f>
        <v>99.5</v>
      </c>
      <c r="AA3" s="4" t="s">
        <v>5</v>
      </c>
      <c r="AB3" s="4" t="s">
        <v>6</v>
      </c>
      <c r="AC3" s="4" t="s">
        <v>7</v>
      </c>
      <c r="AD3" s="4" t="s">
        <v>8</v>
      </c>
      <c r="AE3" s="4" t="s">
        <v>9</v>
      </c>
      <c r="AF3" s="4" t="s">
        <v>10</v>
      </c>
      <c r="AG3" s="4" t="s">
        <v>11</v>
      </c>
    </row>
    <row r="4" spans="1:33" x14ac:dyDescent="0.2">
      <c r="A4" s="10" t="s">
        <v>122</v>
      </c>
      <c r="B4" s="37">
        <v>2010</v>
      </c>
      <c r="C4" s="4">
        <v>0.19</v>
      </c>
      <c r="D4" s="4">
        <v>7.72</v>
      </c>
      <c r="E4" s="4">
        <v>22.83</v>
      </c>
      <c r="F4" s="4">
        <v>31.39</v>
      </c>
      <c r="G4" s="4">
        <v>19.45</v>
      </c>
      <c r="H4" s="37">
        <v>9.06</v>
      </c>
      <c r="I4" s="4">
        <v>9.3699999999999992</v>
      </c>
      <c r="J4" s="10" t="s">
        <v>122</v>
      </c>
      <c r="K4" s="40">
        <f t="shared" si="0"/>
        <v>69.09</v>
      </c>
      <c r="L4" s="40">
        <f t="shared" si="1"/>
        <v>82.71</v>
      </c>
      <c r="M4" s="40">
        <f t="shared" si="2"/>
        <v>89.35</v>
      </c>
      <c r="N4" s="40">
        <f t="shared" si="3"/>
        <v>97.77</v>
      </c>
      <c r="O4" s="40">
        <f t="shared" si="4"/>
        <v>93.81</v>
      </c>
      <c r="Q4">
        <f t="shared" ref="Q4:U24" si="6">ROUND(100*(K4-$W4)/($X4-$W4),2)</f>
        <v>0</v>
      </c>
      <c r="R4">
        <f t="shared" si="5"/>
        <v>47.49</v>
      </c>
      <c r="S4" s="41">
        <f t="shared" si="5"/>
        <v>70.64</v>
      </c>
      <c r="T4">
        <f t="shared" si="5"/>
        <v>100</v>
      </c>
      <c r="U4">
        <f t="shared" si="5"/>
        <v>86.19</v>
      </c>
      <c r="W4">
        <f t="shared" ref="W4:W67" si="7">MIN(K4:O4)</f>
        <v>69.09</v>
      </c>
      <c r="X4">
        <f t="shared" ref="X4:X67" si="8">MAX(K4:O4)</f>
        <v>97.77</v>
      </c>
      <c r="Z4" t="s">
        <v>0</v>
      </c>
      <c r="AA4" s="4">
        <v>49.07</v>
      </c>
      <c r="AB4" s="4">
        <v>12.42</v>
      </c>
      <c r="AC4" s="4">
        <v>6.52</v>
      </c>
      <c r="AD4" s="4">
        <v>6.52</v>
      </c>
      <c r="AE4" s="4">
        <v>6.52</v>
      </c>
      <c r="AF4" s="4">
        <v>6.52</v>
      </c>
      <c r="AG4" s="4">
        <v>12.42</v>
      </c>
    </row>
    <row r="5" spans="1:33" x14ac:dyDescent="0.2">
      <c r="A5" s="10" t="s">
        <v>123</v>
      </c>
      <c r="B5" s="37">
        <v>2010</v>
      </c>
      <c r="C5" s="4">
        <v>16.350000000000001</v>
      </c>
      <c r="D5" s="4">
        <v>19.52</v>
      </c>
      <c r="E5" s="4">
        <v>16.03</v>
      </c>
      <c r="F5" s="4">
        <v>18.78</v>
      </c>
      <c r="G5" s="4">
        <v>13.23</v>
      </c>
      <c r="H5" s="37">
        <v>7.14</v>
      </c>
      <c r="I5" s="4">
        <v>8.94</v>
      </c>
      <c r="J5" s="10" t="s">
        <v>123</v>
      </c>
      <c r="K5" s="40">
        <f t="shared" si="0"/>
        <v>91.83</v>
      </c>
      <c r="L5" s="40">
        <f t="shared" si="1"/>
        <v>98.42</v>
      </c>
      <c r="M5" s="40">
        <f t="shared" si="2"/>
        <v>99.35</v>
      </c>
      <c r="N5" s="40">
        <f t="shared" si="3"/>
        <v>96.41</v>
      </c>
      <c r="O5" s="40">
        <f t="shared" si="4"/>
        <v>93.67</v>
      </c>
      <c r="Q5">
        <f t="shared" si="6"/>
        <v>0</v>
      </c>
      <c r="R5">
        <f t="shared" si="5"/>
        <v>87.63</v>
      </c>
      <c r="S5">
        <f t="shared" si="5"/>
        <v>100</v>
      </c>
      <c r="T5" s="41">
        <f t="shared" si="5"/>
        <v>60.9</v>
      </c>
      <c r="U5">
        <f t="shared" si="5"/>
        <v>24.47</v>
      </c>
      <c r="W5">
        <f t="shared" si="7"/>
        <v>91.83</v>
      </c>
      <c r="X5">
        <f t="shared" si="8"/>
        <v>99.35</v>
      </c>
      <c r="Z5" t="s">
        <v>1</v>
      </c>
      <c r="AA5" s="4">
        <v>29.17</v>
      </c>
      <c r="AB5" s="4">
        <v>19.87</v>
      </c>
      <c r="AC5" s="4">
        <v>15.03</v>
      </c>
      <c r="AD5" s="4">
        <v>12.61</v>
      </c>
      <c r="AE5" s="4">
        <v>10.19</v>
      </c>
      <c r="AF5" s="4">
        <v>7.77</v>
      </c>
      <c r="AG5" s="4">
        <v>5.35</v>
      </c>
    </row>
    <row r="6" spans="1:33" x14ac:dyDescent="0.2">
      <c r="A6" s="10" t="s">
        <v>124</v>
      </c>
      <c r="B6" s="37">
        <v>2010</v>
      </c>
      <c r="C6" s="4">
        <v>11.13</v>
      </c>
      <c r="D6" s="4">
        <v>20.81</v>
      </c>
      <c r="E6" s="4">
        <v>19.28</v>
      </c>
      <c r="F6" s="4">
        <v>15.72</v>
      </c>
      <c r="G6" s="4">
        <v>11.52</v>
      </c>
      <c r="H6" s="37">
        <v>10.29</v>
      </c>
      <c r="I6" s="4">
        <v>11.25</v>
      </c>
      <c r="J6" s="10" t="s">
        <v>124</v>
      </c>
      <c r="K6" s="40">
        <f t="shared" si="0"/>
        <v>89.46</v>
      </c>
      <c r="L6" s="40">
        <f t="shared" si="1"/>
        <v>96.99</v>
      </c>
      <c r="M6" s="40">
        <f t="shared" si="2"/>
        <v>99.11</v>
      </c>
      <c r="N6" s="40">
        <f t="shared" si="3"/>
        <v>96.43</v>
      </c>
      <c r="O6" s="40">
        <f t="shared" si="4"/>
        <v>95.35</v>
      </c>
      <c r="Q6">
        <f t="shared" si="6"/>
        <v>0</v>
      </c>
      <c r="R6">
        <f t="shared" si="5"/>
        <v>78.03</v>
      </c>
      <c r="S6">
        <f t="shared" si="5"/>
        <v>100</v>
      </c>
      <c r="T6" s="41">
        <f t="shared" si="5"/>
        <v>72.23</v>
      </c>
      <c r="U6">
        <f t="shared" si="5"/>
        <v>61.04</v>
      </c>
      <c r="W6">
        <f t="shared" si="7"/>
        <v>89.46</v>
      </c>
      <c r="X6">
        <f t="shared" si="8"/>
        <v>99.11</v>
      </c>
      <c r="Z6" t="s">
        <v>0</v>
      </c>
      <c r="AA6" s="4">
        <v>15.05</v>
      </c>
      <c r="AB6" s="4">
        <v>24.74</v>
      </c>
      <c r="AC6" s="4">
        <v>19.899999999999999</v>
      </c>
      <c r="AD6" s="4">
        <v>14.54</v>
      </c>
      <c r="AE6" s="4">
        <v>12.63</v>
      </c>
      <c r="AF6" s="4">
        <v>7.78</v>
      </c>
      <c r="AG6" s="4">
        <v>5.36</v>
      </c>
    </row>
    <row r="7" spans="1:33" x14ac:dyDescent="0.2">
      <c r="A7" s="10" t="s">
        <v>125</v>
      </c>
      <c r="B7" s="37">
        <v>2010</v>
      </c>
      <c r="C7" s="4">
        <v>39.82</v>
      </c>
      <c r="D7" s="4">
        <v>16.760000000000002</v>
      </c>
      <c r="E7" s="4">
        <v>13.03</v>
      </c>
      <c r="F7" s="4">
        <v>11.2</v>
      </c>
      <c r="G7" s="4">
        <v>7.33</v>
      </c>
      <c r="H7" s="37">
        <v>3.8</v>
      </c>
      <c r="I7" s="4">
        <v>8.06</v>
      </c>
      <c r="J7" s="10" t="s">
        <v>125</v>
      </c>
      <c r="K7" s="40">
        <f t="shared" si="0"/>
        <v>98.29</v>
      </c>
      <c r="L7" s="40">
        <f t="shared" si="1"/>
        <v>98.85</v>
      </c>
      <c r="M7" s="40">
        <f t="shared" si="2"/>
        <v>95.34</v>
      </c>
      <c r="N7" s="40">
        <f t="shared" si="3"/>
        <v>86.75</v>
      </c>
      <c r="O7" s="40">
        <f t="shared" si="4"/>
        <v>84.49</v>
      </c>
      <c r="Q7">
        <f t="shared" si="6"/>
        <v>96.1</v>
      </c>
      <c r="R7">
        <f t="shared" si="5"/>
        <v>100</v>
      </c>
      <c r="S7" s="41">
        <f t="shared" si="5"/>
        <v>75.56</v>
      </c>
      <c r="T7">
        <f t="shared" si="5"/>
        <v>15.74</v>
      </c>
      <c r="U7">
        <f t="shared" si="5"/>
        <v>0</v>
      </c>
      <c r="W7">
        <f t="shared" si="7"/>
        <v>84.49</v>
      </c>
      <c r="X7">
        <f t="shared" si="8"/>
        <v>98.85</v>
      </c>
      <c r="Z7" t="s">
        <v>1</v>
      </c>
      <c r="AA7" s="4">
        <v>5.39</v>
      </c>
      <c r="AB7" s="4">
        <v>10.27</v>
      </c>
      <c r="AC7" s="4">
        <v>19.64</v>
      </c>
      <c r="AD7" s="4">
        <v>29.4</v>
      </c>
      <c r="AE7" s="4">
        <v>19.64</v>
      </c>
      <c r="AF7" s="4">
        <v>10.27</v>
      </c>
      <c r="AG7" s="4">
        <v>5.39</v>
      </c>
    </row>
    <row r="8" spans="1:33" x14ac:dyDescent="0.2">
      <c r="A8" s="10" t="s">
        <v>126</v>
      </c>
      <c r="B8" s="37">
        <v>2010</v>
      </c>
      <c r="C8" s="4">
        <v>17.73</v>
      </c>
      <c r="D8" s="4">
        <v>22.02</v>
      </c>
      <c r="E8" s="4">
        <v>17.34</v>
      </c>
      <c r="F8" s="4">
        <v>13.56</v>
      </c>
      <c r="G8" s="4">
        <v>11.07</v>
      </c>
      <c r="H8" s="37">
        <v>7.52</v>
      </c>
      <c r="I8" s="4">
        <v>10.76</v>
      </c>
      <c r="J8" s="10" t="s">
        <v>126</v>
      </c>
      <c r="K8" s="40">
        <f t="shared" si="0"/>
        <v>93.13</v>
      </c>
      <c r="L8" s="40">
        <f t="shared" si="1"/>
        <v>98.73</v>
      </c>
      <c r="M8" s="40">
        <f t="shared" si="2"/>
        <v>99.36</v>
      </c>
      <c r="N8" s="40">
        <f t="shared" si="3"/>
        <v>94.38</v>
      </c>
      <c r="O8" s="40">
        <f t="shared" si="4"/>
        <v>92.96</v>
      </c>
      <c r="Q8">
        <f t="shared" si="6"/>
        <v>2.66</v>
      </c>
      <c r="R8">
        <f t="shared" si="5"/>
        <v>90.16</v>
      </c>
      <c r="S8" s="41">
        <f t="shared" si="5"/>
        <v>100</v>
      </c>
      <c r="T8">
        <f t="shared" si="5"/>
        <v>22.19</v>
      </c>
      <c r="U8">
        <f t="shared" si="5"/>
        <v>0</v>
      </c>
      <c r="W8">
        <f t="shared" si="7"/>
        <v>92.96</v>
      </c>
      <c r="X8">
        <f t="shared" si="8"/>
        <v>99.36</v>
      </c>
      <c r="Z8" t="s">
        <v>0</v>
      </c>
      <c r="AA8" s="4">
        <v>5.35</v>
      </c>
      <c r="AB8" s="4">
        <v>7.77</v>
      </c>
      <c r="AC8" s="4">
        <v>12.61</v>
      </c>
      <c r="AD8" s="4">
        <v>15.03</v>
      </c>
      <c r="AE8" s="4">
        <v>19.87</v>
      </c>
      <c r="AF8" s="4">
        <v>24.33</v>
      </c>
      <c r="AG8" s="4">
        <v>15.03</v>
      </c>
    </row>
    <row r="9" spans="1:33" x14ac:dyDescent="0.2">
      <c r="A9" s="10" t="s">
        <v>127</v>
      </c>
      <c r="B9" s="37">
        <v>2010</v>
      </c>
      <c r="C9" s="4">
        <v>36.04</v>
      </c>
      <c r="D9" s="4">
        <v>10.67</v>
      </c>
      <c r="E9" s="4">
        <v>11.05</v>
      </c>
      <c r="F9" s="4">
        <v>15.01</v>
      </c>
      <c r="G9" s="4">
        <v>11.92</v>
      </c>
      <c r="H9" s="37">
        <v>6.71</v>
      </c>
      <c r="I9" s="4">
        <v>8.6</v>
      </c>
      <c r="J9" s="10" t="s">
        <v>127</v>
      </c>
      <c r="K9" s="40">
        <f t="shared" si="0"/>
        <v>97.71</v>
      </c>
      <c r="L9" s="40">
        <f t="shared" si="1"/>
        <v>98.65</v>
      </c>
      <c r="M9" s="40">
        <f t="shared" si="2"/>
        <v>95.42</v>
      </c>
      <c r="N9" s="40">
        <f t="shared" si="3"/>
        <v>90.55</v>
      </c>
      <c r="O9" s="40">
        <f t="shared" si="4"/>
        <v>89.35</v>
      </c>
      <c r="Q9">
        <f t="shared" si="6"/>
        <v>89.89</v>
      </c>
      <c r="R9" s="41">
        <f t="shared" si="5"/>
        <v>100</v>
      </c>
      <c r="S9">
        <f t="shared" si="5"/>
        <v>65.27</v>
      </c>
      <c r="T9">
        <f t="shared" si="5"/>
        <v>12.9</v>
      </c>
      <c r="U9">
        <f t="shared" si="5"/>
        <v>0</v>
      </c>
      <c r="W9">
        <f t="shared" si="7"/>
        <v>89.35</v>
      </c>
      <c r="X9">
        <f t="shared" si="8"/>
        <v>98.65</v>
      </c>
    </row>
    <row r="10" spans="1:33" x14ac:dyDescent="0.2">
      <c r="A10" s="10" t="s">
        <v>128</v>
      </c>
      <c r="B10" s="37">
        <v>2010</v>
      </c>
      <c r="C10" s="4">
        <v>26.21</v>
      </c>
      <c r="D10" s="4">
        <v>25.78</v>
      </c>
      <c r="E10" s="4">
        <v>13.87</v>
      </c>
      <c r="F10" s="4">
        <v>9.7799999999999994</v>
      </c>
      <c r="G10" s="4">
        <v>8.58</v>
      </c>
      <c r="H10" s="4">
        <v>6.39</v>
      </c>
      <c r="I10" s="4">
        <v>9.3800000000000008</v>
      </c>
      <c r="J10" s="10" t="s">
        <v>128</v>
      </c>
      <c r="K10" s="40">
        <f t="shared" si="0"/>
        <v>95.98</v>
      </c>
      <c r="L10" s="40">
        <f t="shared" si="1"/>
        <v>99.31</v>
      </c>
      <c r="M10" s="40">
        <f t="shared" si="2"/>
        <v>98.21</v>
      </c>
      <c r="N10" s="40">
        <f t="shared" si="3"/>
        <v>89.81</v>
      </c>
      <c r="O10" s="40">
        <f t="shared" si="4"/>
        <v>88.74</v>
      </c>
      <c r="Q10">
        <f t="shared" si="6"/>
        <v>68.5</v>
      </c>
      <c r="R10" s="41">
        <f t="shared" si="5"/>
        <v>100</v>
      </c>
      <c r="S10">
        <f t="shared" si="5"/>
        <v>89.59</v>
      </c>
      <c r="T10">
        <f t="shared" si="5"/>
        <v>10.119999999999999</v>
      </c>
      <c r="U10">
        <f t="shared" si="5"/>
        <v>0</v>
      </c>
      <c r="W10">
        <f t="shared" si="7"/>
        <v>88.74</v>
      </c>
      <c r="X10">
        <f t="shared" si="8"/>
        <v>99.31</v>
      </c>
    </row>
    <row r="11" spans="1:33" x14ac:dyDescent="0.2">
      <c r="A11" s="10" t="s">
        <v>129</v>
      </c>
      <c r="B11" s="37">
        <v>2009</v>
      </c>
      <c r="C11" s="4">
        <v>20.86</v>
      </c>
      <c r="D11" s="4">
        <v>13.15</v>
      </c>
      <c r="E11" s="4">
        <v>17.23</v>
      </c>
      <c r="F11" s="4">
        <v>19.05</v>
      </c>
      <c r="G11" s="4">
        <v>13.83</v>
      </c>
      <c r="H11" s="4">
        <v>6.12</v>
      </c>
      <c r="I11" s="4">
        <v>9.75</v>
      </c>
      <c r="J11" s="10" t="s">
        <v>129</v>
      </c>
      <c r="K11" s="40">
        <f t="shared" si="0"/>
        <v>93.33</v>
      </c>
      <c r="L11" s="40">
        <f t="shared" si="1"/>
        <v>98.41</v>
      </c>
      <c r="M11" s="40">
        <f t="shared" si="2"/>
        <v>98.26</v>
      </c>
      <c r="N11" s="40">
        <f t="shared" si="3"/>
        <v>95.94</v>
      </c>
      <c r="O11" s="40">
        <f t="shared" si="4"/>
        <v>93.22</v>
      </c>
      <c r="Q11">
        <f t="shared" si="6"/>
        <v>2.12</v>
      </c>
      <c r="R11">
        <f t="shared" si="5"/>
        <v>100</v>
      </c>
      <c r="S11">
        <f t="shared" si="5"/>
        <v>97.11</v>
      </c>
      <c r="T11">
        <f t="shared" si="5"/>
        <v>52.41</v>
      </c>
      <c r="U11" s="41">
        <f t="shared" si="5"/>
        <v>0</v>
      </c>
      <c r="W11">
        <f t="shared" si="7"/>
        <v>93.22</v>
      </c>
      <c r="X11">
        <f t="shared" si="8"/>
        <v>98.41</v>
      </c>
    </row>
    <row r="12" spans="1:33" x14ac:dyDescent="0.2">
      <c r="A12" s="10" t="s">
        <v>130</v>
      </c>
      <c r="B12" s="37">
        <v>2010</v>
      </c>
      <c r="C12" s="4">
        <v>16.87</v>
      </c>
      <c r="D12" s="4">
        <v>25.38</v>
      </c>
      <c r="E12" s="4">
        <v>22.66</v>
      </c>
      <c r="F12" s="4">
        <v>13.01</v>
      </c>
      <c r="G12" s="4">
        <v>8.43</v>
      </c>
      <c r="H12" s="4">
        <v>5.36</v>
      </c>
      <c r="I12" s="4">
        <v>8.2899999999999991</v>
      </c>
      <c r="J12" s="10" t="s">
        <v>130</v>
      </c>
      <c r="K12" s="40">
        <f t="shared" si="0"/>
        <v>91.36</v>
      </c>
      <c r="L12" s="40">
        <f t="shared" si="1"/>
        <v>98.28</v>
      </c>
      <c r="M12" s="40">
        <f t="shared" si="2"/>
        <v>99.42</v>
      </c>
      <c r="N12" s="40">
        <f t="shared" si="3"/>
        <v>93.31</v>
      </c>
      <c r="O12" s="40">
        <f t="shared" si="4"/>
        <v>89.95</v>
      </c>
      <c r="Q12">
        <f t="shared" si="6"/>
        <v>14.89</v>
      </c>
      <c r="R12">
        <f t="shared" si="5"/>
        <v>87.96</v>
      </c>
      <c r="S12" s="41">
        <f t="shared" si="5"/>
        <v>100</v>
      </c>
      <c r="T12">
        <f t="shared" si="5"/>
        <v>35.479999999999997</v>
      </c>
      <c r="U12">
        <f t="shared" si="5"/>
        <v>0</v>
      </c>
      <c r="W12">
        <f t="shared" si="7"/>
        <v>89.95</v>
      </c>
      <c r="X12">
        <f t="shared" si="8"/>
        <v>99.42</v>
      </c>
    </row>
    <row r="13" spans="1:33" x14ac:dyDescent="0.2">
      <c r="A13" s="10" t="s">
        <v>131</v>
      </c>
      <c r="B13" s="37">
        <v>2010</v>
      </c>
      <c r="C13" s="4">
        <v>15.63</v>
      </c>
      <c r="D13" s="4">
        <v>14.5</v>
      </c>
      <c r="E13" s="4">
        <v>14.03</v>
      </c>
      <c r="F13" s="4">
        <v>16.850000000000001</v>
      </c>
      <c r="G13" s="4">
        <v>18.739999999999998</v>
      </c>
      <c r="H13" s="4">
        <v>9.32</v>
      </c>
      <c r="I13" s="4">
        <v>10.92</v>
      </c>
      <c r="J13" s="10" t="s">
        <v>131</v>
      </c>
      <c r="K13" s="40">
        <f t="shared" si="0"/>
        <v>91.65</v>
      </c>
      <c r="L13" s="40">
        <f t="shared" si="1"/>
        <v>97.4</v>
      </c>
      <c r="M13" s="40">
        <f t="shared" si="2"/>
        <v>98.19</v>
      </c>
      <c r="N13" s="40">
        <f t="shared" si="3"/>
        <v>96.88</v>
      </c>
      <c r="O13" s="40">
        <f t="shared" si="4"/>
        <v>96.14</v>
      </c>
      <c r="Q13">
        <f t="shared" si="6"/>
        <v>0</v>
      </c>
      <c r="R13">
        <f t="shared" si="5"/>
        <v>87.92</v>
      </c>
      <c r="S13" s="41">
        <f t="shared" si="5"/>
        <v>100</v>
      </c>
      <c r="T13">
        <f t="shared" si="5"/>
        <v>79.97</v>
      </c>
      <c r="U13">
        <f t="shared" si="5"/>
        <v>68.650000000000006</v>
      </c>
      <c r="W13">
        <f t="shared" si="7"/>
        <v>91.65</v>
      </c>
      <c r="X13">
        <f t="shared" si="8"/>
        <v>98.19</v>
      </c>
    </row>
    <row r="14" spans="1:33" x14ac:dyDescent="0.2">
      <c r="A14" s="10" t="s">
        <v>132</v>
      </c>
      <c r="B14" s="37">
        <v>2008</v>
      </c>
      <c r="C14" s="37">
        <v>15.36</v>
      </c>
      <c r="D14" s="37">
        <v>15.9</v>
      </c>
      <c r="E14" s="37">
        <v>17.920000000000002</v>
      </c>
      <c r="F14" s="37">
        <v>15.72</v>
      </c>
      <c r="G14" s="37">
        <v>16.27</v>
      </c>
      <c r="H14" s="37">
        <v>8.9600000000000009</v>
      </c>
      <c r="I14" s="37">
        <v>9.8699999999999992</v>
      </c>
      <c r="J14" s="10" t="s">
        <v>132</v>
      </c>
      <c r="K14" s="40">
        <f t="shared" si="0"/>
        <v>91.45</v>
      </c>
      <c r="L14" s="40">
        <f t="shared" si="1"/>
        <v>97.92</v>
      </c>
      <c r="M14" s="40">
        <f t="shared" si="2"/>
        <v>99</v>
      </c>
      <c r="N14" s="40">
        <f t="shared" si="3"/>
        <v>96.9</v>
      </c>
      <c r="O14" s="40">
        <f t="shared" si="4"/>
        <v>95.51</v>
      </c>
      <c r="Q14">
        <f t="shared" si="6"/>
        <v>0</v>
      </c>
      <c r="R14" s="41">
        <f t="shared" si="5"/>
        <v>85.7</v>
      </c>
      <c r="S14">
        <f t="shared" si="5"/>
        <v>100</v>
      </c>
      <c r="T14">
        <f t="shared" si="5"/>
        <v>72.19</v>
      </c>
      <c r="U14">
        <f t="shared" si="5"/>
        <v>53.77</v>
      </c>
      <c r="W14">
        <f t="shared" si="7"/>
        <v>91.45</v>
      </c>
      <c r="X14">
        <f t="shared" si="8"/>
        <v>99</v>
      </c>
    </row>
    <row r="15" spans="1:33" x14ac:dyDescent="0.2">
      <c r="A15" s="10" t="s">
        <v>133</v>
      </c>
      <c r="B15" s="27">
        <v>2010</v>
      </c>
      <c r="F15" s="19"/>
      <c r="J15" s="10" t="s">
        <v>133</v>
      </c>
      <c r="K15" s="40">
        <f t="shared" ref="K15:K22" si="9">ROUND(SQRT($C15*$AA$4)+SQRT($D15*$AB$4)+SQRT($E15*$AC$4)+SQRT($F15*$AD$4)+SQRT($G15*$AE$4)+SQRT($H15*$AF$4)+SQRT($I15*$AG$4),2)</f>
        <v>0</v>
      </c>
      <c r="L15" s="40">
        <f t="shared" ref="L15:L22" si="10">ROUND(SQRT($C15*$AA$5)+SQRT($D15*$AB$5)+SQRT($E15*$AC$5)+SQRT($F15*$AD$5)+SQRT($G15*$AE$5)+SQRT($H15*$AF$5)+SQRT($I15*$AG$5),2)</f>
        <v>0</v>
      </c>
      <c r="M15" s="40">
        <f t="shared" ref="M15:M22" si="11">ROUND(SQRT($C15*$AA$6)+SQRT($D15*$AB$6)+SQRT($E15*$AC$6)+SQRT($F15*$AD$6)+SQRT($G15*$AE$6)+SQRT($H15*$AF$6)+SQRT($I15*$AG$6),2)</f>
        <v>0</v>
      </c>
      <c r="N15" s="40">
        <f t="shared" ref="N15:N22" si="12">ROUND(SQRT($C15*$AA$7)+SQRT($D15*$AB$7)+SQRT($E15*$AC$7)+SQRT($F15*$AD$7)+SQRT($G15*$AE$7)+SQRT($H15*$AF$7)+SQRT($I15*$AG$7),2)</f>
        <v>0</v>
      </c>
      <c r="O15" s="40">
        <f t="shared" ref="O15:O22" si="13">ROUND(SQRT($C15*$AA$8)+SQRT($D15*$AB$8)+SQRT($E15*$AC$8)+SQRT($F15*$AD$8)+SQRT($G15*$AE$8)+SQRT($H15*$AF$8)+SQRT($I15*$AG$8),2)</f>
        <v>0</v>
      </c>
      <c r="W15">
        <f t="shared" si="7"/>
        <v>0</v>
      </c>
      <c r="X15">
        <f t="shared" si="8"/>
        <v>0</v>
      </c>
    </row>
    <row r="16" spans="1:33" x14ac:dyDescent="0.2">
      <c r="A16" s="10" t="s">
        <v>134</v>
      </c>
      <c r="B16" s="37">
        <v>2010</v>
      </c>
      <c r="C16" s="37">
        <v>16.62</v>
      </c>
      <c r="D16" s="37">
        <v>20.18</v>
      </c>
      <c r="E16" s="37">
        <v>17.47</v>
      </c>
      <c r="F16" s="37">
        <v>13.95</v>
      </c>
      <c r="G16" s="37">
        <v>12.43</v>
      </c>
      <c r="H16" s="37">
        <v>9.6199999999999992</v>
      </c>
      <c r="I16" s="37">
        <v>9.7200000000000006</v>
      </c>
      <c r="J16" s="10" t="s">
        <v>134</v>
      </c>
      <c r="K16" s="40">
        <f t="shared" si="9"/>
        <v>92.51</v>
      </c>
      <c r="L16" s="40">
        <f t="shared" si="10"/>
        <v>98.62</v>
      </c>
      <c r="M16" s="40">
        <f t="shared" si="11"/>
        <v>99.45</v>
      </c>
      <c r="N16" s="40">
        <f t="shared" si="12"/>
        <v>95.44</v>
      </c>
      <c r="O16" s="40">
        <f t="shared" si="13"/>
        <v>94.38</v>
      </c>
      <c r="Q16">
        <f t="shared" si="6"/>
        <v>0</v>
      </c>
      <c r="R16">
        <f t="shared" si="5"/>
        <v>88.04</v>
      </c>
      <c r="S16">
        <f t="shared" si="5"/>
        <v>100</v>
      </c>
      <c r="T16" s="41">
        <f t="shared" si="5"/>
        <v>42.22</v>
      </c>
      <c r="U16">
        <f t="shared" si="5"/>
        <v>26.95</v>
      </c>
      <c r="W16">
        <f t="shared" si="7"/>
        <v>92.51</v>
      </c>
      <c r="X16">
        <f t="shared" si="8"/>
        <v>99.45</v>
      </c>
    </row>
    <row r="17" spans="1:30" x14ac:dyDescent="0.2">
      <c r="A17" s="10" t="s">
        <v>135</v>
      </c>
      <c r="B17" s="37">
        <v>2010</v>
      </c>
      <c r="C17" s="37">
        <v>9.2200000000000006</v>
      </c>
      <c r="D17" s="37">
        <v>18.77</v>
      </c>
      <c r="E17" s="37">
        <v>28.23</v>
      </c>
      <c r="F17" s="37">
        <v>19.78</v>
      </c>
      <c r="G17" s="37">
        <v>10.54</v>
      </c>
      <c r="H17" s="37">
        <v>5.69</v>
      </c>
      <c r="I17" s="37">
        <v>7.78</v>
      </c>
      <c r="J17" s="10" t="s">
        <v>135</v>
      </c>
      <c r="K17" s="40">
        <f t="shared" si="9"/>
        <v>85.67</v>
      </c>
      <c r="L17" s="40">
        <f t="shared" si="10"/>
        <v>95.57</v>
      </c>
      <c r="M17" s="40">
        <f t="shared" si="11"/>
        <v>98.64</v>
      </c>
      <c r="N17" s="40">
        <f t="shared" si="12"/>
        <v>97.1</v>
      </c>
      <c r="O17" s="40">
        <f t="shared" si="13"/>
        <v>92.26</v>
      </c>
      <c r="Q17">
        <f t="shared" si="6"/>
        <v>0</v>
      </c>
      <c r="R17">
        <f t="shared" si="5"/>
        <v>76.33</v>
      </c>
      <c r="S17">
        <f t="shared" si="5"/>
        <v>100</v>
      </c>
      <c r="T17" s="41">
        <f t="shared" si="5"/>
        <v>88.13</v>
      </c>
      <c r="U17">
        <f t="shared" si="5"/>
        <v>50.81</v>
      </c>
      <c r="W17">
        <f t="shared" si="7"/>
        <v>85.67</v>
      </c>
      <c r="X17">
        <f t="shared" si="8"/>
        <v>98.64</v>
      </c>
    </row>
    <row r="18" spans="1:30" x14ac:dyDescent="0.2">
      <c r="A18" s="10" t="s">
        <v>136</v>
      </c>
      <c r="B18" s="37">
        <v>2010</v>
      </c>
      <c r="C18" s="37">
        <v>12.82</v>
      </c>
      <c r="D18" s="37">
        <v>23.77</v>
      </c>
      <c r="E18" s="37">
        <v>21.84</v>
      </c>
      <c r="F18" s="37">
        <v>15.15</v>
      </c>
      <c r="G18" s="37">
        <v>9.73</v>
      </c>
      <c r="H18" s="37">
        <v>7.25</v>
      </c>
      <c r="I18" s="37">
        <v>9.43</v>
      </c>
      <c r="J18" s="10" t="s">
        <v>136</v>
      </c>
      <c r="K18" s="40">
        <f t="shared" si="9"/>
        <v>89.8</v>
      </c>
      <c r="L18" s="40">
        <f t="shared" si="10"/>
        <v>97.58</v>
      </c>
      <c r="M18" s="40">
        <f t="shared" si="11"/>
        <v>99.54</v>
      </c>
      <c r="N18" s="40">
        <f t="shared" si="12"/>
        <v>95.33</v>
      </c>
      <c r="O18" s="40">
        <f t="shared" si="13"/>
        <v>92.65</v>
      </c>
      <c r="Q18">
        <f t="shared" si="6"/>
        <v>0</v>
      </c>
      <c r="R18">
        <f t="shared" si="5"/>
        <v>79.88</v>
      </c>
      <c r="S18" s="41">
        <f t="shared" si="5"/>
        <v>100</v>
      </c>
      <c r="T18">
        <f t="shared" si="5"/>
        <v>56.78</v>
      </c>
      <c r="U18">
        <f t="shared" si="5"/>
        <v>29.26</v>
      </c>
      <c r="W18">
        <f t="shared" si="7"/>
        <v>89.8</v>
      </c>
      <c r="X18">
        <f t="shared" si="8"/>
        <v>99.54</v>
      </c>
    </row>
    <row r="19" spans="1:30" x14ac:dyDescent="0.2">
      <c r="A19" s="10" t="s">
        <v>137</v>
      </c>
      <c r="B19" s="37">
        <v>2010</v>
      </c>
      <c r="C19" s="37">
        <v>23.49</v>
      </c>
      <c r="D19" s="37">
        <v>14.49</v>
      </c>
      <c r="E19" s="37">
        <v>14.49</v>
      </c>
      <c r="F19" s="37">
        <v>15.76</v>
      </c>
      <c r="G19" s="37">
        <v>11.29</v>
      </c>
      <c r="H19" s="37">
        <v>10.17</v>
      </c>
      <c r="I19" s="37">
        <v>10.32</v>
      </c>
      <c r="J19" s="10" t="s">
        <v>137</v>
      </c>
      <c r="K19" s="40">
        <f t="shared" si="9"/>
        <v>95.27</v>
      </c>
      <c r="L19" s="40">
        <f t="shared" si="10"/>
        <v>99.05</v>
      </c>
      <c r="M19" s="40">
        <f t="shared" si="11"/>
        <v>98.13</v>
      </c>
      <c r="N19" s="40">
        <f t="shared" si="12"/>
        <v>94.41</v>
      </c>
      <c r="O19" s="40">
        <f t="shared" si="13"/>
        <v>93.89</v>
      </c>
      <c r="Q19">
        <f t="shared" si="6"/>
        <v>26.74</v>
      </c>
      <c r="R19">
        <f t="shared" si="6"/>
        <v>100</v>
      </c>
      <c r="S19">
        <f t="shared" si="6"/>
        <v>82.17</v>
      </c>
      <c r="T19" s="41">
        <f t="shared" si="6"/>
        <v>10.08</v>
      </c>
      <c r="U19">
        <f t="shared" si="6"/>
        <v>0</v>
      </c>
      <c r="W19">
        <f t="shared" si="7"/>
        <v>93.89</v>
      </c>
      <c r="X19">
        <f t="shared" si="8"/>
        <v>99.05</v>
      </c>
    </row>
    <row r="20" spans="1:30" x14ac:dyDescent="0.2">
      <c r="A20" s="10" t="s">
        <v>138</v>
      </c>
      <c r="B20" s="37">
        <v>2010</v>
      </c>
      <c r="C20" s="37">
        <v>30.09</v>
      </c>
      <c r="D20" s="37">
        <v>17.93</v>
      </c>
      <c r="E20" s="37">
        <v>8</v>
      </c>
      <c r="F20" s="37">
        <v>10.18</v>
      </c>
      <c r="G20" s="37">
        <v>13.57</v>
      </c>
      <c r="H20" s="37">
        <v>9.2799999999999994</v>
      </c>
      <c r="I20" s="37">
        <v>10.95</v>
      </c>
      <c r="J20" s="10" t="s">
        <v>138</v>
      </c>
      <c r="K20" s="40">
        <f t="shared" si="9"/>
        <v>97.56</v>
      </c>
      <c r="L20" s="40">
        <f t="shared" si="10"/>
        <v>98.7</v>
      </c>
      <c r="M20" s="40">
        <f t="shared" si="11"/>
        <v>96.38</v>
      </c>
      <c r="N20" s="40">
        <f t="shared" si="12"/>
        <v>89.91</v>
      </c>
      <c r="O20" s="40">
        <f t="shared" si="13"/>
        <v>91.18</v>
      </c>
      <c r="Q20">
        <f t="shared" si="6"/>
        <v>87.03</v>
      </c>
      <c r="R20">
        <f t="shared" si="6"/>
        <v>100</v>
      </c>
      <c r="S20">
        <f t="shared" si="6"/>
        <v>73.61</v>
      </c>
      <c r="T20" s="41">
        <f t="shared" si="6"/>
        <v>0</v>
      </c>
      <c r="U20">
        <f t="shared" si="6"/>
        <v>14.45</v>
      </c>
      <c r="W20">
        <f t="shared" si="7"/>
        <v>89.91</v>
      </c>
      <c r="X20">
        <f t="shared" si="8"/>
        <v>98.7</v>
      </c>
    </row>
    <row r="21" spans="1:30" x14ac:dyDescent="0.2">
      <c r="A21" s="10" t="s">
        <v>139</v>
      </c>
      <c r="B21" s="37">
        <v>2010</v>
      </c>
      <c r="C21" s="37">
        <v>49.89</v>
      </c>
      <c r="D21" s="37">
        <v>21.03</v>
      </c>
      <c r="E21" s="37">
        <v>11.52</v>
      </c>
      <c r="F21" s="37">
        <v>6.23</v>
      </c>
      <c r="G21" s="37">
        <v>3.21</v>
      </c>
      <c r="H21" s="37">
        <v>2.08</v>
      </c>
      <c r="I21" s="37">
        <v>6.04</v>
      </c>
      <c r="J21" s="10" t="s">
        <v>139</v>
      </c>
      <c r="K21" s="40">
        <f t="shared" si="9"/>
        <v>97.6</v>
      </c>
      <c r="L21" s="40">
        <f t="shared" si="10"/>
        <v>96.04</v>
      </c>
      <c r="M21" s="40">
        <f t="shared" si="11"/>
        <v>90.95</v>
      </c>
      <c r="N21" s="40">
        <f t="shared" si="12"/>
        <v>77.94</v>
      </c>
      <c r="O21" s="40">
        <f t="shared" si="13"/>
        <v>75.48</v>
      </c>
      <c r="Q21">
        <f t="shared" si="6"/>
        <v>100</v>
      </c>
      <c r="R21" s="41">
        <f t="shared" si="6"/>
        <v>92.95</v>
      </c>
      <c r="S21">
        <f t="shared" si="6"/>
        <v>69.94</v>
      </c>
      <c r="T21">
        <f t="shared" si="6"/>
        <v>11.12</v>
      </c>
      <c r="U21">
        <f t="shared" si="6"/>
        <v>0</v>
      </c>
      <c r="W21">
        <f t="shared" si="7"/>
        <v>75.48</v>
      </c>
      <c r="X21">
        <f t="shared" si="8"/>
        <v>97.6</v>
      </c>
    </row>
    <row r="22" spans="1:30" x14ac:dyDescent="0.2">
      <c r="A22" s="10" t="s">
        <v>140</v>
      </c>
      <c r="B22" s="37">
        <v>2010</v>
      </c>
      <c r="C22" s="37">
        <v>20.27</v>
      </c>
      <c r="D22" s="37">
        <v>18.5</v>
      </c>
      <c r="E22" s="37">
        <v>16.649999999999999</v>
      </c>
      <c r="F22" s="37">
        <v>15.32</v>
      </c>
      <c r="G22" s="37">
        <v>14.14</v>
      </c>
      <c r="H22" s="37">
        <v>6.64</v>
      </c>
      <c r="I22" s="37">
        <v>8.48</v>
      </c>
      <c r="J22" s="10" t="s">
        <v>140</v>
      </c>
      <c r="K22" s="40">
        <f t="shared" si="9"/>
        <v>93.55</v>
      </c>
      <c r="L22" s="40">
        <f t="shared" si="10"/>
        <v>99.13</v>
      </c>
      <c r="M22" s="40">
        <f t="shared" si="11"/>
        <v>99.28</v>
      </c>
      <c r="N22" s="40">
        <f t="shared" si="12"/>
        <v>95.23</v>
      </c>
      <c r="O22" s="40">
        <f t="shared" si="13"/>
        <v>92.83</v>
      </c>
      <c r="Q22">
        <f t="shared" si="6"/>
        <v>11.16</v>
      </c>
      <c r="R22">
        <f t="shared" si="6"/>
        <v>97.67</v>
      </c>
      <c r="S22" s="41">
        <f t="shared" si="6"/>
        <v>100</v>
      </c>
      <c r="T22">
        <f t="shared" si="6"/>
        <v>37.21</v>
      </c>
      <c r="U22">
        <f t="shared" si="6"/>
        <v>0</v>
      </c>
      <c r="W22">
        <f t="shared" si="7"/>
        <v>92.83</v>
      </c>
      <c r="X22">
        <f t="shared" si="8"/>
        <v>99.28</v>
      </c>
    </row>
    <row r="23" spans="1:30" x14ac:dyDescent="0.2">
      <c r="A23" s="10" t="s">
        <v>141</v>
      </c>
      <c r="B23" s="37">
        <v>2010</v>
      </c>
      <c r="C23" s="37">
        <v>20.12</v>
      </c>
      <c r="D23" s="37">
        <v>17.440000000000001</v>
      </c>
      <c r="E23" s="37">
        <v>18.670000000000002</v>
      </c>
      <c r="F23" s="37">
        <v>16.79</v>
      </c>
      <c r="G23" s="37">
        <v>11.37</v>
      </c>
      <c r="H23" s="37">
        <v>6.75</v>
      </c>
      <c r="I23" s="37">
        <v>8.86</v>
      </c>
      <c r="J23" s="10" t="s">
        <v>141</v>
      </c>
      <c r="K23" s="40">
        <f t="shared" si="0"/>
        <v>93.37</v>
      </c>
      <c r="L23" s="40">
        <f t="shared" si="1"/>
        <v>99.03</v>
      </c>
      <c r="M23" s="40">
        <f t="shared" si="2"/>
        <v>99.19</v>
      </c>
      <c r="N23" s="40">
        <f t="shared" si="3"/>
        <v>95.34</v>
      </c>
      <c r="O23" s="40">
        <f t="shared" si="4"/>
        <v>92.63</v>
      </c>
      <c r="Q23">
        <f t="shared" si="6"/>
        <v>11.28</v>
      </c>
      <c r="R23">
        <f t="shared" si="6"/>
        <v>97.56</v>
      </c>
      <c r="S23" s="41">
        <f t="shared" si="6"/>
        <v>100</v>
      </c>
      <c r="T23">
        <f t="shared" si="6"/>
        <v>41.31</v>
      </c>
      <c r="U23">
        <f t="shared" si="6"/>
        <v>0</v>
      </c>
      <c r="W23">
        <f t="shared" si="7"/>
        <v>92.63</v>
      </c>
      <c r="X23">
        <f t="shared" si="8"/>
        <v>99.19</v>
      </c>
    </row>
    <row r="24" spans="1:30" x14ac:dyDescent="0.2">
      <c r="A24" s="10" t="s">
        <v>142</v>
      </c>
      <c r="B24" s="37">
        <v>2010</v>
      </c>
      <c r="C24" s="37">
        <v>27.88</v>
      </c>
      <c r="D24" s="37">
        <v>21.68</v>
      </c>
      <c r="E24" s="37">
        <v>17.829999999999998</v>
      </c>
      <c r="F24" s="37">
        <v>12.52</v>
      </c>
      <c r="G24" s="37">
        <v>7.37</v>
      </c>
      <c r="H24" s="37">
        <v>4.8099999999999996</v>
      </c>
      <c r="I24" s="37">
        <v>7.91</v>
      </c>
      <c r="J24" s="10" t="s">
        <v>142</v>
      </c>
      <c r="K24" s="40">
        <f t="shared" si="0"/>
        <v>95.66</v>
      </c>
      <c r="L24" s="40">
        <f t="shared" si="1"/>
        <v>99.49</v>
      </c>
      <c r="M24" s="40">
        <f t="shared" si="2"/>
        <v>98.25</v>
      </c>
      <c r="N24" s="40">
        <f t="shared" si="3"/>
        <v>90.67</v>
      </c>
      <c r="O24" s="40">
        <f t="shared" si="4"/>
        <v>87.73</v>
      </c>
      <c r="Q24">
        <f t="shared" si="6"/>
        <v>67.430000000000007</v>
      </c>
      <c r="R24">
        <f t="shared" si="6"/>
        <v>100</v>
      </c>
      <c r="S24" s="41">
        <f t="shared" si="6"/>
        <v>89.46</v>
      </c>
      <c r="T24">
        <f t="shared" si="6"/>
        <v>25</v>
      </c>
      <c r="U24">
        <f t="shared" si="6"/>
        <v>0</v>
      </c>
      <c r="W24">
        <f t="shared" si="7"/>
        <v>87.73</v>
      </c>
      <c r="X24">
        <f t="shared" si="8"/>
        <v>99.49</v>
      </c>
    </row>
    <row r="25" spans="1:30" ht="19" x14ac:dyDescent="0.2">
      <c r="A25" s="13" t="s">
        <v>70</v>
      </c>
      <c r="B25" s="14" t="s">
        <v>91</v>
      </c>
      <c r="C25" s="50" t="s">
        <v>187</v>
      </c>
      <c r="D25" s="50"/>
      <c r="E25" s="50"/>
      <c r="F25" s="50"/>
      <c r="G25" s="50"/>
      <c r="H25" s="50"/>
      <c r="I25" s="50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Z25" s="40"/>
      <c r="AA25" s="40"/>
      <c r="AB25" s="40"/>
      <c r="AC25" s="40"/>
      <c r="AD25" s="40"/>
    </row>
    <row r="26" spans="1:30" x14ac:dyDescent="0.2">
      <c r="A26" s="10" t="s">
        <v>121</v>
      </c>
      <c r="B26" s="37">
        <v>2010</v>
      </c>
      <c r="C26" s="37">
        <v>17.059999999999999</v>
      </c>
      <c r="D26" s="37">
        <v>21.92</v>
      </c>
      <c r="E26" s="37">
        <v>22.15</v>
      </c>
      <c r="F26" s="37">
        <v>15.89</v>
      </c>
      <c r="G26" s="37">
        <v>9.64</v>
      </c>
      <c r="H26" s="37">
        <v>5.49</v>
      </c>
      <c r="I26" s="37">
        <v>7.85</v>
      </c>
      <c r="K26" s="40">
        <f t="shared" si="0"/>
        <v>91.41</v>
      </c>
      <c r="L26" s="40">
        <f t="shared" si="1"/>
        <v>98.5</v>
      </c>
      <c r="M26" s="40">
        <f t="shared" si="2"/>
        <v>99.56</v>
      </c>
      <c r="N26" s="40">
        <f t="shared" si="3"/>
        <v>94.84</v>
      </c>
      <c r="O26" s="40">
        <f t="shared" si="4"/>
        <v>91.03</v>
      </c>
      <c r="Q26">
        <f t="shared" ref="Q26:U41" si="14">ROUND(100*(K26-$W26)/($X26-$W26),2)</f>
        <v>4.45</v>
      </c>
      <c r="R26">
        <f t="shared" si="14"/>
        <v>87.57</v>
      </c>
      <c r="S26" s="41">
        <f t="shared" si="14"/>
        <v>100</v>
      </c>
      <c r="T26">
        <f t="shared" si="14"/>
        <v>44.67</v>
      </c>
      <c r="U26">
        <f t="shared" si="14"/>
        <v>0</v>
      </c>
      <c r="W26">
        <f t="shared" si="7"/>
        <v>91.03</v>
      </c>
      <c r="X26">
        <f t="shared" si="8"/>
        <v>99.56</v>
      </c>
      <c r="Z26" s="27"/>
      <c r="AA26" s="27"/>
      <c r="AB26" s="40"/>
      <c r="AC26" s="27"/>
      <c r="AD26" s="27"/>
    </row>
    <row r="27" spans="1:30" x14ac:dyDescent="0.2">
      <c r="A27" s="10" t="s">
        <v>122</v>
      </c>
      <c r="B27" s="37">
        <v>2010</v>
      </c>
      <c r="C27" s="37">
        <v>1.71</v>
      </c>
      <c r="D27" s="37">
        <v>14.37</v>
      </c>
      <c r="E27" s="37">
        <v>30.43</v>
      </c>
      <c r="F27" s="37">
        <v>22.05</v>
      </c>
      <c r="G27" s="37">
        <v>12.17</v>
      </c>
      <c r="H27" s="37">
        <v>9</v>
      </c>
      <c r="I27" s="37">
        <v>10.27</v>
      </c>
      <c r="K27" s="40">
        <f t="shared" si="0"/>
        <v>76.459999999999994</v>
      </c>
      <c r="L27" s="40">
        <f t="shared" si="1"/>
        <v>88.93</v>
      </c>
      <c r="M27" s="40">
        <f t="shared" si="2"/>
        <v>94.63</v>
      </c>
      <c r="N27" s="40">
        <f t="shared" si="3"/>
        <v>97.61</v>
      </c>
      <c r="O27" s="40">
        <f t="shared" si="4"/>
        <v>94.16</v>
      </c>
      <c r="Q27">
        <f t="shared" si="14"/>
        <v>0</v>
      </c>
      <c r="R27">
        <f t="shared" si="14"/>
        <v>58.96</v>
      </c>
      <c r="S27">
        <f t="shared" si="14"/>
        <v>85.91</v>
      </c>
      <c r="T27" s="41">
        <f t="shared" si="14"/>
        <v>100</v>
      </c>
      <c r="U27">
        <f t="shared" si="14"/>
        <v>83.69</v>
      </c>
      <c r="W27">
        <f t="shared" si="7"/>
        <v>76.459999999999994</v>
      </c>
      <c r="X27">
        <f t="shared" si="8"/>
        <v>97.61</v>
      </c>
      <c r="Z27" s="27"/>
      <c r="AA27" s="27"/>
      <c r="AB27" s="40"/>
      <c r="AC27" s="27"/>
      <c r="AD27" s="27"/>
    </row>
    <row r="28" spans="1:30" x14ac:dyDescent="0.2">
      <c r="A28" s="10" t="s">
        <v>123</v>
      </c>
      <c r="B28" s="37">
        <v>2010</v>
      </c>
      <c r="C28" s="37">
        <v>6.87</v>
      </c>
      <c r="D28" s="37">
        <v>24.92</v>
      </c>
      <c r="E28" s="37">
        <v>23.56</v>
      </c>
      <c r="F28" s="37">
        <v>21.09</v>
      </c>
      <c r="G28" s="37">
        <v>10.78</v>
      </c>
      <c r="H28" s="37">
        <v>5.3</v>
      </c>
      <c r="I28" s="37">
        <v>7.48</v>
      </c>
      <c r="K28" s="40">
        <f t="shared" si="0"/>
        <v>83.97</v>
      </c>
      <c r="L28" s="40">
        <f t="shared" si="1"/>
        <v>94.76</v>
      </c>
      <c r="M28" s="40">
        <f t="shared" si="2"/>
        <v>98.58</v>
      </c>
      <c r="N28" s="40">
        <f t="shared" si="3"/>
        <v>96.77</v>
      </c>
      <c r="O28" s="40">
        <f t="shared" si="4"/>
        <v>91.61</v>
      </c>
      <c r="Q28">
        <f t="shared" si="14"/>
        <v>0</v>
      </c>
      <c r="R28">
        <f t="shared" si="14"/>
        <v>73.849999999999994</v>
      </c>
      <c r="S28" s="41">
        <f t="shared" si="14"/>
        <v>100</v>
      </c>
      <c r="T28">
        <f t="shared" si="14"/>
        <v>87.61</v>
      </c>
      <c r="U28">
        <f t="shared" si="14"/>
        <v>52.29</v>
      </c>
      <c r="W28">
        <f t="shared" si="7"/>
        <v>83.97</v>
      </c>
      <c r="X28">
        <f t="shared" si="8"/>
        <v>98.58</v>
      </c>
      <c r="Z28" s="27"/>
      <c r="AA28" s="27"/>
      <c r="AB28" s="40"/>
      <c r="AC28" s="27"/>
      <c r="AD28" s="27"/>
    </row>
    <row r="29" spans="1:30" x14ac:dyDescent="0.2">
      <c r="A29" s="10" t="s">
        <v>124</v>
      </c>
      <c r="B29" s="37">
        <v>2010</v>
      </c>
      <c r="C29" s="37">
        <v>4.32</v>
      </c>
      <c r="D29" s="37">
        <v>8.51</v>
      </c>
      <c r="E29" s="37">
        <v>20.5</v>
      </c>
      <c r="F29" s="37">
        <v>28.68</v>
      </c>
      <c r="G29" s="37">
        <v>20.46</v>
      </c>
      <c r="H29" s="37">
        <v>8.5299999999999994</v>
      </c>
      <c r="I29" s="37">
        <v>9</v>
      </c>
      <c r="K29" s="40">
        <f t="shared" ref="K29:K35" si="15">ROUND(SQRT($C29*$AA$4)+SQRT($D29*$AB$4)+SQRT($E29*$AC$4)+SQRT($F29*$AD$4)+SQRT($G29*$AE$4)+SQRT($H29*$AF$4)+SQRT($I29*$AG$4),2)</f>
        <v>79.66</v>
      </c>
      <c r="L29" s="40">
        <f t="shared" ref="L29:L35" si="16">ROUND(SQRT($C29*$AA$5)+SQRT($D29*$AB$5)+SQRT($E29*$AC$5)+SQRT($F29*$AD$5)+SQRT($G29*$AE$5)+SQRT($H29*$AF$5)+SQRT($I29*$AG$5),2)</f>
        <v>90.32</v>
      </c>
      <c r="M29" s="40">
        <f t="shared" ref="M29:M35" si="17">ROUND(SQRT($C29*$AA$6)+SQRT($D29*$AB$6)+SQRT($E29*$AC$6)+SQRT($F29*$AD$6)+SQRT($G29*$AE$6)+SQRT($H29*$AF$6)+SQRT($I29*$AG$6),2)</f>
        <v>94.36</v>
      </c>
      <c r="N29" s="40">
        <f t="shared" ref="N29:N35" si="18">ROUND(SQRT($C29*$AA$7)+SQRT($D29*$AB$7)+SQRT($E29*$AC$7)+SQRT($F29*$AD$7)+SQRT($G29*$AE$7)+SQRT($H29*$AF$7)+SQRT($I29*$AG$7),2)</f>
        <v>99.65</v>
      </c>
      <c r="O29" s="40">
        <f t="shared" ref="O29:O35" si="19">ROUND(SQRT($C29*$AA$8)+SQRT($D29*$AB$8)+SQRT($E29*$AC$8)+SQRT($F29*$AD$8)+SQRT($G29*$AE$8)+SQRT($H29*$AF$8)+SQRT($I29*$AG$8),2)</f>
        <v>95.98</v>
      </c>
      <c r="Q29">
        <f t="shared" si="14"/>
        <v>0</v>
      </c>
      <c r="R29">
        <f t="shared" si="14"/>
        <v>53.33</v>
      </c>
      <c r="S29">
        <f t="shared" si="14"/>
        <v>73.540000000000006</v>
      </c>
      <c r="T29" s="41">
        <f t="shared" si="14"/>
        <v>100</v>
      </c>
      <c r="U29">
        <f t="shared" si="14"/>
        <v>81.64</v>
      </c>
      <c r="W29">
        <f t="shared" si="7"/>
        <v>79.66</v>
      </c>
      <c r="X29">
        <f t="shared" si="8"/>
        <v>99.65</v>
      </c>
      <c r="Z29" s="27"/>
      <c r="AA29" s="27"/>
      <c r="AB29" s="40"/>
      <c r="AC29" s="27"/>
      <c r="AD29" s="27"/>
    </row>
    <row r="30" spans="1:30" x14ac:dyDescent="0.2">
      <c r="A30" s="10" t="s">
        <v>125</v>
      </c>
      <c r="B30" s="37">
        <v>2010</v>
      </c>
      <c r="C30" s="37">
        <v>22.66</v>
      </c>
      <c r="D30" s="37">
        <v>25.42</v>
      </c>
      <c r="E30" s="37">
        <v>21.51</v>
      </c>
      <c r="F30" s="37">
        <v>11.37</v>
      </c>
      <c r="G30" s="37">
        <v>8.06</v>
      </c>
      <c r="H30" s="37">
        <v>3.99</v>
      </c>
      <c r="I30" s="37">
        <v>6.99</v>
      </c>
      <c r="K30" s="40">
        <f t="shared" si="15"/>
        <v>93.23</v>
      </c>
      <c r="L30" s="40">
        <f t="shared" si="16"/>
        <v>98.88</v>
      </c>
      <c r="M30" s="40">
        <f t="shared" si="17"/>
        <v>98.87</v>
      </c>
      <c r="N30" s="40">
        <f t="shared" si="18"/>
        <v>91.17</v>
      </c>
      <c r="O30" s="40">
        <f t="shared" si="19"/>
        <v>87.36</v>
      </c>
      <c r="Q30">
        <f t="shared" si="14"/>
        <v>50.95</v>
      </c>
      <c r="R30">
        <f t="shared" si="14"/>
        <v>100</v>
      </c>
      <c r="S30" s="41">
        <f t="shared" si="14"/>
        <v>99.91</v>
      </c>
      <c r="T30">
        <f t="shared" si="14"/>
        <v>33.07</v>
      </c>
      <c r="U30">
        <f t="shared" si="14"/>
        <v>0</v>
      </c>
      <c r="W30">
        <f t="shared" si="7"/>
        <v>87.36</v>
      </c>
      <c r="X30">
        <f t="shared" si="8"/>
        <v>98.88</v>
      </c>
      <c r="Z30" s="27"/>
      <c r="AA30" s="27"/>
      <c r="AB30" s="40"/>
      <c r="AC30" s="27"/>
      <c r="AD30" s="27"/>
    </row>
    <row r="31" spans="1:30" x14ac:dyDescent="0.2">
      <c r="A31" s="10" t="s">
        <v>126</v>
      </c>
      <c r="B31" s="37">
        <v>2010</v>
      </c>
      <c r="C31" s="37">
        <v>7.26</v>
      </c>
      <c r="D31" s="37">
        <v>17.100000000000001</v>
      </c>
      <c r="E31" s="37">
        <v>25.56</v>
      </c>
      <c r="F31" s="37">
        <v>23.02</v>
      </c>
      <c r="G31" s="37">
        <v>11.84</v>
      </c>
      <c r="H31" s="37">
        <v>5.8</v>
      </c>
      <c r="I31" s="37">
        <v>9.42</v>
      </c>
      <c r="K31" s="40">
        <f t="shared" si="15"/>
        <v>84.36</v>
      </c>
      <c r="L31" s="40">
        <f t="shared" si="16"/>
        <v>94.42</v>
      </c>
      <c r="M31" s="40">
        <f t="shared" si="17"/>
        <v>97.92</v>
      </c>
      <c r="N31" s="40">
        <f t="shared" si="18"/>
        <v>98.02</v>
      </c>
      <c r="O31" s="40">
        <f t="shared" si="19"/>
        <v>93.43</v>
      </c>
      <c r="Q31">
        <f t="shared" si="14"/>
        <v>0</v>
      </c>
      <c r="R31">
        <f t="shared" si="14"/>
        <v>73.650000000000006</v>
      </c>
      <c r="S31" s="41">
        <f t="shared" si="14"/>
        <v>99.27</v>
      </c>
      <c r="T31">
        <f t="shared" si="14"/>
        <v>100</v>
      </c>
      <c r="U31">
        <f t="shared" si="14"/>
        <v>66.400000000000006</v>
      </c>
      <c r="W31">
        <f t="shared" si="7"/>
        <v>84.36</v>
      </c>
      <c r="X31">
        <f t="shared" si="8"/>
        <v>98.02</v>
      </c>
      <c r="Z31" s="27"/>
      <c r="AA31" s="27"/>
      <c r="AB31" s="40"/>
      <c r="AC31" s="27"/>
      <c r="AD31" s="27"/>
    </row>
    <row r="32" spans="1:30" x14ac:dyDescent="0.2">
      <c r="A32" s="10" t="s">
        <v>127</v>
      </c>
      <c r="B32" s="37">
        <v>2010</v>
      </c>
      <c r="C32" s="37">
        <v>18.32</v>
      </c>
      <c r="D32" s="37">
        <v>13.65</v>
      </c>
      <c r="E32" s="37">
        <v>24.24</v>
      </c>
      <c r="F32" s="37">
        <v>19.98</v>
      </c>
      <c r="G32" s="37">
        <v>10.43</v>
      </c>
      <c r="H32" s="37">
        <v>5.44</v>
      </c>
      <c r="I32" s="37">
        <v>7.94</v>
      </c>
      <c r="K32" s="40">
        <f t="shared" si="15"/>
        <v>91.12</v>
      </c>
      <c r="L32" s="40">
        <f t="shared" si="16"/>
        <v>97.87</v>
      </c>
      <c r="M32" s="40">
        <f t="shared" si="17"/>
        <v>98.5</v>
      </c>
      <c r="N32" s="40">
        <f t="shared" si="18"/>
        <v>96.16</v>
      </c>
      <c r="O32" s="40">
        <f t="shared" si="19"/>
        <v>91.84</v>
      </c>
      <c r="Q32">
        <f t="shared" si="14"/>
        <v>0</v>
      </c>
      <c r="R32">
        <f t="shared" si="14"/>
        <v>91.46</v>
      </c>
      <c r="S32" s="41">
        <f t="shared" si="14"/>
        <v>100</v>
      </c>
      <c r="T32">
        <f t="shared" si="14"/>
        <v>68.290000000000006</v>
      </c>
      <c r="U32">
        <f t="shared" si="14"/>
        <v>9.76</v>
      </c>
      <c r="W32">
        <f t="shared" si="7"/>
        <v>91.12</v>
      </c>
      <c r="X32">
        <f t="shared" si="8"/>
        <v>98.5</v>
      </c>
      <c r="Z32" s="27"/>
      <c r="AA32" s="27"/>
      <c r="AB32" s="40"/>
      <c r="AC32" s="27"/>
      <c r="AD32" s="27"/>
    </row>
    <row r="33" spans="1:30" x14ac:dyDescent="0.2">
      <c r="A33" s="10" t="s">
        <v>128</v>
      </c>
      <c r="B33" s="37">
        <v>2010</v>
      </c>
      <c r="C33" s="37">
        <v>18.059999999999999</v>
      </c>
      <c r="D33" s="37">
        <v>18.100000000000001</v>
      </c>
      <c r="E33" s="37">
        <v>19.420000000000002</v>
      </c>
      <c r="F33" s="37">
        <v>18.13</v>
      </c>
      <c r="G33" s="37">
        <v>11.03</v>
      </c>
      <c r="H33" s="37">
        <v>6.69</v>
      </c>
      <c r="I33" s="37">
        <v>8.58</v>
      </c>
      <c r="K33" s="40">
        <f t="shared" si="15"/>
        <v>92.3</v>
      </c>
      <c r="L33" s="40">
        <f t="shared" si="16"/>
        <v>98.71</v>
      </c>
      <c r="M33" s="40">
        <f t="shared" si="17"/>
        <v>99.34</v>
      </c>
      <c r="N33" s="40">
        <f t="shared" si="18"/>
        <v>95.92</v>
      </c>
      <c r="O33" s="40">
        <f t="shared" si="19"/>
        <v>92.76</v>
      </c>
      <c r="Q33">
        <f t="shared" si="14"/>
        <v>0</v>
      </c>
      <c r="R33">
        <f t="shared" si="14"/>
        <v>91.05</v>
      </c>
      <c r="S33" s="41">
        <f t="shared" si="14"/>
        <v>100</v>
      </c>
      <c r="T33">
        <f t="shared" si="14"/>
        <v>51.42</v>
      </c>
      <c r="U33">
        <f t="shared" si="14"/>
        <v>6.53</v>
      </c>
      <c r="W33">
        <f t="shared" si="7"/>
        <v>92.3</v>
      </c>
      <c r="X33">
        <f t="shared" si="8"/>
        <v>99.34</v>
      </c>
      <c r="Z33" s="27"/>
      <c r="AA33" s="27"/>
      <c r="AB33" s="40"/>
      <c r="AC33" s="27"/>
      <c r="AD33" s="27"/>
    </row>
    <row r="34" spans="1:30" x14ac:dyDescent="0.2">
      <c r="A34" s="10" t="s">
        <v>129</v>
      </c>
      <c r="B34" s="37">
        <v>2009</v>
      </c>
      <c r="C34" s="37">
        <v>11.72</v>
      </c>
      <c r="D34" s="37">
        <v>9.9499999999999993</v>
      </c>
      <c r="E34" s="37">
        <v>27.71</v>
      </c>
      <c r="F34" s="37">
        <v>19.89</v>
      </c>
      <c r="G34" s="37">
        <v>9.9499999999999993</v>
      </c>
      <c r="H34" s="37">
        <v>10.119999999999999</v>
      </c>
      <c r="I34" s="37">
        <v>10.66</v>
      </c>
      <c r="K34" s="40">
        <f t="shared" si="15"/>
        <v>87.61</v>
      </c>
      <c r="L34" s="40">
        <f t="shared" si="16"/>
        <v>95.28</v>
      </c>
      <c r="M34" s="40">
        <f t="shared" si="17"/>
        <v>97.1</v>
      </c>
      <c r="N34" s="40">
        <f t="shared" si="18"/>
        <v>97.32</v>
      </c>
      <c r="O34" s="40">
        <f t="shared" si="19"/>
        <v>95.1</v>
      </c>
      <c r="Q34">
        <f t="shared" si="14"/>
        <v>0</v>
      </c>
      <c r="R34">
        <f t="shared" si="14"/>
        <v>78.989999999999995</v>
      </c>
      <c r="S34">
        <f t="shared" si="14"/>
        <v>97.73</v>
      </c>
      <c r="T34" s="41">
        <f t="shared" si="14"/>
        <v>100</v>
      </c>
      <c r="U34">
        <f t="shared" si="14"/>
        <v>77.14</v>
      </c>
      <c r="W34">
        <f t="shared" si="7"/>
        <v>87.61</v>
      </c>
      <c r="X34">
        <f t="shared" si="8"/>
        <v>97.32</v>
      </c>
      <c r="Z34" s="27"/>
      <c r="AA34" s="27"/>
      <c r="AB34" s="40"/>
      <c r="AC34" s="27"/>
      <c r="AD34" s="27"/>
    </row>
    <row r="35" spans="1:30" x14ac:dyDescent="0.2">
      <c r="A35" s="10" t="s">
        <v>130</v>
      </c>
      <c r="B35" s="37">
        <v>2010</v>
      </c>
      <c r="C35" s="37">
        <v>11.2</v>
      </c>
      <c r="D35" s="37">
        <v>18.88</v>
      </c>
      <c r="E35" s="37">
        <v>23.65</v>
      </c>
      <c r="F35" s="37">
        <v>17.010000000000002</v>
      </c>
      <c r="G35" s="37">
        <v>14</v>
      </c>
      <c r="H35" s="37">
        <v>6.54</v>
      </c>
      <c r="I35" s="37">
        <v>8.7100000000000009</v>
      </c>
      <c r="K35" s="40">
        <f t="shared" si="15"/>
        <v>88.19</v>
      </c>
      <c r="L35" s="40">
        <f t="shared" si="16"/>
        <v>96.84</v>
      </c>
      <c r="M35" s="40">
        <f t="shared" si="17"/>
        <v>99.28</v>
      </c>
      <c r="N35" s="40">
        <f t="shared" si="18"/>
        <v>97.24</v>
      </c>
      <c r="O35" s="40">
        <f t="shared" si="19"/>
        <v>93.85</v>
      </c>
      <c r="Q35">
        <f t="shared" si="14"/>
        <v>0</v>
      </c>
      <c r="R35">
        <f t="shared" si="14"/>
        <v>78</v>
      </c>
      <c r="S35" s="41">
        <f t="shared" si="14"/>
        <v>100</v>
      </c>
      <c r="T35">
        <f t="shared" si="14"/>
        <v>81.61</v>
      </c>
      <c r="U35">
        <f t="shared" si="14"/>
        <v>51.04</v>
      </c>
      <c r="W35">
        <f t="shared" si="7"/>
        <v>88.19</v>
      </c>
      <c r="X35">
        <f t="shared" si="8"/>
        <v>99.28</v>
      </c>
      <c r="Z35" s="27"/>
      <c r="AA35" s="27"/>
      <c r="AB35" s="40"/>
      <c r="AC35" s="27"/>
      <c r="AD35" s="27"/>
    </row>
    <row r="36" spans="1:30" x14ac:dyDescent="0.2">
      <c r="A36" s="10" t="s">
        <v>131</v>
      </c>
      <c r="B36" s="37">
        <v>2010</v>
      </c>
      <c r="C36" s="37">
        <v>12.81</v>
      </c>
      <c r="D36" s="37">
        <v>13.07</v>
      </c>
      <c r="E36" s="37">
        <v>20.54</v>
      </c>
      <c r="F36" s="37">
        <v>26.01</v>
      </c>
      <c r="G36" s="37">
        <v>15.01</v>
      </c>
      <c r="H36" s="37">
        <v>4.71</v>
      </c>
      <c r="I36" s="37">
        <v>7.85</v>
      </c>
      <c r="K36" s="40">
        <f t="shared" si="0"/>
        <v>87.72</v>
      </c>
      <c r="L36" s="40">
        <f t="shared" si="1"/>
        <v>96.02</v>
      </c>
      <c r="M36" s="40">
        <f t="shared" si="2"/>
        <v>97.84</v>
      </c>
      <c r="N36" s="40">
        <f t="shared" si="3"/>
        <v>98.26</v>
      </c>
      <c r="O36" s="40">
        <f t="shared" si="4"/>
        <v>93.06</v>
      </c>
      <c r="Q36">
        <f t="shared" si="14"/>
        <v>0</v>
      </c>
      <c r="R36">
        <f t="shared" si="14"/>
        <v>78.75</v>
      </c>
      <c r="S36" s="41">
        <f t="shared" si="14"/>
        <v>96.02</v>
      </c>
      <c r="T36">
        <f t="shared" si="14"/>
        <v>100</v>
      </c>
      <c r="U36">
        <f t="shared" si="14"/>
        <v>50.66</v>
      </c>
      <c r="W36">
        <f t="shared" si="7"/>
        <v>87.72</v>
      </c>
      <c r="X36">
        <f t="shared" si="8"/>
        <v>98.26</v>
      </c>
      <c r="Z36" s="27"/>
      <c r="AA36" s="27"/>
      <c r="AB36" s="40"/>
      <c r="AC36" s="27"/>
      <c r="AD36" s="27"/>
    </row>
    <row r="37" spans="1:30" x14ac:dyDescent="0.2">
      <c r="A37" s="10" t="s">
        <v>132</v>
      </c>
      <c r="B37" s="37">
        <v>2008</v>
      </c>
      <c r="C37" s="37">
        <v>19.559999999999999</v>
      </c>
      <c r="D37" s="37">
        <v>12.47</v>
      </c>
      <c r="E37" s="37">
        <v>14.38</v>
      </c>
      <c r="F37" s="37">
        <v>18.71</v>
      </c>
      <c r="G37" s="37">
        <v>16.38</v>
      </c>
      <c r="H37" s="37">
        <v>8.77</v>
      </c>
      <c r="I37" s="37">
        <v>9.73</v>
      </c>
      <c r="K37" s="40">
        <f t="shared" si="0"/>
        <v>93.04</v>
      </c>
      <c r="L37" s="40">
        <f t="shared" si="1"/>
        <v>98.08</v>
      </c>
      <c r="M37" s="40">
        <f t="shared" si="2"/>
        <v>98</v>
      </c>
      <c r="N37" s="40">
        <f t="shared" si="3"/>
        <v>96.51</v>
      </c>
      <c r="O37" s="40">
        <f t="shared" si="4"/>
        <v>95.05</v>
      </c>
      <c r="Q37">
        <f t="shared" si="14"/>
        <v>0</v>
      </c>
      <c r="R37" s="41">
        <f t="shared" si="14"/>
        <v>100</v>
      </c>
      <c r="S37">
        <f t="shared" si="14"/>
        <v>98.41</v>
      </c>
      <c r="T37">
        <f t="shared" si="14"/>
        <v>68.849999999999994</v>
      </c>
      <c r="U37">
        <f t="shared" si="14"/>
        <v>39.880000000000003</v>
      </c>
      <c r="W37">
        <f t="shared" si="7"/>
        <v>93.04</v>
      </c>
      <c r="X37">
        <f t="shared" si="8"/>
        <v>98.08</v>
      </c>
      <c r="Z37" s="27"/>
      <c r="AA37" s="27"/>
      <c r="AB37" s="40"/>
      <c r="AC37" s="27"/>
      <c r="AD37" s="27"/>
    </row>
    <row r="38" spans="1:30" x14ac:dyDescent="0.2">
      <c r="A38" s="10" t="s">
        <v>133</v>
      </c>
      <c r="B38" s="27">
        <v>2010</v>
      </c>
      <c r="F38" s="19"/>
      <c r="K38" s="40"/>
      <c r="L38" s="40"/>
      <c r="M38" s="40"/>
      <c r="N38" s="40"/>
      <c r="O38" s="40"/>
      <c r="Z38" s="27"/>
      <c r="AA38" s="27"/>
      <c r="AB38" s="40"/>
      <c r="AC38" s="27"/>
      <c r="AD38" s="27"/>
    </row>
    <row r="39" spans="1:30" x14ac:dyDescent="0.2">
      <c r="A39" s="10" t="s">
        <v>134</v>
      </c>
      <c r="B39" s="37">
        <v>2010</v>
      </c>
      <c r="C39" s="37">
        <v>5.64</v>
      </c>
      <c r="D39" s="37">
        <v>11.49</v>
      </c>
      <c r="E39" s="37">
        <v>22.73</v>
      </c>
      <c r="F39" s="37">
        <v>29.88</v>
      </c>
      <c r="G39" s="37">
        <v>15</v>
      </c>
      <c r="H39" s="37">
        <v>6.9</v>
      </c>
      <c r="I39" s="37">
        <v>8.3699999999999992</v>
      </c>
      <c r="K39" s="40">
        <f t="shared" si="0"/>
        <v>81.510000000000005</v>
      </c>
      <c r="L39" s="40">
        <f t="shared" si="1"/>
        <v>92.21</v>
      </c>
      <c r="M39" s="40">
        <f t="shared" si="2"/>
        <v>95.97</v>
      </c>
      <c r="N39" s="40">
        <f t="shared" si="3"/>
        <v>99.44</v>
      </c>
      <c r="O39" s="40">
        <f t="shared" si="4"/>
        <v>94.5</v>
      </c>
      <c r="Q39">
        <f t="shared" si="14"/>
        <v>0</v>
      </c>
      <c r="R39">
        <f t="shared" si="14"/>
        <v>59.68</v>
      </c>
      <c r="S39">
        <f t="shared" si="14"/>
        <v>80.650000000000006</v>
      </c>
      <c r="T39" s="41">
        <f t="shared" si="14"/>
        <v>100</v>
      </c>
      <c r="U39">
        <f t="shared" si="14"/>
        <v>72.45</v>
      </c>
      <c r="W39">
        <f t="shared" si="7"/>
        <v>81.510000000000005</v>
      </c>
      <c r="X39">
        <f t="shared" si="8"/>
        <v>99.44</v>
      </c>
      <c r="Z39" s="27"/>
      <c r="AA39" s="27"/>
      <c r="AB39" s="27"/>
      <c r="AC39" s="27"/>
      <c r="AD39" s="27"/>
    </row>
    <row r="40" spans="1:30" x14ac:dyDescent="0.2">
      <c r="A40" s="10" t="s">
        <v>135</v>
      </c>
      <c r="B40" s="37">
        <v>2010</v>
      </c>
      <c r="C40" s="37">
        <v>10.8</v>
      </c>
      <c r="D40" s="37">
        <v>23.84</v>
      </c>
      <c r="E40" s="37">
        <v>29.2</v>
      </c>
      <c r="F40" s="37">
        <v>15.63</v>
      </c>
      <c r="G40" s="37">
        <v>9.1</v>
      </c>
      <c r="H40" s="37">
        <v>4.05</v>
      </c>
      <c r="I40" s="37">
        <v>7.37</v>
      </c>
      <c r="K40" s="40">
        <f t="shared" si="0"/>
        <v>86.53</v>
      </c>
      <c r="L40" s="40">
        <f t="shared" si="1"/>
        <v>96.02</v>
      </c>
      <c r="M40" s="40">
        <f t="shared" si="2"/>
        <v>98.83</v>
      </c>
      <c r="N40" s="40">
        <f t="shared" si="3"/>
        <v>94.78</v>
      </c>
      <c r="O40" s="40">
        <f t="shared" si="4"/>
        <v>89.63</v>
      </c>
      <c r="Q40">
        <f t="shared" si="14"/>
        <v>0</v>
      </c>
      <c r="R40">
        <f t="shared" si="14"/>
        <v>77.150000000000006</v>
      </c>
      <c r="S40">
        <f t="shared" si="14"/>
        <v>100</v>
      </c>
      <c r="T40" s="41">
        <f t="shared" si="14"/>
        <v>67.069999999999993</v>
      </c>
      <c r="U40">
        <f t="shared" si="14"/>
        <v>25.2</v>
      </c>
      <c r="W40">
        <f t="shared" si="7"/>
        <v>86.53</v>
      </c>
      <c r="X40">
        <f t="shared" si="8"/>
        <v>98.83</v>
      </c>
      <c r="Z40" s="27"/>
      <c r="AA40" s="27"/>
      <c r="AB40" s="27"/>
      <c r="AC40" s="27"/>
      <c r="AD40" s="27"/>
    </row>
    <row r="41" spans="1:30" x14ac:dyDescent="0.2">
      <c r="A41" s="10" t="s">
        <v>136</v>
      </c>
      <c r="B41" s="37">
        <v>2010</v>
      </c>
      <c r="C41" s="37">
        <v>15.98</v>
      </c>
      <c r="D41" s="37">
        <v>29.03</v>
      </c>
      <c r="E41" s="37">
        <v>21.67</v>
      </c>
      <c r="F41" s="37">
        <v>12.95</v>
      </c>
      <c r="G41" s="37">
        <v>6.95</v>
      </c>
      <c r="H41" s="37">
        <v>5.07</v>
      </c>
      <c r="I41" s="37">
        <v>8.36</v>
      </c>
      <c r="K41" s="40">
        <f t="shared" si="0"/>
        <v>90.74</v>
      </c>
      <c r="L41" s="40">
        <f t="shared" si="1"/>
        <v>97.81</v>
      </c>
      <c r="M41" s="40">
        <f t="shared" si="2"/>
        <v>99.14</v>
      </c>
      <c r="N41" s="40">
        <f t="shared" si="3"/>
        <v>92.3</v>
      </c>
      <c r="O41" s="40">
        <f t="shared" si="4"/>
        <v>88.81</v>
      </c>
      <c r="Q41">
        <f t="shared" si="14"/>
        <v>18.68</v>
      </c>
      <c r="R41">
        <f t="shared" si="14"/>
        <v>87.12</v>
      </c>
      <c r="S41" s="41">
        <f t="shared" si="14"/>
        <v>100</v>
      </c>
      <c r="T41">
        <f t="shared" si="14"/>
        <v>33.79</v>
      </c>
      <c r="U41">
        <f t="shared" si="14"/>
        <v>0</v>
      </c>
      <c r="W41">
        <f t="shared" si="7"/>
        <v>88.81</v>
      </c>
      <c r="X41">
        <f t="shared" si="8"/>
        <v>99.14</v>
      </c>
      <c r="Z41" s="27"/>
      <c r="AA41" s="27"/>
      <c r="AB41" s="27"/>
      <c r="AC41" s="27"/>
      <c r="AD41" s="27"/>
    </row>
    <row r="42" spans="1:30" x14ac:dyDescent="0.2">
      <c r="A42" s="10" t="s">
        <v>137</v>
      </c>
      <c r="B42" s="37">
        <v>2010</v>
      </c>
      <c r="C42" s="37">
        <v>9.69</v>
      </c>
      <c r="D42" s="37">
        <v>15.66</v>
      </c>
      <c r="E42" s="37">
        <v>25.03</v>
      </c>
      <c r="F42" s="37">
        <v>23.79</v>
      </c>
      <c r="G42" s="37">
        <v>12.49</v>
      </c>
      <c r="H42" s="37">
        <v>6.3</v>
      </c>
      <c r="I42" s="37">
        <v>7.05</v>
      </c>
      <c r="K42" s="40">
        <f t="shared" si="0"/>
        <v>85.77</v>
      </c>
      <c r="L42" s="40">
        <f t="shared" si="1"/>
        <v>95.59</v>
      </c>
      <c r="M42" s="40">
        <f t="shared" si="2"/>
        <v>98.38</v>
      </c>
      <c r="N42" s="40">
        <f t="shared" si="3"/>
        <v>98.4</v>
      </c>
      <c r="O42" s="40">
        <f t="shared" si="4"/>
        <v>93.33</v>
      </c>
      <c r="Q42">
        <f t="shared" ref="Q42:U70" si="20">ROUND(100*(K42-$W42)/($X42-$W42),2)</f>
        <v>0</v>
      </c>
      <c r="R42">
        <f t="shared" si="20"/>
        <v>77.75</v>
      </c>
      <c r="S42">
        <f t="shared" si="20"/>
        <v>99.84</v>
      </c>
      <c r="T42" s="41">
        <f t="shared" si="20"/>
        <v>100</v>
      </c>
      <c r="U42">
        <f t="shared" si="20"/>
        <v>59.86</v>
      </c>
      <c r="W42">
        <f t="shared" si="7"/>
        <v>85.77</v>
      </c>
      <c r="X42">
        <f t="shared" si="8"/>
        <v>98.4</v>
      </c>
      <c r="Z42" s="27"/>
      <c r="AA42" s="27"/>
      <c r="AB42" s="27"/>
      <c r="AC42" s="27"/>
      <c r="AD42" s="27"/>
    </row>
    <row r="43" spans="1:30" x14ac:dyDescent="0.2">
      <c r="A43" s="10" t="s">
        <v>138</v>
      </c>
      <c r="B43" s="37">
        <v>2010</v>
      </c>
      <c r="C43" s="37">
        <v>7.36</v>
      </c>
      <c r="D43" s="37">
        <v>6.46</v>
      </c>
      <c r="E43" s="37">
        <v>14.19</v>
      </c>
      <c r="F43" s="37">
        <v>27.93</v>
      </c>
      <c r="G43" s="37">
        <v>21.1</v>
      </c>
      <c r="H43" s="37">
        <v>12.39</v>
      </c>
      <c r="I43" s="37">
        <v>10.59</v>
      </c>
      <c r="K43" s="40">
        <f t="shared" si="0"/>
        <v>83.26</v>
      </c>
      <c r="L43" s="40">
        <f t="shared" si="1"/>
        <v>91.35</v>
      </c>
      <c r="M43" s="40">
        <f t="shared" si="2"/>
        <v>93.8</v>
      </c>
      <c r="N43" s="40">
        <f t="shared" si="3"/>
        <v>98.99</v>
      </c>
      <c r="O43" s="40">
        <f t="shared" si="4"/>
        <v>97.68</v>
      </c>
      <c r="Q43">
        <f t="shared" si="20"/>
        <v>0</v>
      </c>
      <c r="R43">
        <f t="shared" si="20"/>
        <v>51.43</v>
      </c>
      <c r="S43">
        <f t="shared" si="20"/>
        <v>67.010000000000005</v>
      </c>
      <c r="T43" s="41">
        <f t="shared" si="20"/>
        <v>100</v>
      </c>
      <c r="U43">
        <f t="shared" si="20"/>
        <v>91.67</v>
      </c>
      <c r="W43">
        <f t="shared" si="7"/>
        <v>83.26</v>
      </c>
      <c r="X43">
        <f t="shared" si="8"/>
        <v>98.99</v>
      </c>
      <c r="Z43" s="27"/>
      <c r="AA43" s="27"/>
      <c r="AB43" s="27"/>
      <c r="AC43" s="27"/>
      <c r="AD43" s="27"/>
    </row>
    <row r="44" spans="1:30" x14ac:dyDescent="0.2">
      <c r="A44" s="10" t="s">
        <v>139</v>
      </c>
      <c r="B44" s="37">
        <v>2010</v>
      </c>
      <c r="C44" s="37">
        <v>55.16</v>
      </c>
      <c r="D44" s="37">
        <v>20.38</v>
      </c>
      <c r="E44" s="37">
        <v>8.74</v>
      </c>
      <c r="F44" s="37">
        <v>4.3899999999999997</v>
      </c>
      <c r="G44" s="37">
        <v>2.68</v>
      </c>
      <c r="H44" s="37">
        <v>2.46</v>
      </c>
      <c r="I44" s="37">
        <v>6.19</v>
      </c>
      <c r="K44" s="40">
        <f t="shared" si="0"/>
        <v>97.79</v>
      </c>
      <c r="L44" s="40">
        <f t="shared" si="1"/>
        <v>94.49</v>
      </c>
      <c r="M44" s="40">
        <f t="shared" si="2"/>
        <v>88.4</v>
      </c>
      <c r="N44" s="40">
        <f t="shared" si="3"/>
        <v>74.23</v>
      </c>
      <c r="O44" s="40">
        <f t="shared" si="4"/>
        <v>73.06</v>
      </c>
      <c r="Q44" s="41">
        <f t="shared" si="20"/>
        <v>100</v>
      </c>
      <c r="R44">
        <f t="shared" si="20"/>
        <v>86.66</v>
      </c>
      <c r="S44">
        <f t="shared" si="20"/>
        <v>62.03</v>
      </c>
      <c r="T44">
        <f t="shared" si="20"/>
        <v>4.7300000000000004</v>
      </c>
      <c r="U44">
        <f t="shared" si="20"/>
        <v>0</v>
      </c>
      <c r="W44">
        <f t="shared" si="7"/>
        <v>73.06</v>
      </c>
      <c r="X44">
        <f t="shared" si="8"/>
        <v>97.79</v>
      </c>
      <c r="Z44" s="27"/>
      <c r="AA44" s="27"/>
      <c r="AB44" s="27"/>
      <c r="AC44" s="27"/>
      <c r="AD44" s="27"/>
    </row>
    <row r="45" spans="1:30" x14ac:dyDescent="0.2">
      <c r="A45" s="10" t="s">
        <v>140</v>
      </c>
      <c r="B45" s="37">
        <v>2010</v>
      </c>
      <c r="C45" s="37">
        <v>13.14</v>
      </c>
      <c r="D45" s="37">
        <v>17.23</v>
      </c>
      <c r="E45" s="37">
        <v>21.58</v>
      </c>
      <c r="F45" s="37">
        <v>20.46</v>
      </c>
      <c r="G45" s="37">
        <v>11.42</v>
      </c>
      <c r="H45" s="37">
        <v>7.13</v>
      </c>
      <c r="I45" s="37">
        <v>9.0399999999999991</v>
      </c>
      <c r="K45" s="40">
        <f t="shared" si="0"/>
        <v>89.48</v>
      </c>
      <c r="L45" s="40">
        <f t="shared" si="1"/>
        <v>97.34</v>
      </c>
      <c r="M45" s="40">
        <f t="shared" si="2"/>
        <v>99.1</v>
      </c>
      <c r="N45" s="40">
        <f t="shared" si="3"/>
        <v>97.35</v>
      </c>
      <c r="O45" s="40">
        <f t="shared" si="4"/>
        <v>93.88</v>
      </c>
      <c r="Q45">
        <f t="shared" si="20"/>
        <v>0</v>
      </c>
      <c r="R45">
        <f t="shared" si="20"/>
        <v>81.7</v>
      </c>
      <c r="S45" s="41">
        <f t="shared" si="20"/>
        <v>100</v>
      </c>
      <c r="T45">
        <f t="shared" si="20"/>
        <v>81.81</v>
      </c>
      <c r="U45">
        <f t="shared" si="20"/>
        <v>45.74</v>
      </c>
      <c r="W45">
        <f t="shared" si="7"/>
        <v>89.48</v>
      </c>
      <c r="X45">
        <f t="shared" si="8"/>
        <v>99.1</v>
      </c>
      <c r="Z45" s="27"/>
      <c r="AA45" s="27"/>
      <c r="AB45" s="27"/>
      <c r="AC45" s="27"/>
      <c r="AD45" s="27"/>
    </row>
    <row r="46" spans="1:30" x14ac:dyDescent="0.2">
      <c r="A46" s="10" t="s">
        <v>141</v>
      </c>
      <c r="B46" s="37">
        <v>2010</v>
      </c>
      <c r="C46" s="37">
        <v>18.739999999999998</v>
      </c>
      <c r="D46" s="37">
        <v>23.59</v>
      </c>
      <c r="E46" s="37">
        <v>22.25</v>
      </c>
      <c r="F46" s="37">
        <v>15.28</v>
      </c>
      <c r="G46" s="37">
        <v>8.73</v>
      </c>
      <c r="H46" s="37">
        <v>4.29</v>
      </c>
      <c r="I46" s="37">
        <v>7.12</v>
      </c>
      <c r="K46" s="40">
        <f t="shared" si="0"/>
        <v>91.7</v>
      </c>
      <c r="L46" s="40">
        <f t="shared" si="1"/>
        <v>98.58</v>
      </c>
      <c r="M46" s="40">
        <f t="shared" si="2"/>
        <v>99.36</v>
      </c>
      <c r="N46" s="40">
        <f t="shared" si="3"/>
        <v>93.64</v>
      </c>
      <c r="O46" s="40">
        <f t="shared" si="4"/>
        <v>89.19</v>
      </c>
      <c r="Q46">
        <f t="shared" si="20"/>
        <v>24.68</v>
      </c>
      <c r="R46">
        <f t="shared" si="20"/>
        <v>92.33</v>
      </c>
      <c r="S46" s="41">
        <f t="shared" si="20"/>
        <v>100</v>
      </c>
      <c r="T46">
        <f t="shared" si="20"/>
        <v>43.76</v>
      </c>
      <c r="U46">
        <f t="shared" si="20"/>
        <v>0</v>
      </c>
      <c r="W46">
        <f t="shared" si="7"/>
        <v>89.19</v>
      </c>
      <c r="X46">
        <f t="shared" si="8"/>
        <v>99.36</v>
      </c>
      <c r="Z46" s="27"/>
      <c r="AA46" s="27"/>
      <c r="AB46" s="27"/>
      <c r="AC46" s="27"/>
      <c r="AD46" s="27"/>
    </row>
    <row r="47" spans="1:30" x14ac:dyDescent="0.2">
      <c r="A47" s="10" t="s">
        <v>142</v>
      </c>
      <c r="B47" s="37">
        <v>2010</v>
      </c>
      <c r="C47" s="37">
        <v>21.45</v>
      </c>
      <c r="D47" s="37">
        <v>23.65</v>
      </c>
      <c r="E47" s="37">
        <v>21.21</v>
      </c>
      <c r="F47" s="37">
        <v>13.56</v>
      </c>
      <c r="G47" s="37">
        <v>7.73</v>
      </c>
      <c r="H47" s="37">
        <v>4.4000000000000004</v>
      </c>
      <c r="I47" s="37">
        <v>8</v>
      </c>
      <c r="K47" s="40">
        <f t="shared" si="0"/>
        <v>93.17</v>
      </c>
      <c r="L47" s="40">
        <f t="shared" si="1"/>
        <v>98.89</v>
      </c>
      <c r="M47" s="40">
        <f t="shared" si="2"/>
        <v>99.02</v>
      </c>
      <c r="N47" s="40">
        <f t="shared" si="3"/>
        <v>92.32</v>
      </c>
      <c r="O47" s="40">
        <f t="shared" si="4"/>
        <v>88.6</v>
      </c>
      <c r="Q47">
        <f t="shared" si="20"/>
        <v>43.86</v>
      </c>
      <c r="R47" s="41">
        <f t="shared" si="20"/>
        <v>98.75</v>
      </c>
      <c r="S47">
        <f t="shared" si="20"/>
        <v>100</v>
      </c>
      <c r="T47">
        <f t="shared" si="20"/>
        <v>35.700000000000003</v>
      </c>
      <c r="U47">
        <f t="shared" si="20"/>
        <v>0</v>
      </c>
      <c r="W47">
        <f t="shared" si="7"/>
        <v>88.6</v>
      </c>
      <c r="X47">
        <f t="shared" si="8"/>
        <v>99.02</v>
      </c>
      <c r="Z47" s="27"/>
      <c r="AA47" s="27"/>
      <c r="AB47" s="27"/>
      <c r="AC47" s="27"/>
      <c r="AD47" s="27"/>
    </row>
    <row r="48" spans="1:30" ht="19" x14ac:dyDescent="0.2">
      <c r="A48" s="13" t="s">
        <v>70</v>
      </c>
      <c r="B48" s="14" t="s">
        <v>91</v>
      </c>
      <c r="C48" s="50" t="s">
        <v>190</v>
      </c>
      <c r="D48" s="50"/>
      <c r="E48" s="50"/>
      <c r="F48" s="50"/>
      <c r="G48" s="50"/>
      <c r="H48" s="50"/>
      <c r="I48" s="50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Z48" s="40"/>
      <c r="AA48" s="40"/>
      <c r="AB48" s="40"/>
      <c r="AC48" s="40"/>
      <c r="AD48" s="40"/>
    </row>
    <row r="49" spans="1:30" x14ac:dyDescent="0.2">
      <c r="A49" s="10" t="s">
        <v>121</v>
      </c>
      <c r="B49" s="37">
        <v>2010</v>
      </c>
      <c r="C49" s="37">
        <v>20.72</v>
      </c>
      <c r="D49" s="37">
        <v>25.64</v>
      </c>
      <c r="E49" s="37">
        <v>21.43</v>
      </c>
      <c r="F49" s="37">
        <v>13.32</v>
      </c>
      <c r="G49" s="37">
        <v>7.63</v>
      </c>
      <c r="H49" s="37">
        <v>4.1900000000000004</v>
      </c>
      <c r="I49" s="37">
        <v>7.07</v>
      </c>
      <c r="K49" s="40">
        <f t="shared" ref="K49:K93" si="21">ROUND(SQRT($C49*$AA$4)+SQRT($D49*$AB$4)+SQRT($E49*$AC$4)+SQRT($F49*$AD$4)+SQRT($G49*$AE$4)+SQRT($H49*$AF$4)+SQRT($I49*$AG$4),2)</f>
        <v>92.52</v>
      </c>
      <c r="L49" s="40">
        <f t="shared" si="1"/>
        <v>98.74</v>
      </c>
      <c r="M49" s="40">
        <f t="shared" si="2"/>
        <v>99.09</v>
      </c>
      <c r="N49" s="40">
        <f t="shared" si="3"/>
        <v>92.07</v>
      </c>
      <c r="O49" s="40">
        <f t="shared" si="4"/>
        <v>87.95</v>
      </c>
      <c r="Q49">
        <f t="shared" si="20"/>
        <v>41.02</v>
      </c>
      <c r="R49">
        <f t="shared" si="20"/>
        <v>96.86</v>
      </c>
      <c r="S49" s="41">
        <f t="shared" si="20"/>
        <v>100</v>
      </c>
      <c r="T49">
        <f t="shared" si="20"/>
        <v>36.979999999999997</v>
      </c>
      <c r="U49">
        <f t="shared" si="20"/>
        <v>0</v>
      </c>
      <c r="W49">
        <f t="shared" si="7"/>
        <v>87.95</v>
      </c>
      <c r="X49">
        <f t="shared" si="8"/>
        <v>99.09</v>
      </c>
      <c r="Z49" s="40"/>
      <c r="AA49" s="40"/>
      <c r="AB49" s="40"/>
      <c r="AC49" s="40"/>
      <c r="AD49" s="40"/>
    </row>
    <row r="50" spans="1:30" x14ac:dyDescent="0.2">
      <c r="A50" s="10" t="s">
        <v>122</v>
      </c>
      <c r="B50" s="37">
        <v>2010</v>
      </c>
      <c r="C50" s="37">
        <v>5.25</v>
      </c>
      <c r="D50" s="37">
        <v>25.4</v>
      </c>
      <c r="E50" s="37">
        <v>25.51</v>
      </c>
      <c r="F50" s="37">
        <v>16.829999999999998</v>
      </c>
      <c r="G50" s="37">
        <v>10.54</v>
      </c>
      <c r="H50" s="37">
        <v>7.7</v>
      </c>
      <c r="I50" s="37">
        <v>8.77</v>
      </c>
      <c r="K50" s="40">
        <f t="shared" si="21"/>
        <v>83</v>
      </c>
      <c r="L50" s="40">
        <f t="shared" si="1"/>
        <v>93.94</v>
      </c>
      <c r="M50" s="40">
        <f t="shared" si="2"/>
        <v>98.26</v>
      </c>
      <c r="N50" s="40">
        <f t="shared" si="3"/>
        <v>96.25</v>
      </c>
      <c r="O50" s="40">
        <f t="shared" si="4"/>
        <v>92.83</v>
      </c>
      <c r="Q50">
        <f t="shared" si="20"/>
        <v>0</v>
      </c>
      <c r="R50">
        <f t="shared" si="20"/>
        <v>71.69</v>
      </c>
      <c r="S50" s="41">
        <f t="shared" si="20"/>
        <v>100</v>
      </c>
      <c r="T50">
        <f t="shared" si="20"/>
        <v>86.83</v>
      </c>
      <c r="U50">
        <f t="shared" si="20"/>
        <v>64.42</v>
      </c>
      <c r="W50">
        <f t="shared" si="7"/>
        <v>83</v>
      </c>
      <c r="X50">
        <f t="shared" si="8"/>
        <v>98.26</v>
      </c>
    </row>
    <row r="51" spans="1:30" x14ac:dyDescent="0.2">
      <c r="A51" s="10" t="s">
        <v>123</v>
      </c>
      <c r="B51" s="37">
        <v>2010</v>
      </c>
      <c r="C51" s="37">
        <v>6.12</v>
      </c>
      <c r="D51" s="37">
        <v>22.2</v>
      </c>
      <c r="E51" s="37">
        <v>28.82</v>
      </c>
      <c r="F51" s="37">
        <v>20.32</v>
      </c>
      <c r="G51" s="37">
        <v>10.72</v>
      </c>
      <c r="H51" s="37">
        <v>4.2699999999999996</v>
      </c>
      <c r="I51" s="37">
        <v>7.54</v>
      </c>
      <c r="K51" s="40">
        <f t="shared" si="21"/>
        <v>82.47</v>
      </c>
      <c r="L51" s="40">
        <f t="shared" si="1"/>
        <v>93.75</v>
      </c>
      <c r="M51" s="40">
        <f t="shared" si="2"/>
        <v>97.93</v>
      </c>
      <c r="N51" s="40">
        <f t="shared" si="3"/>
        <v>96.58</v>
      </c>
      <c r="O51" s="40">
        <f t="shared" si="4"/>
        <v>90.83</v>
      </c>
      <c r="Q51">
        <f t="shared" si="20"/>
        <v>0</v>
      </c>
      <c r="R51">
        <f t="shared" si="20"/>
        <v>72.959999999999994</v>
      </c>
      <c r="S51" s="41">
        <f t="shared" si="20"/>
        <v>100</v>
      </c>
      <c r="T51">
        <f t="shared" si="20"/>
        <v>91.27</v>
      </c>
      <c r="U51">
        <f t="shared" si="20"/>
        <v>54.08</v>
      </c>
      <c r="W51">
        <f t="shared" si="7"/>
        <v>82.47</v>
      </c>
      <c r="X51">
        <f t="shared" si="8"/>
        <v>97.93</v>
      </c>
    </row>
    <row r="52" spans="1:30" x14ac:dyDescent="0.2">
      <c r="A52" s="10" t="s">
        <v>124</v>
      </c>
      <c r="B52" s="37">
        <v>2010</v>
      </c>
      <c r="C52" s="37">
        <v>3.39</v>
      </c>
      <c r="D52" s="37">
        <v>13.8</v>
      </c>
      <c r="E52" s="37">
        <v>26.78</v>
      </c>
      <c r="F52" s="37">
        <v>28.63</v>
      </c>
      <c r="G52" s="37">
        <v>13.45</v>
      </c>
      <c r="H52" s="37">
        <v>5.97</v>
      </c>
      <c r="I52" s="37">
        <v>7.98</v>
      </c>
      <c r="K52" s="40">
        <f t="shared" si="21"/>
        <v>78.42</v>
      </c>
      <c r="L52" s="40">
        <f t="shared" si="1"/>
        <v>90.62</v>
      </c>
      <c r="M52" s="40">
        <f t="shared" si="2"/>
        <v>95.5</v>
      </c>
      <c r="N52" s="40">
        <f t="shared" si="3"/>
        <v>98.77</v>
      </c>
      <c r="O52" s="40">
        <f t="shared" si="4"/>
        <v>93.09</v>
      </c>
      <c r="Q52">
        <f t="shared" si="20"/>
        <v>0</v>
      </c>
      <c r="R52">
        <f t="shared" si="20"/>
        <v>59.95</v>
      </c>
      <c r="S52">
        <f t="shared" si="20"/>
        <v>83.93</v>
      </c>
      <c r="T52" s="41">
        <f t="shared" si="20"/>
        <v>100</v>
      </c>
      <c r="U52">
        <f t="shared" si="20"/>
        <v>72.09</v>
      </c>
      <c r="W52">
        <f t="shared" si="7"/>
        <v>78.42</v>
      </c>
      <c r="X52">
        <f t="shared" si="8"/>
        <v>98.77</v>
      </c>
    </row>
    <row r="53" spans="1:30" x14ac:dyDescent="0.2">
      <c r="A53" s="10" t="s">
        <v>125</v>
      </c>
      <c r="B53" s="37">
        <v>2010</v>
      </c>
      <c r="C53" s="37">
        <v>16.14</v>
      </c>
      <c r="D53" s="37">
        <v>27.84</v>
      </c>
      <c r="E53" s="37">
        <v>22.71</v>
      </c>
      <c r="F53" s="37">
        <v>15.22</v>
      </c>
      <c r="G53" s="37">
        <v>6.97</v>
      </c>
      <c r="H53" s="37">
        <v>3.52</v>
      </c>
      <c r="I53" s="37">
        <v>7.61</v>
      </c>
      <c r="K53" s="40">
        <f t="shared" si="21"/>
        <v>90.12</v>
      </c>
      <c r="L53" s="40">
        <f t="shared" si="1"/>
        <v>97.58</v>
      </c>
      <c r="M53" s="40">
        <f t="shared" si="2"/>
        <v>98.97</v>
      </c>
      <c r="N53" s="40">
        <f t="shared" si="3"/>
        <v>92.63</v>
      </c>
      <c r="O53" s="40">
        <f t="shared" si="4"/>
        <v>87.76</v>
      </c>
      <c r="Q53">
        <f t="shared" si="20"/>
        <v>21.05</v>
      </c>
      <c r="R53">
        <f t="shared" si="20"/>
        <v>87.6</v>
      </c>
      <c r="S53" s="41">
        <f t="shared" si="20"/>
        <v>100</v>
      </c>
      <c r="T53">
        <f t="shared" si="20"/>
        <v>43.44</v>
      </c>
      <c r="U53">
        <f t="shared" si="20"/>
        <v>0</v>
      </c>
      <c r="W53">
        <f t="shared" si="7"/>
        <v>87.76</v>
      </c>
      <c r="X53">
        <f t="shared" si="8"/>
        <v>98.97</v>
      </c>
    </row>
    <row r="54" spans="1:30" x14ac:dyDescent="0.2">
      <c r="A54" s="10" t="s">
        <v>126</v>
      </c>
      <c r="B54" s="37">
        <v>2010</v>
      </c>
      <c r="C54" s="37">
        <v>7.91</v>
      </c>
      <c r="D54" s="37">
        <v>17.22</v>
      </c>
      <c r="E54" s="37">
        <v>30.23</v>
      </c>
      <c r="F54" s="37">
        <v>19.64</v>
      </c>
      <c r="G54" s="37">
        <v>10.47</v>
      </c>
      <c r="H54" s="37">
        <v>5.85</v>
      </c>
      <c r="I54" s="37">
        <v>8.68</v>
      </c>
      <c r="K54" s="40">
        <f t="shared" si="21"/>
        <v>84.5</v>
      </c>
      <c r="L54" s="40">
        <f t="shared" si="1"/>
        <v>94.63</v>
      </c>
      <c r="M54" s="40">
        <f t="shared" si="2"/>
        <v>98.04</v>
      </c>
      <c r="N54" s="40">
        <f t="shared" si="3"/>
        <v>97.15</v>
      </c>
      <c r="O54" s="40">
        <f t="shared" si="4"/>
        <v>92.55</v>
      </c>
      <c r="Q54">
        <f t="shared" si="20"/>
        <v>0</v>
      </c>
      <c r="R54">
        <f t="shared" si="20"/>
        <v>74.819999999999993</v>
      </c>
      <c r="S54" s="41">
        <f t="shared" si="20"/>
        <v>100</v>
      </c>
      <c r="T54">
        <f t="shared" si="20"/>
        <v>93.43</v>
      </c>
      <c r="U54">
        <f t="shared" si="20"/>
        <v>59.45</v>
      </c>
      <c r="W54">
        <f t="shared" si="7"/>
        <v>84.5</v>
      </c>
      <c r="X54">
        <f t="shared" si="8"/>
        <v>98.04</v>
      </c>
    </row>
    <row r="55" spans="1:30" x14ac:dyDescent="0.2">
      <c r="A55" s="10" t="s">
        <v>127</v>
      </c>
      <c r="B55" s="37">
        <v>2010</v>
      </c>
      <c r="C55" s="37">
        <v>17.97</v>
      </c>
      <c r="D55" s="37">
        <v>15.85</v>
      </c>
      <c r="E55" s="37">
        <v>25.13</v>
      </c>
      <c r="F55" s="37">
        <v>18.3</v>
      </c>
      <c r="G55" s="37">
        <v>9.57</v>
      </c>
      <c r="H55" s="37">
        <v>5.22</v>
      </c>
      <c r="I55" s="37">
        <v>7.95</v>
      </c>
      <c r="K55" s="40">
        <f t="shared" si="21"/>
        <v>91.12</v>
      </c>
      <c r="L55" s="40">
        <f t="shared" si="1"/>
        <v>98.03</v>
      </c>
      <c r="M55" s="40">
        <f t="shared" si="2"/>
        <v>98.82</v>
      </c>
      <c r="N55" s="40">
        <f t="shared" si="3"/>
        <v>95.59</v>
      </c>
      <c r="O55" s="40">
        <f t="shared" si="4"/>
        <v>91.28</v>
      </c>
      <c r="Q55">
        <f t="shared" si="20"/>
        <v>0</v>
      </c>
      <c r="R55">
        <f t="shared" si="20"/>
        <v>89.74</v>
      </c>
      <c r="S55" s="41">
        <f t="shared" si="20"/>
        <v>100</v>
      </c>
      <c r="T55">
        <f t="shared" si="20"/>
        <v>58.05</v>
      </c>
      <c r="U55">
        <f t="shared" si="20"/>
        <v>2.08</v>
      </c>
      <c r="W55">
        <f t="shared" si="7"/>
        <v>91.12</v>
      </c>
      <c r="X55">
        <f t="shared" si="8"/>
        <v>98.82</v>
      </c>
    </row>
    <row r="56" spans="1:30" x14ac:dyDescent="0.2">
      <c r="A56" s="10" t="s">
        <v>128</v>
      </c>
      <c r="B56" s="37">
        <v>2010</v>
      </c>
      <c r="C56" s="37">
        <v>18.22</v>
      </c>
      <c r="D56" s="37">
        <v>22.4</v>
      </c>
      <c r="E56" s="37">
        <v>21.38</v>
      </c>
      <c r="F56" s="37">
        <v>16.54</v>
      </c>
      <c r="G56" s="37">
        <v>8.82</v>
      </c>
      <c r="H56" s="37">
        <v>4.26</v>
      </c>
      <c r="I56" s="37">
        <v>8.39</v>
      </c>
      <c r="K56" s="40">
        <f t="shared" si="21"/>
        <v>91.83</v>
      </c>
      <c r="L56" s="40">
        <f t="shared" si="1"/>
        <v>98.45</v>
      </c>
      <c r="M56" s="40">
        <f t="shared" si="2"/>
        <v>99.25</v>
      </c>
      <c r="N56" s="40">
        <f t="shared" si="3"/>
        <v>94.12</v>
      </c>
      <c r="O56" s="40">
        <f t="shared" si="4"/>
        <v>89.9</v>
      </c>
      <c r="Q56">
        <f t="shared" si="20"/>
        <v>20.64</v>
      </c>
      <c r="R56">
        <f t="shared" si="20"/>
        <v>91.44</v>
      </c>
      <c r="S56" s="41">
        <f t="shared" si="20"/>
        <v>100</v>
      </c>
      <c r="T56">
        <f t="shared" si="20"/>
        <v>45.13</v>
      </c>
      <c r="U56">
        <f t="shared" si="20"/>
        <v>0</v>
      </c>
      <c r="W56">
        <f t="shared" si="7"/>
        <v>89.9</v>
      </c>
      <c r="X56">
        <f t="shared" si="8"/>
        <v>99.25</v>
      </c>
    </row>
    <row r="57" spans="1:30" x14ac:dyDescent="0.2">
      <c r="A57" s="10" t="s">
        <v>129</v>
      </c>
      <c r="B57" s="37">
        <v>2009</v>
      </c>
      <c r="C57" s="37">
        <v>14.74</v>
      </c>
      <c r="D57" s="37">
        <v>16.64</v>
      </c>
      <c r="E57" s="37">
        <v>26.47</v>
      </c>
      <c r="F57" s="37">
        <v>18.53</v>
      </c>
      <c r="G57" s="37">
        <v>9.4499999999999993</v>
      </c>
      <c r="H57" s="37">
        <v>7.18</v>
      </c>
      <c r="I57" s="37">
        <v>6.99</v>
      </c>
      <c r="K57" s="40">
        <f t="shared" si="21"/>
        <v>89.41</v>
      </c>
      <c r="L57" s="40">
        <f t="shared" si="1"/>
        <v>97.55</v>
      </c>
      <c r="M57" s="40">
        <f t="shared" si="2"/>
        <v>99.07</v>
      </c>
      <c r="N57" s="40">
        <f t="shared" si="3"/>
        <v>96.48</v>
      </c>
      <c r="O57" s="40">
        <f t="shared" si="4"/>
        <v>92.38</v>
      </c>
      <c r="Q57">
        <f t="shared" si="20"/>
        <v>0</v>
      </c>
      <c r="R57">
        <f t="shared" si="20"/>
        <v>84.27</v>
      </c>
      <c r="S57">
        <f t="shared" si="20"/>
        <v>100</v>
      </c>
      <c r="T57" s="41">
        <f t="shared" si="20"/>
        <v>73.19</v>
      </c>
      <c r="U57">
        <f t="shared" si="20"/>
        <v>30.75</v>
      </c>
      <c r="W57">
        <f t="shared" si="7"/>
        <v>89.41</v>
      </c>
      <c r="X57">
        <f t="shared" si="8"/>
        <v>99.07</v>
      </c>
    </row>
    <row r="58" spans="1:30" x14ac:dyDescent="0.2">
      <c r="A58" s="10" t="s">
        <v>130</v>
      </c>
      <c r="B58" s="37">
        <v>2010</v>
      </c>
      <c r="C58" s="37">
        <v>7.31</v>
      </c>
      <c r="D58" s="37">
        <v>23.27</v>
      </c>
      <c r="E58" s="37">
        <v>27.52</v>
      </c>
      <c r="F58" s="37">
        <v>18.64</v>
      </c>
      <c r="G58" s="37">
        <v>9.77</v>
      </c>
      <c r="H58" s="37">
        <v>5.89</v>
      </c>
      <c r="I58" s="37">
        <v>7.61</v>
      </c>
      <c r="K58" s="40">
        <f t="shared" si="21"/>
        <v>84.26</v>
      </c>
      <c r="L58" s="40">
        <f t="shared" si="1"/>
        <v>94.9</v>
      </c>
      <c r="M58" s="40">
        <f t="shared" si="2"/>
        <v>98.61</v>
      </c>
      <c r="N58" s="40">
        <f t="shared" si="3"/>
        <v>96.43</v>
      </c>
      <c r="O58" s="40">
        <f t="shared" si="4"/>
        <v>91.67</v>
      </c>
      <c r="Q58">
        <f t="shared" si="20"/>
        <v>0</v>
      </c>
      <c r="R58">
        <f t="shared" si="20"/>
        <v>74.150000000000006</v>
      </c>
      <c r="S58" s="41">
        <f t="shared" si="20"/>
        <v>100</v>
      </c>
      <c r="T58">
        <f t="shared" si="20"/>
        <v>84.81</v>
      </c>
      <c r="U58">
        <f t="shared" si="20"/>
        <v>51.64</v>
      </c>
      <c r="W58">
        <f t="shared" si="7"/>
        <v>84.26</v>
      </c>
      <c r="X58">
        <f t="shared" si="8"/>
        <v>98.61</v>
      </c>
    </row>
    <row r="59" spans="1:30" x14ac:dyDescent="0.2">
      <c r="A59" s="10" t="s">
        <v>131</v>
      </c>
      <c r="B59" s="37">
        <v>2010</v>
      </c>
      <c r="C59" s="37">
        <v>14.97</v>
      </c>
      <c r="D59" s="37">
        <v>16.37</v>
      </c>
      <c r="E59" s="37">
        <v>30.17</v>
      </c>
      <c r="F59" s="37">
        <v>20.18</v>
      </c>
      <c r="G59" s="37">
        <v>7</v>
      </c>
      <c r="H59" s="37">
        <v>3.77</v>
      </c>
      <c r="I59" s="37">
        <v>7.54</v>
      </c>
      <c r="K59" s="40">
        <f t="shared" si="21"/>
        <v>88.25</v>
      </c>
      <c r="L59" s="40">
        <f t="shared" si="1"/>
        <v>96.39</v>
      </c>
      <c r="M59" s="40">
        <f t="shared" si="2"/>
        <v>97.94</v>
      </c>
      <c r="N59" s="40">
        <f t="shared" si="3"/>
        <v>94.97</v>
      </c>
      <c r="O59" s="40">
        <f t="shared" si="4"/>
        <v>89.16</v>
      </c>
      <c r="Q59">
        <f t="shared" si="20"/>
        <v>0</v>
      </c>
      <c r="R59">
        <f t="shared" si="20"/>
        <v>84</v>
      </c>
      <c r="S59" s="41">
        <f t="shared" si="20"/>
        <v>100</v>
      </c>
      <c r="T59">
        <f t="shared" si="20"/>
        <v>69.349999999999994</v>
      </c>
      <c r="U59">
        <f t="shared" si="20"/>
        <v>9.39</v>
      </c>
      <c r="W59">
        <f t="shared" si="7"/>
        <v>88.25</v>
      </c>
      <c r="X59">
        <f t="shared" si="8"/>
        <v>97.94</v>
      </c>
    </row>
    <row r="60" spans="1:30" x14ac:dyDescent="0.2">
      <c r="A60" s="10" t="s">
        <v>132</v>
      </c>
      <c r="B60" s="37">
        <v>2008</v>
      </c>
      <c r="C60" s="37">
        <v>27.81</v>
      </c>
      <c r="D60" s="37">
        <v>13.09</v>
      </c>
      <c r="E60" s="37">
        <v>13.6</v>
      </c>
      <c r="F60" s="37">
        <v>15.24</v>
      </c>
      <c r="G60" s="37">
        <v>10.33</v>
      </c>
      <c r="H60" s="37">
        <v>11.66</v>
      </c>
      <c r="I60" s="37">
        <v>8.2799999999999994</v>
      </c>
      <c r="K60" s="40">
        <f t="shared" si="21"/>
        <v>96.14</v>
      </c>
      <c r="L60" s="40">
        <f t="shared" si="1"/>
        <v>99.2</v>
      </c>
      <c r="M60" s="40">
        <f t="shared" si="2"/>
        <v>97.4</v>
      </c>
      <c r="N60" s="40">
        <f t="shared" si="3"/>
        <v>93.22</v>
      </c>
      <c r="O60" s="40">
        <f t="shared" si="4"/>
        <v>92.84</v>
      </c>
      <c r="Q60">
        <f t="shared" si="20"/>
        <v>51.89</v>
      </c>
      <c r="R60" s="41">
        <f t="shared" si="20"/>
        <v>100</v>
      </c>
      <c r="S60">
        <f t="shared" si="20"/>
        <v>71.7</v>
      </c>
      <c r="T60">
        <f t="shared" si="20"/>
        <v>5.97</v>
      </c>
      <c r="U60">
        <f t="shared" si="20"/>
        <v>0</v>
      </c>
      <c r="W60">
        <f t="shared" si="7"/>
        <v>92.84</v>
      </c>
      <c r="X60">
        <f t="shared" si="8"/>
        <v>99.2</v>
      </c>
    </row>
    <row r="61" spans="1:30" x14ac:dyDescent="0.2">
      <c r="A61" s="10" t="s">
        <v>133</v>
      </c>
      <c r="B61" s="27">
        <v>2010</v>
      </c>
      <c r="F61" s="19"/>
      <c r="K61" s="40"/>
      <c r="L61" s="40"/>
      <c r="M61" s="40"/>
      <c r="N61" s="40"/>
      <c r="O61" s="40"/>
    </row>
    <row r="62" spans="1:30" x14ac:dyDescent="0.2">
      <c r="A62" s="10" t="s">
        <v>134</v>
      </c>
      <c r="B62" s="37">
        <v>2010</v>
      </c>
      <c r="C62" s="37">
        <v>4.3600000000000003</v>
      </c>
      <c r="D62" s="37">
        <v>16.8</v>
      </c>
      <c r="E62" s="37">
        <v>31.91</v>
      </c>
      <c r="F62" s="37">
        <v>24.07</v>
      </c>
      <c r="G62" s="37">
        <v>10.02</v>
      </c>
      <c r="H62" s="37">
        <v>5.03</v>
      </c>
      <c r="I62" s="37">
        <v>7.81</v>
      </c>
      <c r="K62" s="40">
        <f t="shared" si="21"/>
        <v>79.680000000000007</v>
      </c>
      <c r="L62" s="40">
        <f t="shared" si="1"/>
        <v>91.69</v>
      </c>
      <c r="M62" s="40">
        <f t="shared" si="2"/>
        <v>96.37</v>
      </c>
      <c r="N62" s="40">
        <f t="shared" si="3"/>
        <v>97.32</v>
      </c>
      <c r="O62" s="40">
        <f t="shared" si="4"/>
        <v>91.34</v>
      </c>
      <c r="Q62">
        <f t="shared" si="20"/>
        <v>0</v>
      </c>
      <c r="R62">
        <f t="shared" si="20"/>
        <v>68.08</v>
      </c>
      <c r="S62" s="41">
        <f t="shared" si="20"/>
        <v>94.61</v>
      </c>
      <c r="T62">
        <f t="shared" si="20"/>
        <v>100</v>
      </c>
      <c r="U62">
        <f t="shared" si="20"/>
        <v>66.099999999999994</v>
      </c>
      <c r="W62">
        <f t="shared" si="7"/>
        <v>79.680000000000007</v>
      </c>
      <c r="X62">
        <f t="shared" si="8"/>
        <v>97.32</v>
      </c>
    </row>
    <row r="63" spans="1:30" x14ac:dyDescent="0.2">
      <c r="A63" s="10" t="s">
        <v>135</v>
      </c>
      <c r="B63" s="37">
        <v>2010</v>
      </c>
      <c r="C63" s="37">
        <v>9.2100000000000009</v>
      </c>
      <c r="D63" s="37">
        <v>20.9</v>
      </c>
      <c r="E63" s="37">
        <v>27.71</v>
      </c>
      <c r="F63" s="37">
        <v>19.48</v>
      </c>
      <c r="G63" s="37">
        <v>10.4</v>
      </c>
      <c r="H63" s="37">
        <v>4.45</v>
      </c>
      <c r="I63" s="37">
        <v>7.86</v>
      </c>
      <c r="K63" s="40">
        <f t="shared" si="21"/>
        <v>85.58</v>
      </c>
      <c r="L63" s="40">
        <f t="shared" si="1"/>
        <v>95.51</v>
      </c>
      <c r="M63" s="40">
        <f t="shared" si="2"/>
        <v>98.66</v>
      </c>
      <c r="N63" s="40">
        <f t="shared" si="3"/>
        <v>96.52</v>
      </c>
      <c r="O63" s="40">
        <f t="shared" si="4"/>
        <v>91.22</v>
      </c>
      <c r="Q63">
        <f t="shared" si="20"/>
        <v>0</v>
      </c>
      <c r="R63">
        <f t="shared" si="20"/>
        <v>75.92</v>
      </c>
      <c r="S63" s="41">
        <f t="shared" si="20"/>
        <v>100</v>
      </c>
      <c r="T63">
        <f t="shared" si="20"/>
        <v>83.64</v>
      </c>
      <c r="U63">
        <f t="shared" si="20"/>
        <v>43.12</v>
      </c>
      <c r="W63">
        <f t="shared" si="7"/>
        <v>85.58</v>
      </c>
      <c r="X63">
        <f t="shared" si="8"/>
        <v>98.66</v>
      </c>
    </row>
    <row r="64" spans="1:30" x14ac:dyDescent="0.2">
      <c r="A64" s="10" t="s">
        <v>136</v>
      </c>
      <c r="B64" s="37">
        <v>2010</v>
      </c>
      <c r="C64" s="37">
        <v>18.64</v>
      </c>
      <c r="D64" s="37">
        <v>30.66</v>
      </c>
      <c r="E64" s="37">
        <v>20.37</v>
      </c>
      <c r="F64" s="37">
        <v>12.45</v>
      </c>
      <c r="G64" s="37">
        <v>5.82</v>
      </c>
      <c r="H64" s="37">
        <v>4.3600000000000003</v>
      </c>
      <c r="I64" s="37">
        <v>7.7</v>
      </c>
      <c r="K64" s="40">
        <f t="shared" si="21"/>
        <v>91.56</v>
      </c>
      <c r="L64" s="40">
        <f t="shared" si="1"/>
        <v>97.97</v>
      </c>
      <c r="M64" s="40">
        <f t="shared" si="2"/>
        <v>98.7</v>
      </c>
      <c r="N64" s="40">
        <f t="shared" si="3"/>
        <v>90.73</v>
      </c>
      <c r="O64" s="40">
        <f t="shared" si="4"/>
        <v>86.94</v>
      </c>
      <c r="Q64">
        <f t="shared" si="20"/>
        <v>39.29</v>
      </c>
      <c r="R64">
        <f t="shared" si="20"/>
        <v>93.79</v>
      </c>
      <c r="S64" s="41">
        <f t="shared" si="20"/>
        <v>100</v>
      </c>
      <c r="T64">
        <f t="shared" si="20"/>
        <v>32.229999999999997</v>
      </c>
      <c r="U64">
        <f t="shared" si="20"/>
        <v>0</v>
      </c>
      <c r="W64">
        <f t="shared" si="7"/>
        <v>86.94</v>
      </c>
      <c r="X64">
        <f t="shared" si="8"/>
        <v>98.7</v>
      </c>
    </row>
    <row r="65" spans="1:24" x14ac:dyDescent="0.2">
      <c r="A65" s="10" t="s">
        <v>137</v>
      </c>
      <c r="B65" s="37">
        <v>2010</v>
      </c>
      <c r="C65" s="37">
        <v>6.67</v>
      </c>
      <c r="D65" s="37">
        <v>10.96</v>
      </c>
      <c r="E65" s="37">
        <v>22.59</v>
      </c>
      <c r="F65" s="37">
        <v>27.37</v>
      </c>
      <c r="G65" s="37">
        <v>17.41</v>
      </c>
      <c r="H65" s="37">
        <v>6.01</v>
      </c>
      <c r="I65" s="37">
        <v>8.99</v>
      </c>
      <c r="K65" s="40">
        <f t="shared" si="21"/>
        <v>82.73</v>
      </c>
      <c r="L65" s="40">
        <f t="shared" si="1"/>
        <v>92.8</v>
      </c>
      <c r="M65" s="40">
        <f t="shared" si="2"/>
        <v>96.25</v>
      </c>
      <c r="N65" s="40">
        <f t="shared" si="3"/>
        <v>99.34</v>
      </c>
      <c r="O65" s="40">
        <f t="shared" si="4"/>
        <v>94.68</v>
      </c>
      <c r="Q65">
        <f t="shared" si="20"/>
        <v>0</v>
      </c>
      <c r="R65">
        <f t="shared" si="20"/>
        <v>60.63</v>
      </c>
      <c r="S65">
        <f t="shared" si="20"/>
        <v>81.400000000000006</v>
      </c>
      <c r="T65" s="41">
        <f t="shared" si="20"/>
        <v>100</v>
      </c>
      <c r="U65">
        <f t="shared" si="20"/>
        <v>71.94</v>
      </c>
      <c r="W65">
        <f t="shared" si="7"/>
        <v>82.73</v>
      </c>
      <c r="X65">
        <f t="shared" si="8"/>
        <v>99.34</v>
      </c>
    </row>
    <row r="66" spans="1:24" x14ac:dyDescent="0.2">
      <c r="A66" s="10" t="s">
        <v>138</v>
      </c>
      <c r="B66" s="37">
        <v>2010</v>
      </c>
      <c r="C66" s="37">
        <v>6.35</v>
      </c>
      <c r="D66" s="37">
        <v>8.6300000000000008</v>
      </c>
      <c r="E66" s="37">
        <v>22.07</v>
      </c>
      <c r="F66" s="37">
        <v>27.27</v>
      </c>
      <c r="G66" s="37">
        <v>15.84</v>
      </c>
      <c r="H66" s="37">
        <v>9.9499999999999993</v>
      </c>
      <c r="I66" s="37">
        <v>9.89</v>
      </c>
      <c r="K66" s="40">
        <f t="shared" si="21"/>
        <v>82.63</v>
      </c>
      <c r="L66" s="40">
        <f t="shared" si="1"/>
        <v>92.23</v>
      </c>
      <c r="M66" s="40">
        <f t="shared" si="2"/>
        <v>95.48</v>
      </c>
      <c r="N66" s="40">
        <f t="shared" si="3"/>
        <v>99.45</v>
      </c>
      <c r="O66" s="40">
        <f t="shared" si="4"/>
        <v>96.44</v>
      </c>
      <c r="Q66">
        <f t="shared" si="20"/>
        <v>0</v>
      </c>
      <c r="R66">
        <f t="shared" si="20"/>
        <v>57.07</v>
      </c>
      <c r="S66">
        <f t="shared" si="20"/>
        <v>76.400000000000006</v>
      </c>
      <c r="T66" s="41">
        <f t="shared" si="20"/>
        <v>100</v>
      </c>
      <c r="U66">
        <f t="shared" si="20"/>
        <v>82.1</v>
      </c>
      <c r="W66">
        <f t="shared" si="7"/>
        <v>82.63</v>
      </c>
      <c r="X66">
        <f t="shared" si="8"/>
        <v>99.45</v>
      </c>
    </row>
    <row r="67" spans="1:24" x14ac:dyDescent="0.2">
      <c r="A67" s="10" t="s">
        <v>139</v>
      </c>
      <c r="B67" s="37">
        <v>2010</v>
      </c>
      <c r="C67" s="37">
        <v>64.489999999999995</v>
      </c>
      <c r="D67" s="37">
        <v>12.78</v>
      </c>
      <c r="E67" s="37">
        <v>6.31</v>
      </c>
      <c r="F67" s="37">
        <v>4.26</v>
      </c>
      <c r="G67" s="37">
        <v>2.31</v>
      </c>
      <c r="H67" s="37">
        <v>2.36</v>
      </c>
      <c r="I67" s="37">
        <v>7.49</v>
      </c>
      <c r="K67" s="40">
        <f t="shared" si="21"/>
        <v>97.99</v>
      </c>
      <c r="L67" s="40">
        <f t="shared" ref="L67:L70" si="22">ROUND(SQRT($C67*$AA$5)+SQRT($D67*$AB$5)+SQRT($E67*$AC$5)+SQRT($F67*$AD$5)+SQRT($G67*$AE$5)+SQRT($H67*$AF$5)+SQRT($I67*$AG$5),2)</f>
        <v>91.84</v>
      </c>
      <c r="M67" s="40">
        <f t="shared" ref="M67:M70" si="23">ROUND(SQRT($C67*$AA$6)+SQRT($D67*$AB$6)+SQRT($E67*$AC$6)+SQRT($F67*$AD$6)+SQRT($G67*$AE$6)+SQRT($H67*$AF$6)+SQRT($I67*$AG$6),2)</f>
        <v>84.03</v>
      </c>
      <c r="N67" s="40">
        <f t="shared" ref="N67:N70" si="24">ROUND(SQRT($C67*$AA$7)+SQRT($D67*$AB$7)+SQRT($E67*$AC$7)+SQRT($F67*$AD$7)+SQRT($G67*$AE$7)+SQRT($H67*$AF$7)+SQRT($I67*$AG$7),2)</f>
        <v>70.44</v>
      </c>
      <c r="O67" s="40">
        <f t="shared" ref="O67:O70" si="25">ROUND(SQRT($C67*$AA$8)+SQRT($D67*$AB$8)+SQRT($E67*$AC$8)+SQRT($F67*$AD$8)+SQRT($G67*$AE$8)+SQRT($H67*$AF$8)+SQRT($I67*$AG$8),2)</f>
        <v>70.42</v>
      </c>
      <c r="Q67">
        <f t="shared" si="20"/>
        <v>100</v>
      </c>
      <c r="R67">
        <f t="shared" si="20"/>
        <v>77.69</v>
      </c>
      <c r="S67" s="41">
        <f t="shared" si="20"/>
        <v>49.37</v>
      </c>
      <c r="T67">
        <f t="shared" si="20"/>
        <v>7.0000000000000007E-2</v>
      </c>
      <c r="U67">
        <f t="shared" si="20"/>
        <v>0</v>
      </c>
      <c r="W67">
        <f t="shared" si="7"/>
        <v>70.42</v>
      </c>
      <c r="X67">
        <f t="shared" si="8"/>
        <v>97.99</v>
      </c>
    </row>
    <row r="68" spans="1:24" x14ac:dyDescent="0.2">
      <c r="A68" s="10" t="s">
        <v>140</v>
      </c>
      <c r="B68" s="37">
        <v>2010</v>
      </c>
      <c r="C68" s="37">
        <v>15.26</v>
      </c>
      <c r="D68" s="37">
        <v>20.28</v>
      </c>
      <c r="E68" s="37">
        <v>23.46</v>
      </c>
      <c r="F68" s="37">
        <v>16.2</v>
      </c>
      <c r="G68" s="37">
        <v>9.57</v>
      </c>
      <c r="H68" s="37">
        <v>6.63</v>
      </c>
      <c r="I68" s="37">
        <v>8.6</v>
      </c>
      <c r="K68" s="40">
        <f t="shared" si="21"/>
        <v>90.69</v>
      </c>
      <c r="L68" s="40">
        <f t="shared" si="22"/>
        <v>98.08</v>
      </c>
      <c r="M68" s="40">
        <f t="shared" si="23"/>
        <v>99.47</v>
      </c>
      <c r="N68" s="40">
        <f t="shared" si="24"/>
        <v>95.56</v>
      </c>
      <c r="O68" s="40">
        <f t="shared" si="25"/>
        <v>92.25</v>
      </c>
      <c r="Q68">
        <f t="shared" si="20"/>
        <v>0</v>
      </c>
      <c r="R68">
        <f t="shared" si="20"/>
        <v>84.17</v>
      </c>
      <c r="S68" s="41">
        <f t="shared" si="20"/>
        <v>100</v>
      </c>
      <c r="T68">
        <f t="shared" si="20"/>
        <v>55.47</v>
      </c>
      <c r="U68">
        <f t="shared" si="20"/>
        <v>17.77</v>
      </c>
      <c r="W68">
        <f t="shared" ref="W68:W70" si="26">MIN(K68:O68)</f>
        <v>90.69</v>
      </c>
      <c r="X68">
        <f t="shared" ref="X68:X70" si="27">MAX(K68:O68)</f>
        <v>99.47</v>
      </c>
    </row>
    <row r="69" spans="1:24" x14ac:dyDescent="0.2">
      <c r="A69" s="10" t="s">
        <v>141</v>
      </c>
      <c r="B69" s="37">
        <v>2010</v>
      </c>
      <c r="C69" s="37">
        <v>23.09</v>
      </c>
      <c r="D69" s="37">
        <v>27.02</v>
      </c>
      <c r="E69" s="37">
        <v>20</v>
      </c>
      <c r="F69" s="37">
        <v>12.63</v>
      </c>
      <c r="G69" s="37">
        <v>7.03</v>
      </c>
      <c r="H69" s="37">
        <v>3.36</v>
      </c>
      <c r="I69" s="37">
        <v>6.88</v>
      </c>
      <c r="K69" s="40">
        <f t="shared" si="21"/>
        <v>93.17</v>
      </c>
      <c r="L69" s="40">
        <f t="shared" si="22"/>
        <v>98.72</v>
      </c>
      <c r="M69" s="40">
        <f t="shared" si="23"/>
        <v>98.61</v>
      </c>
      <c r="N69" s="40">
        <f t="shared" si="24"/>
        <v>90.62</v>
      </c>
      <c r="O69" s="40">
        <f t="shared" si="25"/>
        <v>86.29</v>
      </c>
      <c r="Q69">
        <f t="shared" si="20"/>
        <v>55.35</v>
      </c>
      <c r="R69">
        <f t="shared" si="20"/>
        <v>100</v>
      </c>
      <c r="S69" s="41">
        <f t="shared" si="20"/>
        <v>99.12</v>
      </c>
      <c r="T69">
        <f t="shared" si="20"/>
        <v>34.840000000000003</v>
      </c>
      <c r="U69">
        <f t="shared" si="20"/>
        <v>0</v>
      </c>
      <c r="W69">
        <f t="shared" si="26"/>
        <v>86.29</v>
      </c>
      <c r="X69">
        <f t="shared" si="27"/>
        <v>98.72</v>
      </c>
    </row>
    <row r="70" spans="1:24" x14ac:dyDescent="0.2">
      <c r="A70" s="10" t="s">
        <v>142</v>
      </c>
      <c r="B70" s="37">
        <v>2010</v>
      </c>
      <c r="C70" s="37">
        <v>24.72</v>
      </c>
      <c r="D70" s="37">
        <v>26.41</v>
      </c>
      <c r="E70" s="37">
        <v>19.98</v>
      </c>
      <c r="F70" s="37">
        <v>11.22</v>
      </c>
      <c r="G70" s="37">
        <v>6.45</v>
      </c>
      <c r="H70" s="37">
        <v>4.0599999999999996</v>
      </c>
      <c r="I70" s="37">
        <v>7.16</v>
      </c>
      <c r="K70" s="40">
        <f t="shared" si="21"/>
        <v>93.97</v>
      </c>
      <c r="L70" s="40">
        <f t="shared" si="22"/>
        <v>98.9</v>
      </c>
      <c r="M70" s="40">
        <f t="shared" si="23"/>
        <v>98.4</v>
      </c>
      <c r="N70" s="40">
        <f t="shared" si="24"/>
        <v>89.91</v>
      </c>
      <c r="O70" s="40">
        <f t="shared" si="25"/>
        <v>86.32</v>
      </c>
      <c r="Q70">
        <f t="shared" si="20"/>
        <v>60.81</v>
      </c>
      <c r="R70" s="41">
        <f t="shared" si="20"/>
        <v>100</v>
      </c>
      <c r="S70">
        <f t="shared" si="20"/>
        <v>96.03</v>
      </c>
      <c r="T70">
        <f t="shared" si="20"/>
        <v>28.54</v>
      </c>
      <c r="U70">
        <f t="shared" si="20"/>
        <v>0</v>
      </c>
      <c r="W70">
        <f t="shared" si="26"/>
        <v>86.32</v>
      </c>
      <c r="X70">
        <f t="shared" si="27"/>
        <v>98.9</v>
      </c>
    </row>
    <row r="71" spans="1:24" ht="19" x14ac:dyDescent="0.2">
      <c r="A71" s="13" t="s">
        <v>70</v>
      </c>
      <c r="B71" s="14" t="s">
        <v>91</v>
      </c>
      <c r="C71" s="50" t="s">
        <v>191</v>
      </c>
      <c r="D71" s="50"/>
      <c r="E71" s="50"/>
      <c r="F71" s="50"/>
      <c r="G71" s="50"/>
      <c r="H71" s="50"/>
      <c r="I71" s="50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</row>
    <row r="72" spans="1:24" x14ac:dyDescent="0.2">
      <c r="A72" s="10" t="s">
        <v>121</v>
      </c>
      <c r="B72" s="37">
        <v>2010</v>
      </c>
      <c r="C72" s="37">
        <v>29.55</v>
      </c>
      <c r="D72" s="37">
        <v>22.08</v>
      </c>
      <c r="E72" s="37">
        <v>18.899999999999999</v>
      </c>
      <c r="F72" s="37">
        <v>12.01</v>
      </c>
      <c r="G72" s="37">
        <v>7.1</v>
      </c>
      <c r="H72" s="37">
        <v>3.42</v>
      </c>
      <c r="I72" s="37">
        <v>6.94</v>
      </c>
      <c r="K72" s="40">
        <f t="shared" si="21"/>
        <v>95.4</v>
      </c>
      <c r="L72" s="40">
        <f t="shared" ref="L72:L93" si="28">ROUND(SQRT($C72*$AA$5)+SQRT($D72*$AB$5)+SQRT($E72*$AC$5)+SQRT($F72*$AD$5)+SQRT($G72*$AE$5)+SQRT($H72*$AF$5)+SQRT($I72*$AG$5),2)</f>
        <v>99.22</v>
      </c>
      <c r="M72" s="40">
        <f t="shared" ref="M72:M93" si="29">ROUND(SQRT($C72*$AA$6)+SQRT($D72*$AB$6)+SQRT($E72*$AC$6)+SQRT($F72*$AD$6)+SQRT($G72*$AE$6)+SQRT($H72*$AF$6)+SQRT($I72*$AG$6),2)</f>
        <v>97.8</v>
      </c>
      <c r="N72" s="40">
        <f t="shared" ref="N72:N93" si="30">ROUND(SQRT($C72*$AA$7)+SQRT($D72*$AB$7)+SQRT($E72*$AC$7)+SQRT($F72*$AD$7)+SQRT($G72*$AE$7)+SQRT($H72*$AF$7)+SQRT($I72*$AG$7),2)</f>
        <v>89.59</v>
      </c>
      <c r="O72" s="40">
        <f t="shared" ref="O72:O93" si="31">ROUND(SQRT($C72*$AA$8)+SQRT($D72*$AB$8)+SQRT($E72*$AC$8)+SQRT($F72*$AD$8)+SQRT($G72*$AE$8)+SQRT($H72*$AF$8)+SQRT($I72*$AG$8),2)</f>
        <v>85.76</v>
      </c>
      <c r="Q72">
        <f t="shared" ref="Q72:Q83" si="32">ROUND(100*(K72-$W72)/($X72-$W72),2)</f>
        <v>71.62</v>
      </c>
      <c r="R72">
        <f t="shared" ref="R72:R83" si="33">ROUND(100*(L72-$W72)/($X72-$W72),2)</f>
        <v>100</v>
      </c>
      <c r="S72" s="41">
        <f t="shared" ref="S72:S83" si="34">ROUND(100*(M72-$W72)/($X72-$W72),2)</f>
        <v>89.45</v>
      </c>
      <c r="T72">
        <f t="shared" ref="T72:T83" si="35">ROUND(100*(N72-$W72)/($X72-$W72),2)</f>
        <v>28.45</v>
      </c>
      <c r="U72">
        <f t="shared" ref="U72:U83" si="36">ROUND(100*(O72-$W72)/($X72-$W72),2)</f>
        <v>0</v>
      </c>
      <c r="W72">
        <f t="shared" ref="W72:W83" si="37">MIN(K72:O72)</f>
        <v>85.76</v>
      </c>
      <c r="X72">
        <f t="shared" ref="X72:X83" si="38">MAX(K72:O72)</f>
        <v>99.22</v>
      </c>
    </row>
    <row r="73" spans="1:24" x14ac:dyDescent="0.2">
      <c r="A73" s="10" t="s">
        <v>122</v>
      </c>
      <c r="B73" s="37">
        <v>2010</v>
      </c>
      <c r="C73" s="37">
        <v>12.31</v>
      </c>
      <c r="D73" s="37">
        <v>29.97</v>
      </c>
      <c r="E73" s="37">
        <v>23.56</v>
      </c>
      <c r="F73" s="37">
        <v>13.86</v>
      </c>
      <c r="G73" s="37">
        <v>7.84</v>
      </c>
      <c r="H73" s="37">
        <v>5.0199999999999996</v>
      </c>
      <c r="I73" s="37">
        <v>7.45</v>
      </c>
      <c r="K73" s="40">
        <f t="shared" si="21"/>
        <v>88.26</v>
      </c>
      <c r="L73" s="40">
        <f t="shared" si="28"/>
        <v>96.89</v>
      </c>
      <c r="M73" s="40">
        <f t="shared" si="29"/>
        <v>99.21</v>
      </c>
      <c r="N73" s="40">
        <f t="shared" si="30"/>
        <v>93.31</v>
      </c>
      <c r="O73" s="40">
        <f t="shared" si="31"/>
        <v>89.16</v>
      </c>
      <c r="Q73">
        <f t="shared" si="32"/>
        <v>0</v>
      </c>
      <c r="R73">
        <f t="shared" si="33"/>
        <v>78.81</v>
      </c>
      <c r="S73" s="41">
        <f t="shared" si="34"/>
        <v>100</v>
      </c>
      <c r="T73">
        <f t="shared" si="35"/>
        <v>46.12</v>
      </c>
      <c r="U73">
        <f t="shared" si="36"/>
        <v>8.2200000000000006</v>
      </c>
      <c r="W73">
        <f t="shared" si="37"/>
        <v>88.26</v>
      </c>
      <c r="X73">
        <f t="shared" si="38"/>
        <v>99.21</v>
      </c>
    </row>
    <row r="74" spans="1:24" x14ac:dyDescent="0.2">
      <c r="A74" s="10" t="s">
        <v>123</v>
      </c>
      <c r="B74" s="37">
        <v>2010</v>
      </c>
      <c r="C74" s="37">
        <v>5.19</v>
      </c>
      <c r="D74" s="37">
        <v>23.88</v>
      </c>
      <c r="E74" s="37">
        <v>22.45</v>
      </c>
      <c r="F74" s="37">
        <v>18.89</v>
      </c>
      <c r="G74" s="37">
        <v>12.7</v>
      </c>
      <c r="H74" s="37">
        <v>8.31</v>
      </c>
      <c r="I74" s="37">
        <v>8.58</v>
      </c>
      <c r="K74" s="40">
        <f t="shared" si="21"/>
        <v>83.16</v>
      </c>
      <c r="L74" s="40">
        <f t="shared" si="28"/>
        <v>94.08</v>
      </c>
      <c r="M74" s="40">
        <f t="shared" si="29"/>
        <v>98.34</v>
      </c>
      <c r="N74" s="40">
        <f t="shared" si="30"/>
        <v>97.35</v>
      </c>
      <c r="O74" s="40">
        <f t="shared" si="31"/>
        <v>94.03</v>
      </c>
      <c r="Q74">
        <f t="shared" si="32"/>
        <v>0</v>
      </c>
      <c r="R74">
        <f t="shared" si="33"/>
        <v>71.94</v>
      </c>
      <c r="S74" s="41">
        <f t="shared" si="34"/>
        <v>100</v>
      </c>
      <c r="T74">
        <f t="shared" si="35"/>
        <v>93.48</v>
      </c>
      <c r="U74">
        <f t="shared" si="36"/>
        <v>71.61</v>
      </c>
      <c r="W74">
        <f t="shared" si="37"/>
        <v>83.16</v>
      </c>
      <c r="X74">
        <f t="shared" si="38"/>
        <v>98.34</v>
      </c>
    </row>
    <row r="75" spans="1:24" x14ac:dyDescent="0.2">
      <c r="A75" s="10" t="s">
        <v>124</v>
      </c>
      <c r="B75" s="37">
        <v>2010</v>
      </c>
      <c r="C75" s="37">
        <v>3.17</v>
      </c>
      <c r="D75" s="37">
        <v>13.75</v>
      </c>
      <c r="E75" s="37">
        <v>25.72</v>
      </c>
      <c r="F75" s="37">
        <v>28.28</v>
      </c>
      <c r="G75" s="37">
        <v>15.15</v>
      </c>
      <c r="H75" s="37">
        <v>6.05</v>
      </c>
      <c r="I75" s="37">
        <v>7.88</v>
      </c>
      <c r="K75" s="40">
        <f t="shared" si="21"/>
        <v>78.180000000000007</v>
      </c>
      <c r="L75" s="40">
        <f t="shared" si="28"/>
        <v>90.46</v>
      </c>
      <c r="M75" s="40">
        <f t="shared" si="29"/>
        <v>95.44</v>
      </c>
      <c r="N75" s="40">
        <f t="shared" si="30"/>
        <v>98.98</v>
      </c>
      <c r="O75" s="40">
        <f t="shared" si="31"/>
        <v>93.45</v>
      </c>
      <c r="Q75">
        <f t="shared" si="32"/>
        <v>0</v>
      </c>
      <c r="R75">
        <f t="shared" si="33"/>
        <v>59.04</v>
      </c>
      <c r="S75">
        <f t="shared" si="34"/>
        <v>82.98</v>
      </c>
      <c r="T75" s="41">
        <f t="shared" si="35"/>
        <v>100</v>
      </c>
      <c r="U75">
        <f t="shared" si="36"/>
        <v>73.41</v>
      </c>
      <c r="W75">
        <f t="shared" si="37"/>
        <v>78.180000000000007</v>
      </c>
      <c r="X75">
        <f t="shared" si="38"/>
        <v>98.98</v>
      </c>
    </row>
    <row r="76" spans="1:24" x14ac:dyDescent="0.2">
      <c r="A76" s="10" t="s">
        <v>125</v>
      </c>
      <c r="B76" s="37">
        <v>2010</v>
      </c>
      <c r="C76" s="37">
        <v>18.149999999999999</v>
      </c>
      <c r="D76" s="37">
        <v>24.31</v>
      </c>
      <c r="E76" s="37">
        <v>20.45</v>
      </c>
      <c r="F76" s="37">
        <v>14.96</v>
      </c>
      <c r="G76" s="37">
        <v>7.96</v>
      </c>
      <c r="H76" s="37">
        <v>4.8899999999999997</v>
      </c>
      <c r="I76" s="37">
        <v>9.2899999999999991</v>
      </c>
      <c r="K76" s="40">
        <f t="shared" si="21"/>
        <v>92.23</v>
      </c>
      <c r="L76" s="40">
        <f t="shared" si="28"/>
        <v>98.47</v>
      </c>
      <c r="M76" s="40">
        <f t="shared" si="29"/>
        <v>99.22</v>
      </c>
      <c r="N76" s="40">
        <f t="shared" si="30"/>
        <v>93.37</v>
      </c>
      <c r="O76" s="40">
        <f t="shared" si="31"/>
        <v>89.95</v>
      </c>
      <c r="Q76">
        <f t="shared" si="32"/>
        <v>24.6</v>
      </c>
      <c r="R76">
        <f t="shared" si="33"/>
        <v>91.91</v>
      </c>
      <c r="S76" s="41">
        <f t="shared" si="34"/>
        <v>100</v>
      </c>
      <c r="T76">
        <f t="shared" si="35"/>
        <v>36.89</v>
      </c>
      <c r="U76">
        <f t="shared" si="36"/>
        <v>0</v>
      </c>
      <c r="W76">
        <f t="shared" si="37"/>
        <v>89.95</v>
      </c>
      <c r="X76">
        <f t="shared" si="38"/>
        <v>99.22</v>
      </c>
    </row>
    <row r="77" spans="1:24" x14ac:dyDescent="0.2">
      <c r="A77" s="10" t="s">
        <v>126</v>
      </c>
      <c r="B77" s="37">
        <v>2010</v>
      </c>
      <c r="C77" s="37">
        <v>11.36</v>
      </c>
      <c r="D77" s="37">
        <v>22.9</v>
      </c>
      <c r="E77" s="37">
        <v>29.22</v>
      </c>
      <c r="F77" s="37">
        <v>15.69</v>
      </c>
      <c r="G77" s="37">
        <v>8.18</v>
      </c>
      <c r="H77" s="37">
        <v>5.09</v>
      </c>
      <c r="I77" s="37">
        <v>7.56</v>
      </c>
      <c r="K77" s="40">
        <f t="shared" si="21"/>
        <v>87.15</v>
      </c>
      <c r="L77" s="40">
        <f t="shared" si="28"/>
        <v>96.34</v>
      </c>
      <c r="M77" s="40">
        <f t="shared" si="29"/>
        <v>98.92</v>
      </c>
      <c r="N77" s="40">
        <f t="shared" si="30"/>
        <v>94.88</v>
      </c>
      <c r="O77" s="40">
        <f t="shared" si="31"/>
        <v>90.22</v>
      </c>
      <c r="Q77">
        <f t="shared" si="32"/>
        <v>0</v>
      </c>
      <c r="R77">
        <f t="shared" si="33"/>
        <v>78.08</v>
      </c>
      <c r="S77" s="41">
        <f t="shared" si="34"/>
        <v>100</v>
      </c>
      <c r="T77">
        <f t="shared" si="35"/>
        <v>65.680000000000007</v>
      </c>
      <c r="U77">
        <f t="shared" si="36"/>
        <v>26.08</v>
      </c>
      <c r="W77">
        <f t="shared" si="37"/>
        <v>87.15</v>
      </c>
      <c r="X77">
        <f t="shared" si="38"/>
        <v>98.92</v>
      </c>
    </row>
    <row r="78" spans="1:24" x14ac:dyDescent="0.2">
      <c r="A78" s="10" t="s">
        <v>127</v>
      </c>
      <c r="B78" s="37">
        <v>2010</v>
      </c>
      <c r="C78" s="37">
        <v>19.190000000000001</v>
      </c>
      <c r="D78" s="37">
        <v>19.78</v>
      </c>
      <c r="E78" s="37">
        <v>24.44</v>
      </c>
      <c r="F78" s="37">
        <v>16.79</v>
      </c>
      <c r="G78" s="37">
        <v>7.91</v>
      </c>
      <c r="H78" s="37">
        <v>4.4000000000000004</v>
      </c>
      <c r="I78" s="37">
        <v>7.49</v>
      </c>
      <c r="K78" s="40">
        <f t="shared" si="21"/>
        <v>91.63</v>
      </c>
      <c r="L78" s="40">
        <f t="shared" si="28"/>
        <v>98.36</v>
      </c>
      <c r="M78" s="40">
        <f t="shared" si="29"/>
        <v>98.98</v>
      </c>
      <c r="N78" s="40">
        <f t="shared" si="30"/>
        <v>94.09</v>
      </c>
      <c r="O78" s="40">
        <f t="shared" si="31"/>
        <v>89.46</v>
      </c>
      <c r="Q78">
        <f t="shared" si="32"/>
        <v>22.79</v>
      </c>
      <c r="R78">
        <f t="shared" si="33"/>
        <v>93.49</v>
      </c>
      <c r="S78" s="41">
        <f t="shared" si="34"/>
        <v>100</v>
      </c>
      <c r="T78">
        <f t="shared" si="35"/>
        <v>48.63</v>
      </c>
      <c r="U78">
        <f t="shared" si="36"/>
        <v>0</v>
      </c>
      <c r="W78">
        <f t="shared" si="37"/>
        <v>89.46</v>
      </c>
      <c r="X78">
        <f t="shared" si="38"/>
        <v>98.98</v>
      </c>
    </row>
    <row r="79" spans="1:24" x14ac:dyDescent="0.2">
      <c r="A79" s="10" t="s">
        <v>128</v>
      </c>
      <c r="B79" s="37">
        <v>2010</v>
      </c>
      <c r="C79" s="37">
        <v>20.23</v>
      </c>
      <c r="D79" s="37">
        <v>23.89</v>
      </c>
      <c r="E79" s="37">
        <v>20.73</v>
      </c>
      <c r="F79" s="37">
        <v>14.81</v>
      </c>
      <c r="G79" s="37">
        <v>8.0299999999999994</v>
      </c>
      <c r="H79" s="37">
        <v>4.41</v>
      </c>
      <c r="I79" s="37">
        <v>7.9</v>
      </c>
      <c r="K79" s="40">
        <f t="shared" si="21"/>
        <v>92.69</v>
      </c>
      <c r="L79" s="40">
        <f t="shared" si="28"/>
        <v>98.8</v>
      </c>
      <c r="M79" s="40">
        <f t="shared" si="29"/>
        <v>99.18</v>
      </c>
      <c r="N79" s="40">
        <f t="shared" si="30"/>
        <v>92.96</v>
      </c>
      <c r="O79" s="40">
        <f t="shared" si="31"/>
        <v>89</v>
      </c>
      <c r="Q79">
        <f t="shared" si="32"/>
        <v>36.25</v>
      </c>
      <c r="R79">
        <f t="shared" si="33"/>
        <v>96.27</v>
      </c>
      <c r="S79" s="41">
        <f t="shared" si="34"/>
        <v>100</v>
      </c>
      <c r="T79">
        <f t="shared" si="35"/>
        <v>38.9</v>
      </c>
      <c r="U79">
        <f t="shared" si="36"/>
        <v>0</v>
      </c>
      <c r="W79">
        <f t="shared" si="37"/>
        <v>89</v>
      </c>
      <c r="X79">
        <f t="shared" si="38"/>
        <v>99.18</v>
      </c>
    </row>
    <row r="80" spans="1:24" x14ac:dyDescent="0.2">
      <c r="A80" s="10" t="s">
        <v>129</v>
      </c>
      <c r="B80" s="37">
        <v>2009</v>
      </c>
      <c r="C80" s="37">
        <v>12.82</v>
      </c>
      <c r="D80" s="37">
        <v>16.96</v>
      </c>
      <c r="E80" s="37">
        <v>27.77</v>
      </c>
      <c r="F80" s="37">
        <v>19.09</v>
      </c>
      <c r="G80" s="37">
        <v>12.55</v>
      </c>
      <c r="H80" s="37">
        <v>3.2</v>
      </c>
      <c r="I80" s="37">
        <v>7.61</v>
      </c>
      <c r="K80" s="40">
        <f t="shared" si="21"/>
        <v>87.54</v>
      </c>
      <c r="L80" s="40">
        <f t="shared" si="28"/>
        <v>96.32</v>
      </c>
      <c r="M80" s="40">
        <f t="shared" si="29"/>
        <v>98.51</v>
      </c>
      <c r="N80" s="40">
        <f t="shared" si="30"/>
        <v>96.39</v>
      </c>
      <c r="O80" s="40">
        <f t="shared" si="31"/>
        <v>90.72</v>
      </c>
      <c r="Q80">
        <f t="shared" si="32"/>
        <v>0</v>
      </c>
      <c r="R80">
        <f t="shared" si="33"/>
        <v>80.040000000000006</v>
      </c>
      <c r="S80">
        <f t="shared" si="34"/>
        <v>100</v>
      </c>
      <c r="T80" s="41">
        <f t="shared" si="35"/>
        <v>80.67</v>
      </c>
      <c r="U80">
        <f t="shared" si="36"/>
        <v>28.99</v>
      </c>
      <c r="W80">
        <f t="shared" si="37"/>
        <v>87.54</v>
      </c>
      <c r="X80">
        <f t="shared" si="38"/>
        <v>98.51</v>
      </c>
    </row>
    <row r="81" spans="1:24" x14ac:dyDescent="0.2">
      <c r="A81" s="10" t="s">
        <v>130</v>
      </c>
      <c r="B81" s="37">
        <v>2010</v>
      </c>
      <c r="C81" s="37">
        <v>6.93</v>
      </c>
      <c r="D81" s="37">
        <v>26</v>
      </c>
      <c r="E81" s="37">
        <v>26.98</v>
      </c>
      <c r="F81" s="37">
        <v>18.420000000000002</v>
      </c>
      <c r="G81" s="37">
        <v>8.64</v>
      </c>
      <c r="H81" s="37">
        <v>5.3</v>
      </c>
      <c r="I81" s="37">
        <v>7.74</v>
      </c>
      <c r="K81" s="40">
        <f t="shared" si="21"/>
        <v>83.82</v>
      </c>
      <c r="L81" s="40">
        <f t="shared" si="28"/>
        <v>94.56</v>
      </c>
      <c r="M81" s="40">
        <f t="shared" si="29"/>
        <v>98.42</v>
      </c>
      <c r="N81" s="40">
        <f t="shared" si="30"/>
        <v>95.61</v>
      </c>
      <c r="O81" s="40">
        <f t="shared" si="31"/>
        <v>90.63</v>
      </c>
      <c r="Q81">
        <f t="shared" si="32"/>
        <v>0</v>
      </c>
      <c r="R81">
        <f t="shared" si="33"/>
        <v>73.56</v>
      </c>
      <c r="S81" s="41">
        <f t="shared" si="34"/>
        <v>100</v>
      </c>
      <c r="T81">
        <f t="shared" si="35"/>
        <v>80.75</v>
      </c>
      <c r="U81">
        <f t="shared" si="36"/>
        <v>46.64</v>
      </c>
      <c r="W81">
        <f t="shared" si="37"/>
        <v>83.82</v>
      </c>
      <c r="X81">
        <f t="shared" si="38"/>
        <v>98.42</v>
      </c>
    </row>
    <row r="82" spans="1:24" x14ac:dyDescent="0.2">
      <c r="A82" s="10" t="s">
        <v>131</v>
      </c>
      <c r="B82" s="37">
        <v>2010</v>
      </c>
      <c r="C82" s="37">
        <v>15.11</v>
      </c>
      <c r="D82" s="37">
        <v>18.72</v>
      </c>
      <c r="E82" s="37">
        <v>33</v>
      </c>
      <c r="F82" s="37">
        <v>16.420000000000002</v>
      </c>
      <c r="G82" s="37">
        <v>6.44</v>
      </c>
      <c r="H82" s="37">
        <v>2.91</v>
      </c>
      <c r="I82" s="37">
        <v>7.39</v>
      </c>
      <c r="K82" s="40">
        <f t="shared" si="21"/>
        <v>87.91</v>
      </c>
      <c r="L82" s="40">
        <f t="shared" si="28"/>
        <v>96.08</v>
      </c>
      <c r="M82" s="40">
        <f t="shared" si="29"/>
        <v>97.75</v>
      </c>
      <c r="N82" s="40">
        <f t="shared" si="30"/>
        <v>93.34</v>
      </c>
      <c r="O82" s="40">
        <f t="shared" si="31"/>
        <v>87.43</v>
      </c>
      <c r="Q82">
        <f t="shared" si="32"/>
        <v>4.6500000000000004</v>
      </c>
      <c r="R82">
        <f t="shared" si="33"/>
        <v>83.82</v>
      </c>
      <c r="S82" s="41">
        <f t="shared" si="34"/>
        <v>100</v>
      </c>
      <c r="T82">
        <f t="shared" si="35"/>
        <v>57.27</v>
      </c>
      <c r="U82">
        <f t="shared" si="36"/>
        <v>0</v>
      </c>
      <c r="W82">
        <f t="shared" si="37"/>
        <v>87.43</v>
      </c>
      <c r="X82">
        <f t="shared" si="38"/>
        <v>97.75</v>
      </c>
    </row>
    <row r="83" spans="1:24" x14ac:dyDescent="0.2">
      <c r="A83" s="10" t="s">
        <v>132</v>
      </c>
      <c r="B83" s="37">
        <v>2008</v>
      </c>
      <c r="C83" s="37">
        <v>28.38</v>
      </c>
      <c r="D83" s="37">
        <v>19.170000000000002</v>
      </c>
      <c r="E83" s="37">
        <v>12.88</v>
      </c>
      <c r="F83" s="37">
        <v>12.31</v>
      </c>
      <c r="G83" s="37">
        <v>10.34</v>
      </c>
      <c r="H83" s="37">
        <v>7.8</v>
      </c>
      <c r="I83" s="37">
        <v>9.1199999999999992</v>
      </c>
      <c r="K83" s="40">
        <f t="shared" si="21"/>
        <v>96.86</v>
      </c>
      <c r="L83" s="40">
        <f t="shared" si="28"/>
        <v>99.7</v>
      </c>
      <c r="M83" s="40">
        <f t="shared" si="29"/>
        <v>98.04</v>
      </c>
      <c r="N83" s="40">
        <f t="shared" si="30"/>
        <v>91.54</v>
      </c>
      <c r="O83" s="40">
        <f t="shared" si="31"/>
        <v>90.69</v>
      </c>
      <c r="Q83">
        <f t="shared" si="32"/>
        <v>68.48</v>
      </c>
      <c r="R83" s="41">
        <f t="shared" si="33"/>
        <v>100</v>
      </c>
      <c r="S83">
        <f t="shared" si="34"/>
        <v>81.58</v>
      </c>
      <c r="T83">
        <f t="shared" si="35"/>
        <v>9.43</v>
      </c>
      <c r="U83">
        <f t="shared" si="36"/>
        <v>0</v>
      </c>
      <c r="W83">
        <f t="shared" si="37"/>
        <v>90.69</v>
      </c>
      <c r="X83">
        <f t="shared" si="38"/>
        <v>99.7</v>
      </c>
    </row>
    <row r="84" spans="1:24" x14ac:dyDescent="0.2">
      <c r="A84" s="10" t="s">
        <v>133</v>
      </c>
      <c r="B84" s="27">
        <v>2010</v>
      </c>
      <c r="K84" s="40"/>
      <c r="L84" s="40"/>
      <c r="M84" s="40"/>
      <c r="N84" s="40"/>
      <c r="O84" s="40"/>
    </row>
    <row r="85" spans="1:24" x14ac:dyDescent="0.2">
      <c r="A85" s="10" t="s">
        <v>134</v>
      </c>
      <c r="B85" s="37">
        <v>2010</v>
      </c>
      <c r="C85" s="33">
        <v>4.75</v>
      </c>
      <c r="D85" s="33">
        <v>21.76</v>
      </c>
      <c r="E85" s="33">
        <v>32.01</v>
      </c>
      <c r="F85" s="33">
        <v>21.62</v>
      </c>
      <c r="G85" s="33">
        <v>8.43</v>
      </c>
      <c r="H85" s="33">
        <v>4.08</v>
      </c>
      <c r="I85" s="33">
        <v>7.35</v>
      </c>
      <c r="K85" s="40">
        <f t="shared" si="21"/>
        <v>80.150000000000006</v>
      </c>
      <c r="L85" s="40">
        <f t="shared" si="28"/>
        <v>92.18</v>
      </c>
      <c r="M85" s="40">
        <f t="shared" si="29"/>
        <v>96.86</v>
      </c>
      <c r="N85" s="40">
        <f t="shared" si="30"/>
        <v>95.93</v>
      </c>
      <c r="O85" s="40">
        <f t="shared" si="31"/>
        <v>89.58</v>
      </c>
      <c r="Q85">
        <f t="shared" ref="Q85:Q93" si="39">ROUND(100*(K85-$W85)/($X85-$W85),2)</f>
        <v>0</v>
      </c>
      <c r="R85">
        <f t="shared" ref="R85:R93" si="40">ROUND(100*(L85-$W85)/($X85-$W85),2)</f>
        <v>71.989999999999995</v>
      </c>
      <c r="S85" s="41">
        <f t="shared" ref="S85:S93" si="41">ROUND(100*(M85-$W85)/($X85-$W85),2)</f>
        <v>100</v>
      </c>
      <c r="T85">
        <f t="shared" ref="T85:T93" si="42">ROUND(100*(N85-$W85)/($X85-$W85),2)</f>
        <v>94.43</v>
      </c>
      <c r="U85">
        <f t="shared" ref="U85:U93" si="43">ROUND(100*(O85-$W85)/($X85-$W85),2)</f>
        <v>56.43</v>
      </c>
      <c r="W85">
        <f t="shared" ref="W85:W93" si="44">MIN(K85:O85)</f>
        <v>80.150000000000006</v>
      </c>
      <c r="X85">
        <f t="shared" ref="X85:X93" si="45">MAX(K85:O85)</f>
        <v>96.86</v>
      </c>
    </row>
    <row r="86" spans="1:24" x14ac:dyDescent="0.2">
      <c r="A86" s="10" t="s">
        <v>135</v>
      </c>
      <c r="B86" s="37">
        <v>2010</v>
      </c>
      <c r="C86" s="33">
        <v>6.56</v>
      </c>
      <c r="D86" s="33">
        <v>29.11</v>
      </c>
      <c r="E86" s="33">
        <v>25.22</v>
      </c>
      <c r="F86" s="33">
        <v>15.95</v>
      </c>
      <c r="G86" s="33">
        <v>10.15</v>
      </c>
      <c r="H86" s="33">
        <v>5.23</v>
      </c>
      <c r="I86" s="33">
        <v>7.78</v>
      </c>
      <c r="K86" s="40">
        <f t="shared" si="21"/>
        <v>83.78</v>
      </c>
      <c r="L86" s="40">
        <f t="shared" si="28"/>
        <v>94.53</v>
      </c>
      <c r="M86" s="40">
        <f t="shared" si="29"/>
        <v>98.56</v>
      </c>
      <c r="N86" s="40">
        <f t="shared" si="30"/>
        <v>95.07</v>
      </c>
      <c r="O86" s="40">
        <f t="shared" si="31"/>
        <v>90.58</v>
      </c>
      <c r="Q86">
        <f t="shared" si="39"/>
        <v>0</v>
      </c>
      <c r="R86">
        <f t="shared" si="40"/>
        <v>72.73</v>
      </c>
      <c r="S86" s="41">
        <f t="shared" si="41"/>
        <v>100</v>
      </c>
      <c r="T86">
        <f t="shared" si="42"/>
        <v>76.39</v>
      </c>
      <c r="U86">
        <f t="shared" si="43"/>
        <v>46.01</v>
      </c>
      <c r="W86">
        <f t="shared" si="44"/>
        <v>83.78</v>
      </c>
      <c r="X86">
        <f t="shared" si="45"/>
        <v>98.56</v>
      </c>
    </row>
    <row r="87" spans="1:24" x14ac:dyDescent="0.2">
      <c r="A87" s="10" t="s">
        <v>136</v>
      </c>
      <c r="B87" s="37">
        <v>2010</v>
      </c>
      <c r="C87" s="33">
        <v>10.33</v>
      </c>
      <c r="D87" s="33">
        <v>32.9</v>
      </c>
      <c r="E87" s="33">
        <v>22.88</v>
      </c>
      <c r="F87" s="33">
        <v>12.95</v>
      </c>
      <c r="G87" s="33">
        <v>8.07</v>
      </c>
      <c r="H87" s="33">
        <v>4.6100000000000003</v>
      </c>
      <c r="I87" s="33">
        <v>8.25</v>
      </c>
      <c r="K87" s="40">
        <f t="shared" si="21"/>
        <v>86.99</v>
      </c>
      <c r="L87" s="40">
        <f t="shared" si="28"/>
        <v>95.95</v>
      </c>
      <c r="M87" s="40">
        <f t="shared" si="29"/>
        <v>98.79</v>
      </c>
      <c r="N87" s="40">
        <f t="shared" si="30"/>
        <v>92.69</v>
      </c>
      <c r="O87" s="40">
        <f t="shared" si="31"/>
        <v>88.75</v>
      </c>
      <c r="Q87">
        <f t="shared" si="39"/>
        <v>0</v>
      </c>
      <c r="R87">
        <f t="shared" si="40"/>
        <v>75.930000000000007</v>
      </c>
      <c r="S87" s="41">
        <f t="shared" si="41"/>
        <v>100</v>
      </c>
      <c r="T87">
        <f t="shared" si="42"/>
        <v>48.31</v>
      </c>
      <c r="U87">
        <f t="shared" si="43"/>
        <v>14.92</v>
      </c>
      <c r="W87">
        <f t="shared" si="44"/>
        <v>86.99</v>
      </c>
      <c r="X87">
        <f t="shared" si="45"/>
        <v>98.79</v>
      </c>
    </row>
    <row r="88" spans="1:24" x14ac:dyDescent="0.2">
      <c r="A88" s="10" t="s">
        <v>137</v>
      </c>
      <c r="B88" s="37">
        <v>2010</v>
      </c>
      <c r="C88" s="33">
        <v>5.77</v>
      </c>
      <c r="D88" s="33">
        <v>17.13</v>
      </c>
      <c r="E88" s="33">
        <v>20.25</v>
      </c>
      <c r="F88" s="33">
        <v>22.63</v>
      </c>
      <c r="G88" s="33">
        <v>15.03</v>
      </c>
      <c r="H88" s="33">
        <v>9.7100000000000009</v>
      </c>
      <c r="I88" s="33">
        <v>9.48</v>
      </c>
      <c r="K88" s="40">
        <f t="shared" si="21"/>
        <v>83.76</v>
      </c>
      <c r="L88" s="40">
        <f t="shared" si="28"/>
        <v>93.94</v>
      </c>
      <c r="M88" s="40">
        <f t="shared" si="29"/>
        <v>97.72</v>
      </c>
      <c r="N88" s="40">
        <f t="shared" si="30"/>
        <v>98.89</v>
      </c>
      <c r="O88" s="40">
        <f t="shared" si="31"/>
        <v>96.1</v>
      </c>
      <c r="Q88">
        <f t="shared" si="39"/>
        <v>0</v>
      </c>
      <c r="R88">
        <f t="shared" si="40"/>
        <v>67.28</v>
      </c>
      <c r="S88">
        <f t="shared" si="41"/>
        <v>92.27</v>
      </c>
      <c r="T88" s="41">
        <f t="shared" si="42"/>
        <v>100</v>
      </c>
      <c r="U88">
        <f t="shared" si="43"/>
        <v>81.56</v>
      </c>
      <c r="W88">
        <f t="shared" si="44"/>
        <v>83.76</v>
      </c>
      <c r="X88">
        <f t="shared" si="45"/>
        <v>98.89</v>
      </c>
    </row>
    <row r="89" spans="1:24" x14ac:dyDescent="0.2">
      <c r="A89" s="10" t="s">
        <v>138</v>
      </c>
      <c r="B89" s="37">
        <v>2010</v>
      </c>
      <c r="C89" s="33">
        <v>6.86</v>
      </c>
      <c r="D89" s="33">
        <v>21.57</v>
      </c>
      <c r="E89" s="33">
        <v>22.62</v>
      </c>
      <c r="F89" s="33">
        <v>20.63</v>
      </c>
      <c r="G89" s="33">
        <v>12.83</v>
      </c>
      <c r="H89" s="33">
        <v>6.36</v>
      </c>
      <c r="I89" s="33">
        <v>9.1300000000000008</v>
      </c>
      <c r="K89" s="40">
        <f t="shared" si="21"/>
        <v>84.69</v>
      </c>
      <c r="L89" s="40">
        <f t="shared" si="28"/>
        <v>94.87</v>
      </c>
      <c r="M89" s="40">
        <f t="shared" si="29"/>
        <v>98.56</v>
      </c>
      <c r="N89" s="40">
        <f t="shared" si="30"/>
        <v>97.64</v>
      </c>
      <c r="O89" s="40">
        <f t="shared" si="31"/>
        <v>93.62</v>
      </c>
      <c r="Q89">
        <f t="shared" si="39"/>
        <v>0</v>
      </c>
      <c r="R89">
        <f t="shared" si="40"/>
        <v>73.400000000000006</v>
      </c>
      <c r="S89">
        <f t="shared" si="41"/>
        <v>100</v>
      </c>
      <c r="T89" s="41">
        <f t="shared" si="42"/>
        <v>93.37</v>
      </c>
      <c r="U89">
        <f t="shared" si="43"/>
        <v>64.38</v>
      </c>
      <c r="W89">
        <f t="shared" si="44"/>
        <v>84.69</v>
      </c>
      <c r="X89">
        <f t="shared" si="45"/>
        <v>98.56</v>
      </c>
    </row>
    <row r="90" spans="1:24" x14ac:dyDescent="0.2">
      <c r="A90" s="10" t="s">
        <v>139</v>
      </c>
      <c r="B90" s="37">
        <v>2010</v>
      </c>
      <c r="C90" s="33">
        <v>67.239999999999995</v>
      </c>
      <c r="D90" s="33">
        <v>12.28</v>
      </c>
      <c r="E90" s="33">
        <v>7.03</v>
      </c>
      <c r="F90" s="33">
        <v>4.1399999999999997</v>
      </c>
      <c r="G90" s="33">
        <v>1.84</v>
      </c>
      <c r="H90" s="33">
        <v>1.25</v>
      </c>
      <c r="I90" s="33">
        <v>6.24</v>
      </c>
      <c r="K90" s="40">
        <f t="shared" si="21"/>
        <v>96.88</v>
      </c>
      <c r="L90" s="40">
        <f t="shared" si="28"/>
        <v>90.64</v>
      </c>
      <c r="M90" s="40">
        <f t="shared" si="29"/>
        <v>82.55</v>
      </c>
      <c r="N90" s="40">
        <f t="shared" si="30"/>
        <v>68.44</v>
      </c>
      <c r="O90" s="40">
        <f t="shared" si="31"/>
        <v>67.28</v>
      </c>
      <c r="Q90">
        <f t="shared" si="39"/>
        <v>100</v>
      </c>
      <c r="R90">
        <f t="shared" si="40"/>
        <v>78.92</v>
      </c>
      <c r="S90" s="41">
        <f t="shared" si="41"/>
        <v>51.59</v>
      </c>
      <c r="T90">
        <f t="shared" si="42"/>
        <v>3.92</v>
      </c>
      <c r="U90">
        <f t="shared" si="43"/>
        <v>0</v>
      </c>
      <c r="W90">
        <f t="shared" si="44"/>
        <v>67.28</v>
      </c>
      <c r="X90">
        <f t="shared" si="45"/>
        <v>96.88</v>
      </c>
    </row>
    <row r="91" spans="1:24" x14ac:dyDescent="0.2">
      <c r="A91" s="10" t="s">
        <v>140</v>
      </c>
      <c r="B91" s="37">
        <v>2010</v>
      </c>
      <c r="C91" s="33">
        <v>18.510000000000002</v>
      </c>
      <c r="D91" s="33">
        <v>22.27</v>
      </c>
      <c r="E91" s="33">
        <v>22.11</v>
      </c>
      <c r="F91" s="33">
        <v>12.76</v>
      </c>
      <c r="G91" s="33">
        <v>10.11</v>
      </c>
      <c r="H91" s="33">
        <v>6.33</v>
      </c>
      <c r="I91" s="33">
        <v>7.92</v>
      </c>
      <c r="K91" s="40">
        <f t="shared" si="21"/>
        <v>92.36</v>
      </c>
      <c r="L91" s="40">
        <f t="shared" si="28"/>
        <v>98.86</v>
      </c>
      <c r="M91" s="40">
        <f t="shared" si="29"/>
        <v>99.59</v>
      </c>
      <c r="N91" s="40">
        <f t="shared" si="30"/>
        <v>94.01</v>
      </c>
      <c r="O91" s="40">
        <f t="shared" si="31"/>
        <v>91.15</v>
      </c>
      <c r="Q91">
        <f t="shared" si="39"/>
        <v>14.34</v>
      </c>
      <c r="R91">
        <f t="shared" si="40"/>
        <v>91.35</v>
      </c>
      <c r="S91" s="41">
        <f t="shared" si="41"/>
        <v>100</v>
      </c>
      <c r="T91">
        <f t="shared" si="42"/>
        <v>33.89</v>
      </c>
      <c r="U91">
        <f t="shared" si="43"/>
        <v>0</v>
      </c>
      <c r="W91">
        <f t="shared" si="44"/>
        <v>91.15</v>
      </c>
      <c r="X91">
        <f t="shared" si="45"/>
        <v>99.59</v>
      </c>
    </row>
    <row r="92" spans="1:24" x14ac:dyDescent="0.2">
      <c r="A92" s="10" t="s">
        <v>141</v>
      </c>
      <c r="B92" s="37">
        <v>2010</v>
      </c>
      <c r="C92" s="33">
        <v>25.67</v>
      </c>
      <c r="D92" s="33">
        <v>25.75</v>
      </c>
      <c r="E92" s="33">
        <v>19.04</v>
      </c>
      <c r="F92" s="33">
        <v>11.41</v>
      </c>
      <c r="G92" s="33">
        <v>7.2</v>
      </c>
      <c r="H92" s="33">
        <v>3.96</v>
      </c>
      <c r="I92" s="33">
        <v>6.97</v>
      </c>
      <c r="K92" s="40">
        <f t="shared" si="21"/>
        <v>94.38</v>
      </c>
      <c r="L92" s="40">
        <f t="shared" si="28"/>
        <v>99.11</v>
      </c>
      <c r="M92" s="40">
        <f t="shared" si="29"/>
        <v>98.44</v>
      </c>
      <c r="N92" s="40">
        <f t="shared" si="30"/>
        <v>90.08</v>
      </c>
      <c r="O92" s="40">
        <f t="shared" si="31"/>
        <v>86.47</v>
      </c>
      <c r="Q92">
        <f t="shared" si="39"/>
        <v>62.58</v>
      </c>
      <c r="R92">
        <f t="shared" si="40"/>
        <v>100</v>
      </c>
      <c r="S92" s="41">
        <f t="shared" si="41"/>
        <v>94.7</v>
      </c>
      <c r="T92">
        <f t="shared" si="42"/>
        <v>28.56</v>
      </c>
      <c r="U92">
        <f t="shared" si="43"/>
        <v>0</v>
      </c>
      <c r="W92">
        <f t="shared" si="44"/>
        <v>86.47</v>
      </c>
      <c r="X92">
        <f t="shared" si="45"/>
        <v>99.11</v>
      </c>
    </row>
    <row r="93" spans="1:24" x14ac:dyDescent="0.2">
      <c r="A93" s="10" t="s">
        <v>142</v>
      </c>
      <c r="B93" s="37">
        <v>2010</v>
      </c>
      <c r="C93" s="33">
        <v>27.29</v>
      </c>
      <c r="D93" s="33">
        <v>26.59</v>
      </c>
      <c r="E93" s="33">
        <v>18.36</v>
      </c>
      <c r="F93" s="33">
        <v>10.46</v>
      </c>
      <c r="G93" s="33">
        <v>6.05</v>
      </c>
      <c r="H93" s="33">
        <v>4.1900000000000004</v>
      </c>
      <c r="I93" s="33">
        <v>7.06</v>
      </c>
      <c r="K93" s="40">
        <f t="shared" si="21"/>
        <v>94.84</v>
      </c>
      <c r="L93" s="40">
        <f t="shared" si="28"/>
        <v>99</v>
      </c>
      <c r="M93" s="40">
        <f t="shared" si="29"/>
        <v>97.96</v>
      </c>
      <c r="N93" s="40">
        <f t="shared" si="30"/>
        <v>88.81</v>
      </c>
      <c r="O93" s="40">
        <f t="shared" si="31"/>
        <v>85.57</v>
      </c>
      <c r="Q93">
        <f t="shared" si="39"/>
        <v>69.02</v>
      </c>
      <c r="R93" s="41">
        <f t="shared" si="40"/>
        <v>100</v>
      </c>
      <c r="S93">
        <f t="shared" si="41"/>
        <v>92.26</v>
      </c>
      <c r="T93">
        <f t="shared" si="42"/>
        <v>24.13</v>
      </c>
      <c r="U93">
        <f t="shared" si="43"/>
        <v>0</v>
      </c>
      <c r="W93">
        <f t="shared" si="44"/>
        <v>85.57</v>
      </c>
      <c r="X93">
        <f t="shared" si="45"/>
        <v>99</v>
      </c>
    </row>
    <row r="94" spans="1:24" ht="19" x14ac:dyDescent="0.2">
      <c r="A94" s="13" t="s">
        <v>70</v>
      </c>
      <c r="B94" s="14" t="s">
        <v>91</v>
      </c>
      <c r="C94" s="50" t="s">
        <v>192</v>
      </c>
      <c r="D94" s="50"/>
      <c r="E94" s="50"/>
      <c r="F94" s="50"/>
      <c r="G94" s="50"/>
      <c r="H94" s="50"/>
      <c r="I94" s="50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</row>
    <row r="95" spans="1:24" x14ac:dyDescent="0.2">
      <c r="A95" s="10" t="s">
        <v>121</v>
      </c>
      <c r="B95" s="37">
        <v>2010</v>
      </c>
      <c r="C95" s="33">
        <v>18.600000000000001</v>
      </c>
      <c r="D95" s="33">
        <v>47.93</v>
      </c>
      <c r="E95" s="33">
        <v>12.08</v>
      </c>
      <c r="F95" s="33">
        <v>7.88</v>
      </c>
      <c r="G95" s="33">
        <v>4.05</v>
      </c>
      <c r="H95" s="33">
        <v>2.5299999999999998</v>
      </c>
      <c r="I95" s="33">
        <v>6.92</v>
      </c>
      <c r="K95" s="40">
        <f t="shared" ref="K95:K106" si="46">ROUND(SQRT($C95*$AA$4)+SQRT($D95*$AB$4)+SQRT($E95*$AC$4)+SQRT($F95*$AD$4)+SQRT($G95*$AE$4)+SQRT($H95*$AF$4)+SQRT($I95*$AG$4),2)</f>
        <v>89.12</v>
      </c>
      <c r="L95" s="40">
        <f t="shared" ref="L95:L106" si="47">ROUND(SQRT($C95*$AA$5)+SQRT($D95*$AB$5)+SQRT($E95*$AC$5)+SQRT($F95*$AD$5)+SQRT($G95*$AE$5)+SQRT($H95*$AF$5)+SQRT($I95*$AG$5),2)</f>
        <v>94.54</v>
      </c>
      <c r="M95" s="40">
        <f t="shared" ref="M95:M106" si="48">ROUND(SQRT($C95*$AA$6)+SQRT($D95*$AB$6)+SQRT($E95*$AC$6)+SQRT($F95*$AD$6)+SQRT($G95*$AE$6)+SQRT($H95*$AF$6)+SQRT($I95*$AG$6),2)</f>
        <v>95.05</v>
      </c>
      <c r="N95" s="40">
        <f t="shared" ref="N95:N106" si="49">ROUND(SQRT($C95*$AA$7)+SQRT($D95*$AB$7)+SQRT($E95*$AC$7)+SQRT($F95*$AD$7)+SQRT($G95*$AE$7)+SQRT($H95*$AF$7)+SQRT($I95*$AG$7),2)</f>
        <v>82.95</v>
      </c>
      <c r="O95" s="40">
        <f t="shared" ref="O95:O106" si="50">ROUND(SQRT($C95*$AA$8)+SQRT($D95*$AB$8)+SQRT($E95*$AC$8)+SQRT($F95*$AD$8)+SQRT($G95*$AE$8)+SQRT($H95*$AF$8)+SQRT($I95*$AG$8),2)</f>
        <v>79.510000000000005</v>
      </c>
      <c r="Q95">
        <f t="shared" ref="Q95:Q106" si="51">ROUND(100*(K95-$W95)/($X95-$W95),2)</f>
        <v>61.84</v>
      </c>
      <c r="R95">
        <f t="shared" ref="R95:R106" si="52">ROUND(100*(L95-$W95)/($X95-$W95),2)</f>
        <v>96.72</v>
      </c>
      <c r="S95" s="41">
        <f t="shared" ref="S95:S106" si="53">ROUND(100*(M95-$W95)/($X95-$W95),2)</f>
        <v>100</v>
      </c>
      <c r="T95">
        <f t="shared" ref="T95:T106" si="54">ROUND(100*(N95-$W95)/($X95-$W95),2)</f>
        <v>22.14</v>
      </c>
      <c r="U95">
        <f t="shared" ref="U95:U106" si="55">ROUND(100*(O95-$W95)/($X95-$W95),2)</f>
        <v>0</v>
      </c>
      <c r="W95">
        <f t="shared" ref="W95:W106" si="56">MIN(K95:O95)</f>
        <v>79.510000000000005</v>
      </c>
      <c r="X95">
        <f t="shared" ref="X95:X106" si="57">MAX(K95:O95)</f>
        <v>95.05</v>
      </c>
    </row>
    <row r="96" spans="1:24" x14ac:dyDescent="0.2">
      <c r="A96" s="10" t="s">
        <v>122</v>
      </c>
      <c r="B96" s="37">
        <v>2010</v>
      </c>
      <c r="C96" s="33">
        <v>26.1</v>
      </c>
      <c r="D96" s="33">
        <v>27.88</v>
      </c>
      <c r="E96" s="33">
        <v>16.75</v>
      </c>
      <c r="F96" s="33">
        <v>10.79</v>
      </c>
      <c r="G96" s="33">
        <v>6.73</v>
      </c>
      <c r="H96" s="33">
        <v>4.3600000000000003</v>
      </c>
      <c r="I96" s="33">
        <v>7.4</v>
      </c>
      <c r="K96" s="40">
        <f t="shared" si="46"/>
        <v>94.78</v>
      </c>
      <c r="L96" s="40">
        <f t="shared" si="47"/>
        <v>99.05</v>
      </c>
      <c r="M96" s="40">
        <f t="shared" si="48"/>
        <v>98.21</v>
      </c>
      <c r="N96" s="40">
        <f t="shared" si="49"/>
        <v>89.23</v>
      </c>
      <c r="O96" s="40">
        <f t="shared" si="50"/>
        <v>86.21</v>
      </c>
      <c r="Q96">
        <f t="shared" si="51"/>
        <v>66.739999999999995</v>
      </c>
      <c r="R96">
        <f t="shared" si="52"/>
        <v>100</v>
      </c>
      <c r="S96" s="41">
        <f t="shared" si="53"/>
        <v>93.46</v>
      </c>
      <c r="T96">
        <f t="shared" si="54"/>
        <v>23.52</v>
      </c>
      <c r="U96">
        <f t="shared" si="55"/>
        <v>0</v>
      </c>
      <c r="W96">
        <f t="shared" si="56"/>
        <v>86.21</v>
      </c>
      <c r="X96">
        <f t="shared" si="57"/>
        <v>99.05</v>
      </c>
    </row>
    <row r="97" spans="1:24" x14ac:dyDescent="0.2">
      <c r="A97" s="10" t="s">
        <v>123</v>
      </c>
      <c r="B97" s="37">
        <v>2010</v>
      </c>
      <c r="C97" s="33">
        <v>0.97</v>
      </c>
      <c r="D97" s="33">
        <v>27.96</v>
      </c>
      <c r="E97" s="33">
        <v>47.19</v>
      </c>
      <c r="F97" s="33">
        <v>9.27</v>
      </c>
      <c r="G97" s="33">
        <v>3.86</v>
      </c>
      <c r="H97" s="33">
        <v>3.24</v>
      </c>
      <c r="I97" s="33">
        <v>7.51</v>
      </c>
      <c r="K97" s="40">
        <f t="shared" si="46"/>
        <v>70.12</v>
      </c>
      <c r="L97" s="40">
        <f t="shared" si="47"/>
        <v>83.96</v>
      </c>
      <c r="M97" s="40">
        <f t="shared" si="48"/>
        <v>90.72</v>
      </c>
      <c r="N97" s="40">
        <f t="shared" si="49"/>
        <v>87.02</v>
      </c>
      <c r="O97" s="40">
        <f t="shared" si="50"/>
        <v>81.48</v>
      </c>
      <c r="Q97">
        <f t="shared" si="51"/>
        <v>0</v>
      </c>
      <c r="R97">
        <f t="shared" si="52"/>
        <v>67.180000000000007</v>
      </c>
      <c r="S97" s="41">
        <f t="shared" si="53"/>
        <v>100</v>
      </c>
      <c r="T97">
        <f t="shared" si="54"/>
        <v>82.04</v>
      </c>
      <c r="U97">
        <f t="shared" si="55"/>
        <v>55.15</v>
      </c>
      <c r="W97">
        <f t="shared" si="56"/>
        <v>70.12</v>
      </c>
      <c r="X97">
        <f t="shared" si="57"/>
        <v>90.72</v>
      </c>
    </row>
    <row r="98" spans="1:24" x14ac:dyDescent="0.2">
      <c r="A98" s="10" t="s">
        <v>124</v>
      </c>
      <c r="B98" s="37">
        <v>2010</v>
      </c>
      <c r="C98" s="33">
        <v>2.61</v>
      </c>
      <c r="D98" s="33">
        <v>23</v>
      </c>
      <c r="E98" s="33">
        <v>32.69</v>
      </c>
      <c r="F98" s="33">
        <v>16.93</v>
      </c>
      <c r="G98" s="33">
        <v>10.55</v>
      </c>
      <c r="H98" s="33">
        <v>6.38</v>
      </c>
      <c r="I98" s="33">
        <v>7.84</v>
      </c>
      <c r="K98" s="40">
        <f t="shared" si="46"/>
        <v>77.94</v>
      </c>
      <c r="L98" s="40">
        <f t="shared" si="47"/>
        <v>90.77</v>
      </c>
      <c r="M98" s="40">
        <f t="shared" si="48"/>
        <v>96.39</v>
      </c>
      <c r="N98" s="40">
        <f t="shared" si="49"/>
        <v>95.76</v>
      </c>
      <c r="O98" s="40">
        <f t="shared" si="50"/>
        <v>91.15</v>
      </c>
      <c r="Q98">
        <f t="shared" si="51"/>
        <v>0</v>
      </c>
      <c r="R98">
        <f t="shared" si="52"/>
        <v>69.540000000000006</v>
      </c>
      <c r="S98">
        <f t="shared" si="53"/>
        <v>100</v>
      </c>
      <c r="T98" s="41">
        <f t="shared" si="54"/>
        <v>96.59</v>
      </c>
      <c r="U98">
        <f t="shared" si="55"/>
        <v>71.599999999999994</v>
      </c>
      <c r="W98">
        <f t="shared" si="56"/>
        <v>77.94</v>
      </c>
      <c r="X98">
        <f t="shared" si="57"/>
        <v>96.39</v>
      </c>
    </row>
    <row r="99" spans="1:24" x14ac:dyDescent="0.2">
      <c r="A99" s="10" t="s">
        <v>125</v>
      </c>
      <c r="B99" s="37">
        <v>2010</v>
      </c>
      <c r="C99" s="33">
        <v>2.84</v>
      </c>
      <c r="D99" s="33">
        <v>54.77</v>
      </c>
      <c r="E99" s="33">
        <v>14.56</v>
      </c>
      <c r="F99" s="33">
        <v>9.2100000000000009</v>
      </c>
      <c r="G99" s="33">
        <v>7.85</v>
      </c>
      <c r="H99" s="33">
        <v>3.72</v>
      </c>
      <c r="I99" s="33">
        <v>7.04</v>
      </c>
      <c r="K99" s="40">
        <f t="shared" si="46"/>
        <v>76.81</v>
      </c>
      <c r="L99" s="40">
        <f t="shared" si="47"/>
        <v>88.12</v>
      </c>
      <c r="M99" s="40">
        <f t="shared" si="48"/>
        <v>93.42</v>
      </c>
      <c r="N99" s="40">
        <f t="shared" si="49"/>
        <v>85.75</v>
      </c>
      <c r="O99" s="40">
        <f t="shared" si="50"/>
        <v>82.13</v>
      </c>
      <c r="Q99">
        <f t="shared" si="51"/>
        <v>0</v>
      </c>
      <c r="R99">
        <f t="shared" si="52"/>
        <v>68.09</v>
      </c>
      <c r="S99" s="41">
        <f t="shared" si="53"/>
        <v>100</v>
      </c>
      <c r="T99">
        <f t="shared" si="54"/>
        <v>53.82</v>
      </c>
      <c r="U99">
        <f t="shared" si="55"/>
        <v>32.03</v>
      </c>
      <c r="W99">
        <f t="shared" si="56"/>
        <v>76.81</v>
      </c>
      <c r="X99">
        <f t="shared" si="57"/>
        <v>93.42</v>
      </c>
    </row>
    <row r="100" spans="1:24" x14ac:dyDescent="0.2">
      <c r="A100" s="10" t="s">
        <v>126</v>
      </c>
      <c r="B100" s="37">
        <v>2010</v>
      </c>
      <c r="C100" s="33">
        <v>8.25</v>
      </c>
      <c r="D100" s="33">
        <v>38.32</v>
      </c>
      <c r="E100" s="33">
        <v>24.96</v>
      </c>
      <c r="F100" s="33">
        <v>12.12</v>
      </c>
      <c r="G100" s="33">
        <v>5.76</v>
      </c>
      <c r="H100" s="33">
        <v>3.44</v>
      </c>
      <c r="I100" s="33">
        <v>7.14</v>
      </c>
      <c r="K100" s="40">
        <f t="shared" si="46"/>
        <v>83.86</v>
      </c>
      <c r="L100" s="40">
        <f t="shared" si="47"/>
        <v>93.85</v>
      </c>
      <c r="M100" s="40">
        <f t="shared" si="48"/>
        <v>97.38</v>
      </c>
      <c r="N100" s="40">
        <f t="shared" si="49"/>
        <v>90.31</v>
      </c>
      <c r="O100" s="40">
        <f t="shared" si="50"/>
        <v>85.34</v>
      </c>
      <c r="Q100">
        <f t="shared" si="51"/>
        <v>0</v>
      </c>
      <c r="R100">
        <f t="shared" si="52"/>
        <v>73.89</v>
      </c>
      <c r="S100" s="41">
        <f t="shared" si="53"/>
        <v>100</v>
      </c>
      <c r="T100">
        <f t="shared" si="54"/>
        <v>47.71</v>
      </c>
      <c r="U100">
        <f t="shared" si="55"/>
        <v>10.95</v>
      </c>
      <c r="W100">
        <f t="shared" si="56"/>
        <v>83.86</v>
      </c>
      <c r="X100">
        <f t="shared" si="57"/>
        <v>97.38</v>
      </c>
    </row>
    <row r="101" spans="1:24" x14ac:dyDescent="0.2">
      <c r="A101" s="10" t="s">
        <v>127</v>
      </c>
      <c r="B101" s="37">
        <v>2010</v>
      </c>
      <c r="C101" s="33">
        <v>16.47</v>
      </c>
      <c r="D101" s="33">
        <v>22.83</v>
      </c>
      <c r="E101" s="33">
        <v>22.72</v>
      </c>
      <c r="F101" s="33">
        <v>16.41</v>
      </c>
      <c r="G101" s="33">
        <v>9.31</v>
      </c>
      <c r="H101" s="33">
        <v>4.38</v>
      </c>
      <c r="I101" s="33">
        <v>7.88</v>
      </c>
      <c r="K101" s="40">
        <f t="shared" si="46"/>
        <v>90.81</v>
      </c>
      <c r="L101" s="40">
        <f t="shared" si="47"/>
        <v>98.15</v>
      </c>
      <c r="M101" s="40">
        <f t="shared" si="48"/>
        <v>99.4</v>
      </c>
      <c r="N101" s="40">
        <f t="shared" si="49"/>
        <v>94.57</v>
      </c>
      <c r="O101" s="40">
        <f t="shared" si="50"/>
        <v>90.14</v>
      </c>
      <c r="Q101">
        <f t="shared" si="51"/>
        <v>7.24</v>
      </c>
      <c r="R101">
        <f t="shared" si="52"/>
        <v>86.5</v>
      </c>
      <c r="S101" s="41">
        <f t="shared" si="53"/>
        <v>100</v>
      </c>
      <c r="T101">
        <f t="shared" si="54"/>
        <v>47.84</v>
      </c>
      <c r="U101">
        <f t="shared" si="55"/>
        <v>0</v>
      </c>
      <c r="W101">
        <f t="shared" si="56"/>
        <v>90.14</v>
      </c>
      <c r="X101">
        <f t="shared" si="57"/>
        <v>99.4</v>
      </c>
    </row>
    <row r="102" spans="1:24" x14ac:dyDescent="0.2">
      <c r="A102" s="10" t="s">
        <v>128</v>
      </c>
      <c r="B102" s="37">
        <v>2010</v>
      </c>
      <c r="C102" s="33">
        <v>23.13</v>
      </c>
      <c r="D102" s="33">
        <v>34.04</v>
      </c>
      <c r="E102" s="33">
        <v>16.25</v>
      </c>
      <c r="F102" s="33">
        <v>10</v>
      </c>
      <c r="G102" s="33">
        <v>5.49</v>
      </c>
      <c r="H102" s="33">
        <v>4.1100000000000003</v>
      </c>
      <c r="I102" s="33">
        <v>6.98</v>
      </c>
      <c r="K102" s="40">
        <f t="shared" si="46"/>
        <v>93.09</v>
      </c>
      <c r="L102" s="40">
        <f t="shared" si="47"/>
        <v>98.08</v>
      </c>
      <c r="M102" s="40">
        <f t="shared" si="48"/>
        <v>97.82</v>
      </c>
      <c r="N102" s="40">
        <f t="shared" si="49"/>
        <v>87.89</v>
      </c>
      <c r="O102" s="40">
        <f t="shared" si="50"/>
        <v>84.65</v>
      </c>
      <c r="Q102">
        <f t="shared" si="51"/>
        <v>62.84</v>
      </c>
      <c r="R102">
        <f t="shared" si="52"/>
        <v>100</v>
      </c>
      <c r="S102" s="41">
        <f t="shared" si="53"/>
        <v>98.06</v>
      </c>
      <c r="T102">
        <f t="shared" si="54"/>
        <v>24.13</v>
      </c>
      <c r="U102">
        <f t="shared" si="55"/>
        <v>0</v>
      </c>
      <c r="W102">
        <f t="shared" si="56"/>
        <v>84.65</v>
      </c>
      <c r="X102">
        <f t="shared" si="57"/>
        <v>98.08</v>
      </c>
    </row>
    <row r="103" spans="1:24" x14ac:dyDescent="0.2">
      <c r="A103" s="10" t="s">
        <v>129</v>
      </c>
      <c r="B103" s="37">
        <v>2009</v>
      </c>
      <c r="C103" s="33">
        <v>1.0900000000000001</v>
      </c>
      <c r="D103" s="33">
        <v>7.07</v>
      </c>
      <c r="E103" s="33">
        <v>29.35</v>
      </c>
      <c r="F103" s="33">
        <v>32.47</v>
      </c>
      <c r="G103" s="33">
        <v>14.4</v>
      </c>
      <c r="H103" s="33">
        <v>7.74</v>
      </c>
      <c r="I103" s="33">
        <v>7.88</v>
      </c>
      <c r="K103" s="40">
        <f t="shared" si="46"/>
        <v>71.75</v>
      </c>
      <c r="L103" s="40">
        <f t="shared" si="47"/>
        <v>85.09</v>
      </c>
      <c r="M103" s="40">
        <f t="shared" si="48"/>
        <v>90.92</v>
      </c>
      <c r="N103" s="40">
        <f t="shared" si="49"/>
        <v>98.1</v>
      </c>
      <c r="O103" s="40">
        <f t="shared" si="50"/>
        <v>92.68</v>
      </c>
      <c r="Q103">
        <f t="shared" si="51"/>
        <v>0</v>
      </c>
      <c r="R103">
        <f t="shared" si="52"/>
        <v>50.63</v>
      </c>
      <c r="S103">
        <f t="shared" si="53"/>
        <v>72.75</v>
      </c>
      <c r="T103" s="41">
        <f t="shared" si="54"/>
        <v>100</v>
      </c>
      <c r="U103">
        <f t="shared" si="55"/>
        <v>79.430000000000007</v>
      </c>
      <c r="W103">
        <f t="shared" si="56"/>
        <v>71.75</v>
      </c>
      <c r="X103">
        <f t="shared" si="57"/>
        <v>98.1</v>
      </c>
    </row>
    <row r="104" spans="1:24" x14ac:dyDescent="0.2">
      <c r="A104" s="10" t="s">
        <v>130</v>
      </c>
      <c r="B104" s="37">
        <v>2010</v>
      </c>
      <c r="C104" s="33">
        <v>7.41</v>
      </c>
      <c r="D104" s="33">
        <v>28.84</v>
      </c>
      <c r="E104" s="33">
        <v>21.43</v>
      </c>
      <c r="F104" s="33">
        <v>18.190000000000001</v>
      </c>
      <c r="G104" s="33">
        <v>11.73</v>
      </c>
      <c r="H104" s="33">
        <v>4.3099999999999996</v>
      </c>
      <c r="I104" s="33">
        <v>8.09</v>
      </c>
      <c r="K104" s="40">
        <f t="shared" si="46"/>
        <v>84.78</v>
      </c>
      <c r="L104" s="40">
        <f t="shared" si="47"/>
        <v>95.03</v>
      </c>
      <c r="M104" s="40">
        <f t="shared" si="48"/>
        <v>98.73</v>
      </c>
      <c r="N104" s="40">
        <f t="shared" si="49"/>
        <v>95.61</v>
      </c>
      <c r="O104" s="40">
        <f t="shared" si="50"/>
        <v>90.77</v>
      </c>
      <c r="Q104">
        <f t="shared" si="51"/>
        <v>0</v>
      </c>
      <c r="R104">
        <f t="shared" si="52"/>
        <v>73.48</v>
      </c>
      <c r="S104" s="41">
        <f t="shared" si="53"/>
        <v>100</v>
      </c>
      <c r="T104">
        <f t="shared" si="54"/>
        <v>77.63</v>
      </c>
      <c r="U104">
        <f t="shared" si="55"/>
        <v>42.94</v>
      </c>
      <c r="W104">
        <f t="shared" si="56"/>
        <v>84.78</v>
      </c>
      <c r="X104">
        <f t="shared" si="57"/>
        <v>98.73</v>
      </c>
    </row>
    <row r="105" spans="1:24" x14ac:dyDescent="0.2">
      <c r="A105" s="10" t="s">
        <v>131</v>
      </c>
      <c r="B105" s="37">
        <v>2010</v>
      </c>
      <c r="C105" s="33">
        <v>15.92</v>
      </c>
      <c r="D105" s="33">
        <v>24.16</v>
      </c>
      <c r="E105" s="33">
        <v>27.97</v>
      </c>
      <c r="F105" s="33">
        <v>15.92</v>
      </c>
      <c r="G105" s="33">
        <v>6.29</v>
      </c>
      <c r="H105" s="33">
        <v>2.8</v>
      </c>
      <c r="I105" s="33">
        <v>6.94</v>
      </c>
      <c r="K105" s="40">
        <f t="shared" si="46"/>
        <v>88.93</v>
      </c>
      <c r="L105" s="40">
        <f t="shared" si="47"/>
        <v>96.9</v>
      </c>
      <c r="M105" s="40">
        <f t="shared" si="48"/>
        <v>98.41</v>
      </c>
      <c r="N105" s="40">
        <f t="shared" si="49"/>
        <v>92.68</v>
      </c>
      <c r="O105" s="40">
        <f t="shared" si="50"/>
        <v>86.83</v>
      </c>
      <c r="Q105">
        <f t="shared" si="51"/>
        <v>18.13</v>
      </c>
      <c r="R105">
        <f t="shared" si="52"/>
        <v>86.96</v>
      </c>
      <c r="S105" s="41">
        <f t="shared" si="53"/>
        <v>100</v>
      </c>
      <c r="T105">
        <f t="shared" si="54"/>
        <v>50.52</v>
      </c>
      <c r="U105">
        <f t="shared" si="55"/>
        <v>0</v>
      </c>
      <c r="W105">
        <f t="shared" si="56"/>
        <v>86.83</v>
      </c>
      <c r="X105">
        <f t="shared" si="57"/>
        <v>98.41</v>
      </c>
    </row>
    <row r="106" spans="1:24" x14ac:dyDescent="0.2">
      <c r="A106" s="10" t="s">
        <v>132</v>
      </c>
      <c r="B106" s="37">
        <v>2008</v>
      </c>
      <c r="C106" s="37">
        <v>33.950000000000003</v>
      </c>
      <c r="D106" s="37">
        <v>25.68</v>
      </c>
      <c r="E106" s="37">
        <v>17.79</v>
      </c>
      <c r="F106" s="37">
        <v>9.9600000000000009</v>
      </c>
      <c r="G106" s="37">
        <v>4.5</v>
      </c>
      <c r="H106" s="37">
        <v>2.0699999999999998</v>
      </c>
      <c r="I106" s="37">
        <v>6.05</v>
      </c>
      <c r="K106" s="40">
        <f t="shared" si="46"/>
        <v>95.26</v>
      </c>
      <c r="L106" s="40">
        <f t="shared" si="47"/>
        <v>98.09</v>
      </c>
      <c r="M106" s="40">
        <f t="shared" si="48"/>
        <v>95.91</v>
      </c>
      <c r="N106" s="40">
        <f t="shared" si="49"/>
        <v>85.29</v>
      </c>
      <c r="O106" s="40">
        <f t="shared" si="50"/>
        <v>80.900000000000006</v>
      </c>
      <c r="Q106">
        <f t="shared" si="51"/>
        <v>83.54</v>
      </c>
      <c r="R106" s="41">
        <f t="shared" si="52"/>
        <v>100</v>
      </c>
      <c r="S106">
        <f t="shared" si="53"/>
        <v>87.32</v>
      </c>
      <c r="T106">
        <f t="shared" si="54"/>
        <v>25.54</v>
      </c>
      <c r="U106">
        <f t="shared" si="55"/>
        <v>0</v>
      </c>
      <c r="W106">
        <f t="shared" si="56"/>
        <v>80.900000000000006</v>
      </c>
      <c r="X106">
        <f t="shared" si="57"/>
        <v>98.09</v>
      </c>
    </row>
    <row r="107" spans="1:24" x14ac:dyDescent="0.2">
      <c r="A107" s="10" t="s">
        <v>133</v>
      </c>
      <c r="B107" s="27">
        <v>2010</v>
      </c>
      <c r="K107" s="40"/>
      <c r="L107" s="40"/>
      <c r="M107" s="40"/>
      <c r="N107" s="40"/>
      <c r="O107" s="40"/>
    </row>
    <row r="108" spans="1:24" x14ac:dyDescent="0.2">
      <c r="A108" s="10" t="s">
        <v>134</v>
      </c>
      <c r="B108" s="37">
        <v>2010</v>
      </c>
      <c r="C108" s="37">
        <v>4.78</v>
      </c>
      <c r="D108" s="37">
        <v>24.37</v>
      </c>
      <c r="E108" s="37">
        <v>30.54</v>
      </c>
      <c r="F108" s="37">
        <v>19.13</v>
      </c>
      <c r="G108" s="37">
        <v>9.4</v>
      </c>
      <c r="H108" s="37">
        <v>4.45</v>
      </c>
      <c r="I108" s="37">
        <v>7.32</v>
      </c>
      <c r="K108" s="40">
        <f t="shared" ref="K108:K116" si="58">ROUND(SQRT($C108*$AA$4)+SQRT($D108*$AB$4)+SQRT($E108*$AC$4)+SQRT($F108*$AD$4)+SQRT($G108*$AE$4)+SQRT($H108*$AF$4)+SQRT($I108*$AG$4),2)</f>
        <v>80.739999999999995</v>
      </c>
      <c r="L108" s="40">
        <f t="shared" ref="L108:L116" si="59">ROUND(SQRT($C108*$AA$5)+SQRT($D108*$AB$5)+SQRT($E108*$AC$5)+SQRT($F108*$AD$5)+SQRT($G108*$AE$5)+SQRT($H108*$AF$5)+SQRT($I108*$AG$5),2)</f>
        <v>92.69</v>
      </c>
      <c r="M108" s="40">
        <f t="shared" ref="M108:M116" si="60">ROUND(SQRT($C108*$AA$6)+SQRT($D108*$AB$6)+SQRT($E108*$AC$6)+SQRT($F108*$AD$6)+SQRT($G108*$AE$6)+SQRT($H108*$AF$6)+SQRT($I108*$AG$6),2)</f>
        <v>97.41</v>
      </c>
      <c r="N108" s="40">
        <f t="shared" ref="N108:N116" si="61">ROUND(SQRT($C108*$AA$7)+SQRT($D108*$AB$7)+SQRT($E108*$AC$7)+SQRT($F108*$AD$7)+SQRT($G108*$AE$7)+SQRT($H108*$AF$7)+SQRT($I108*$AG$7),2)</f>
        <v>95.73</v>
      </c>
      <c r="O108" s="40">
        <f t="shared" ref="O108:O116" si="62">ROUND(SQRT($C108*$AA$8)+SQRT($D108*$AB$8)+SQRT($E108*$AC$8)+SQRT($F108*$AD$8)+SQRT($G108*$AE$8)+SQRT($H108*$AF$8)+SQRT($I108*$AG$8),2)</f>
        <v>89.96</v>
      </c>
      <c r="Q108">
        <f t="shared" ref="Q108:Q116" si="63">ROUND(100*(K108-$W108)/($X108-$W108),2)</f>
        <v>0</v>
      </c>
      <c r="R108">
        <f t="shared" ref="R108:R116" si="64">ROUND(100*(L108-$W108)/($X108-$W108),2)</f>
        <v>71.69</v>
      </c>
      <c r="S108" s="41">
        <f t="shared" ref="S108:S116" si="65">ROUND(100*(M108-$W108)/($X108-$W108),2)</f>
        <v>100</v>
      </c>
      <c r="T108">
        <f t="shared" ref="T108:T116" si="66">ROUND(100*(N108-$W108)/($X108-$W108),2)</f>
        <v>89.92</v>
      </c>
      <c r="U108">
        <f t="shared" ref="U108:U116" si="67">ROUND(100*(O108-$W108)/($X108-$W108),2)</f>
        <v>55.31</v>
      </c>
      <c r="W108">
        <f t="shared" ref="W108:W116" si="68">MIN(K108:O108)</f>
        <v>80.739999999999995</v>
      </c>
      <c r="X108">
        <f t="shared" ref="X108:X116" si="69">MAX(K108:O108)</f>
        <v>97.41</v>
      </c>
    </row>
    <row r="109" spans="1:24" x14ac:dyDescent="0.2">
      <c r="A109" s="10" t="s">
        <v>135</v>
      </c>
      <c r="B109" s="37">
        <v>2010</v>
      </c>
      <c r="C109" s="37">
        <v>0.6</v>
      </c>
      <c r="D109" s="37">
        <v>26.41</v>
      </c>
      <c r="E109" s="37">
        <v>30</v>
      </c>
      <c r="F109" s="37">
        <v>20.38</v>
      </c>
      <c r="G109" s="37">
        <v>10.16</v>
      </c>
      <c r="H109" s="37">
        <v>4.9000000000000004</v>
      </c>
      <c r="I109" s="37">
        <v>7.55</v>
      </c>
      <c r="K109" s="40">
        <f t="shared" si="58"/>
        <v>72.52</v>
      </c>
      <c r="L109" s="40">
        <f t="shared" si="59"/>
        <v>87.06</v>
      </c>
      <c r="M109" s="40">
        <f t="shared" si="60"/>
        <v>94.08</v>
      </c>
      <c r="N109" s="40">
        <f t="shared" si="61"/>
        <v>94.62</v>
      </c>
      <c r="O109" s="40">
        <f t="shared" si="62"/>
        <v>88.85</v>
      </c>
      <c r="Q109">
        <f t="shared" si="63"/>
        <v>0</v>
      </c>
      <c r="R109">
        <f t="shared" si="64"/>
        <v>65.790000000000006</v>
      </c>
      <c r="S109" s="41">
        <f t="shared" si="65"/>
        <v>97.56</v>
      </c>
      <c r="T109">
        <f t="shared" si="66"/>
        <v>100</v>
      </c>
      <c r="U109">
        <f t="shared" si="67"/>
        <v>73.89</v>
      </c>
      <c r="W109">
        <f t="shared" si="68"/>
        <v>72.52</v>
      </c>
      <c r="X109">
        <f t="shared" si="69"/>
        <v>94.62</v>
      </c>
    </row>
    <row r="110" spans="1:24" x14ac:dyDescent="0.2">
      <c r="A110" s="10" t="s">
        <v>136</v>
      </c>
      <c r="B110" s="37">
        <v>2010</v>
      </c>
      <c r="C110" s="37">
        <v>3.12</v>
      </c>
      <c r="D110" s="37">
        <v>38.57</v>
      </c>
      <c r="E110" s="37">
        <v>32.409999999999997</v>
      </c>
      <c r="F110" s="37">
        <v>10.039999999999999</v>
      </c>
      <c r="G110" s="37">
        <v>5.4</v>
      </c>
      <c r="H110" s="37">
        <v>3.46</v>
      </c>
      <c r="I110" s="37">
        <v>6.99</v>
      </c>
      <c r="K110" s="40">
        <f t="shared" si="58"/>
        <v>76.89</v>
      </c>
      <c r="L110" s="40">
        <f t="shared" si="59"/>
        <v>89.26</v>
      </c>
      <c r="M110" s="40">
        <f t="shared" si="60"/>
        <v>94.79</v>
      </c>
      <c r="N110" s="40">
        <f t="shared" si="61"/>
        <v>88.81</v>
      </c>
      <c r="O110" s="40">
        <f t="shared" si="62"/>
        <v>83.68</v>
      </c>
      <c r="Q110">
        <f t="shared" si="63"/>
        <v>0</v>
      </c>
      <c r="R110">
        <f t="shared" si="64"/>
        <v>69.11</v>
      </c>
      <c r="S110" s="41">
        <f t="shared" si="65"/>
        <v>100</v>
      </c>
      <c r="T110">
        <f t="shared" si="66"/>
        <v>66.59</v>
      </c>
      <c r="U110">
        <f t="shared" si="67"/>
        <v>37.93</v>
      </c>
      <c r="W110">
        <f t="shared" si="68"/>
        <v>76.89</v>
      </c>
      <c r="X110">
        <f t="shared" si="69"/>
        <v>94.79</v>
      </c>
    </row>
    <row r="111" spans="1:24" x14ac:dyDescent="0.2">
      <c r="A111" s="10" t="s">
        <v>137</v>
      </c>
      <c r="B111" s="37">
        <v>2010</v>
      </c>
      <c r="C111" s="37">
        <v>0.63</v>
      </c>
      <c r="D111" s="37">
        <v>6.98</v>
      </c>
      <c r="E111" s="37">
        <v>46.37</v>
      </c>
      <c r="F111" s="37">
        <v>25.44</v>
      </c>
      <c r="G111" s="37">
        <v>9.26</v>
      </c>
      <c r="H111" s="37">
        <v>3.72</v>
      </c>
      <c r="I111" s="37">
        <v>7.6</v>
      </c>
      <c r="K111" s="40">
        <f t="shared" si="58"/>
        <v>67.55</v>
      </c>
      <c r="L111" s="40">
        <f t="shared" si="59"/>
        <v>81.84</v>
      </c>
      <c r="M111" s="40">
        <f t="shared" si="60"/>
        <v>88.41</v>
      </c>
      <c r="N111" s="40">
        <f t="shared" si="61"/>
        <v>93.9</v>
      </c>
      <c r="O111" s="40">
        <f t="shared" si="62"/>
        <v>86.7</v>
      </c>
      <c r="Q111">
        <f t="shared" si="63"/>
        <v>0</v>
      </c>
      <c r="R111">
        <f t="shared" si="64"/>
        <v>54.23</v>
      </c>
      <c r="S111">
        <f t="shared" si="65"/>
        <v>79.17</v>
      </c>
      <c r="T111" s="41">
        <f t="shared" si="66"/>
        <v>100</v>
      </c>
      <c r="U111">
        <f t="shared" si="67"/>
        <v>72.680000000000007</v>
      </c>
      <c r="W111">
        <f t="shared" si="68"/>
        <v>67.55</v>
      </c>
      <c r="X111">
        <f t="shared" si="69"/>
        <v>93.9</v>
      </c>
    </row>
    <row r="112" spans="1:24" x14ac:dyDescent="0.2">
      <c r="A112" s="10" t="s">
        <v>138</v>
      </c>
      <c r="B112" s="37">
        <v>2010</v>
      </c>
      <c r="C112" s="37">
        <v>8.2899999999999991</v>
      </c>
      <c r="D112" s="37">
        <v>8.0399999999999991</v>
      </c>
      <c r="E112" s="37">
        <v>35.450000000000003</v>
      </c>
      <c r="F112" s="37">
        <v>24.45</v>
      </c>
      <c r="G112" s="37">
        <v>10.24</v>
      </c>
      <c r="H112" s="37">
        <v>5.75</v>
      </c>
      <c r="I112" s="37">
        <v>7.78</v>
      </c>
      <c r="K112" s="40">
        <f t="shared" si="58"/>
        <v>82.11</v>
      </c>
      <c r="L112" s="40">
        <f t="shared" si="59"/>
        <v>92.18</v>
      </c>
      <c r="M112" s="40">
        <f t="shared" si="60"/>
        <v>95.21</v>
      </c>
      <c r="N112" s="40">
        <f t="shared" si="61"/>
        <v>97.31</v>
      </c>
      <c r="O112" s="40">
        <f t="shared" si="62"/>
        <v>91.78</v>
      </c>
      <c r="Q112">
        <f t="shared" si="63"/>
        <v>0</v>
      </c>
      <c r="R112">
        <f t="shared" si="64"/>
        <v>66.25</v>
      </c>
      <c r="S112">
        <f t="shared" si="65"/>
        <v>86.18</v>
      </c>
      <c r="T112" s="41">
        <f t="shared" si="66"/>
        <v>100</v>
      </c>
      <c r="U112">
        <f t="shared" si="67"/>
        <v>63.62</v>
      </c>
      <c r="W112">
        <f t="shared" si="68"/>
        <v>82.11</v>
      </c>
      <c r="X112">
        <f t="shared" si="69"/>
        <v>97.31</v>
      </c>
    </row>
    <row r="113" spans="1:24" x14ac:dyDescent="0.2">
      <c r="A113" s="10" t="s">
        <v>139</v>
      </c>
      <c r="B113" s="37">
        <v>2010</v>
      </c>
      <c r="C113" s="37">
        <v>2.2400000000000002</v>
      </c>
      <c r="D113" s="37">
        <v>76.22</v>
      </c>
      <c r="E113" s="37">
        <v>10.11</v>
      </c>
      <c r="F113" s="37">
        <v>2.57</v>
      </c>
      <c r="G113" s="37">
        <v>1.99</v>
      </c>
      <c r="H113" s="37">
        <v>1.33</v>
      </c>
      <c r="I113" s="37">
        <v>5.55</v>
      </c>
      <c r="K113" s="40">
        <f t="shared" si="58"/>
        <v>68.31</v>
      </c>
      <c r="L113" s="40">
        <f t="shared" si="59"/>
        <v>78.19</v>
      </c>
      <c r="M113" s="40">
        <f t="shared" si="60"/>
        <v>83.21</v>
      </c>
      <c r="N113" s="40">
        <f t="shared" si="61"/>
        <v>69.650000000000006</v>
      </c>
      <c r="O113" s="40">
        <f t="shared" si="62"/>
        <v>66.41</v>
      </c>
      <c r="Q113">
        <f t="shared" si="63"/>
        <v>11.31</v>
      </c>
      <c r="R113">
        <f t="shared" si="64"/>
        <v>70.12</v>
      </c>
      <c r="S113" s="41">
        <f t="shared" si="65"/>
        <v>100</v>
      </c>
      <c r="T113">
        <f t="shared" si="66"/>
        <v>19.29</v>
      </c>
      <c r="U113">
        <f t="shared" si="67"/>
        <v>0</v>
      </c>
      <c r="W113">
        <f t="shared" si="68"/>
        <v>66.41</v>
      </c>
      <c r="X113">
        <f t="shared" si="69"/>
        <v>83.21</v>
      </c>
    </row>
    <row r="114" spans="1:24" x14ac:dyDescent="0.2">
      <c r="A114" s="10" t="s">
        <v>140</v>
      </c>
      <c r="B114" s="37">
        <v>2010</v>
      </c>
      <c r="C114" s="37">
        <v>12.34</v>
      </c>
      <c r="D114" s="37">
        <v>32.93</v>
      </c>
      <c r="E114" s="37">
        <v>20.29</v>
      </c>
      <c r="F114" s="37">
        <v>11.72</v>
      </c>
      <c r="G114" s="37">
        <v>9.59</v>
      </c>
      <c r="H114" s="37">
        <v>5.75</v>
      </c>
      <c r="I114" s="37">
        <v>7.39</v>
      </c>
      <c r="K114" s="40">
        <f t="shared" si="58"/>
        <v>88.68</v>
      </c>
      <c r="L114" s="40">
        <f t="shared" si="59"/>
        <v>97.03</v>
      </c>
      <c r="M114" s="40">
        <f t="shared" si="60"/>
        <v>99.31</v>
      </c>
      <c r="N114" s="40">
        <f t="shared" si="61"/>
        <v>92.79</v>
      </c>
      <c r="O114" s="40">
        <f t="shared" si="62"/>
        <v>89.56</v>
      </c>
      <c r="Q114">
        <f t="shared" si="63"/>
        <v>0</v>
      </c>
      <c r="R114">
        <f t="shared" si="64"/>
        <v>78.55</v>
      </c>
      <c r="S114" s="41">
        <f t="shared" si="65"/>
        <v>100</v>
      </c>
      <c r="T114">
        <f t="shared" si="66"/>
        <v>38.659999999999997</v>
      </c>
      <c r="U114">
        <f t="shared" si="67"/>
        <v>8.2799999999999994</v>
      </c>
      <c r="W114">
        <f t="shared" si="68"/>
        <v>88.68</v>
      </c>
      <c r="X114">
        <f t="shared" si="69"/>
        <v>99.31</v>
      </c>
    </row>
    <row r="115" spans="1:24" x14ac:dyDescent="0.2">
      <c r="A115" s="10" t="s">
        <v>141</v>
      </c>
      <c r="B115" s="37">
        <v>2010</v>
      </c>
      <c r="C115" s="37">
        <v>19.3</v>
      </c>
      <c r="D115" s="37">
        <v>32.47</v>
      </c>
      <c r="E115" s="37">
        <v>18.8</v>
      </c>
      <c r="F115" s="37">
        <v>11.26</v>
      </c>
      <c r="G115" s="37">
        <v>6.39</v>
      </c>
      <c r="H115" s="37">
        <v>4.2</v>
      </c>
      <c r="I115" s="37">
        <v>7.57</v>
      </c>
      <c r="K115" s="40">
        <f t="shared" si="58"/>
        <v>91.88</v>
      </c>
      <c r="L115" s="40">
        <f t="shared" si="59"/>
        <v>98</v>
      </c>
      <c r="M115" s="40">
        <f t="shared" si="60"/>
        <v>98.59</v>
      </c>
      <c r="N115" s="40">
        <f t="shared" si="61"/>
        <v>90.03</v>
      </c>
      <c r="O115" s="40">
        <f t="shared" si="62"/>
        <v>86.49</v>
      </c>
      <c r="Q115">
        <f t="shared" si="63"/>
        <v>44.55</v>
      </c>
      <c r="R115">
        <f t="shared" si="64"/>
        <v>95.12</v>
      </c>
      <c r="S115" s="41">
        <f t="shared" si="65"/>
        <v>100</v>
      </c>
      <c r="T115">
        <f t="shared" si="66"/>
        <v>29.26</v>
      </c>
      <c r="U115">
        <f t="shared" si="67"/>
        <v>0</v>
      </c>
      <c r="W115">
        <f t="shared" si="68"/>
        <v>86.49</v>
      </c>
      <c r="X115">
        <f t="shared" si="69"/>
        <v>98.59</v>
      </c>
    </row>
    <row r="116" spans="1:24" x14ac:dyDescent="0.2">
      <c r="A116" s="10" t="s">
        <v>142</v>
      </c>
      <c r="B116" s="37">
        <v>2010</v>
      </c>
      <c r="C116" s="37">
        <v>33.22</v>
      </c>
      <c r="D116" s="37">
        <v>25.89</v>
      </c>
      <c r="E116" s="37">
        <v>15.67</v>
      </c>
      <c r="F116" s="37">
        <v>9.49</v>
      </c>
      <c r="G116" s="37">
        <v>5.6</v>
      </c>
      <c r="H116" s="37">
        <v>3.25</v>
      </c>
      <c r="I116" s="37">
        <v>6.88</v>
      </c>
      <c r="K116" s="40">
        <f t="shared" si="58"/>
        <v>96.17</v>
      </c>
      <c r="L116" s="40">
        <f t="shared" si="59"/>
        <v>98.74</v>
      </c>
      <c r="M116" s="40">
        <f t="shared" si="60"/>
        <v>96.58</v>
      </c>
      <c r="N116" s="40">
        <f t="shared" si="61"/>
        <v>86.29</v>
      </c>
      <c r="O116" s="40">
        <f t="shared" si="62"/>
        <v>83.12</v>
      </c>
      <c r="Q116">
        <f t="shared" si="63"/>
        <v>83.55</v>
      </c>
      <c r="R116" s="41">
        <f t="shared" si="64"/>
        <v>100</v>
      </c>
      <c r="S116">
        <f t="shared" si="65"/>
        <v>86.17</v>
      </c>
      <c r="T116">
        <f t="shared" si="66"/>
        <v>20.29</v>
      </c>
      <c r="U116">
        <f t="shared" si="67"/>
        <v>0</v>
      </c>
      <c r="W116">
        <f t="shared" si="68"/>
        <v>83.12</v>
      </c>
      <c r="X116">
        <f t="shared" si="69"/>
        <v>98.74</v>
      </c>
    </row>
    <row r="117" spans="1:24" x14ac:dyDescent="0.2">
      <c r="F117" s="19"/>
    </row>
    <row r="118" spans="1:24" x14ac:dyDescent="0.2">
      <c r="F118" s="19"/>
    </row>
    <row r="119" spans="1:24" x14ac:dyDescent="0.2">
      <c r="F119" s="19"/>
    </row>
    <row r="120" spans="1:24" x14ac:dyDescent="0.2">
      <c r="F120" s="19"/>
    </row>
    <row r="121" spans="1:24" x14ac:dyDescent="0.2">
      <c r="F121" s="19"/>
    </row>
    <row r="122" spans="1:24" x14ac:dyDescent="0.2">
      <c r="F122" s="19"/>
    </row>
    <row r="123" spans="1:24" x14ac:dyDescent="0.2">
      <c r="F123" s="19"/>
    </row>
    <row r="137" spans="4:10" x14ac:dyDescent="0.2">
      <c r="D137" s="33"/>
      <c r="E137" s="33"/>
      <c r="F137" s="33"/>
      <c r="G137" s="33"/>
      <c r="H137" s="33"/>
      <c r="I137" s="33"/>
      <c r="J137" s="42"/>
    </row>
    <row r="138" spans="4:10" x14ac:dyDescent="0.2">
      <c r="D138" s="33"/>
      <c r="E138" s="33"/>
      <c r="F138" s="33"/>
      <c r="G138" s="33"/>
      <c r="H138" s="33"/>
      <c r="I138" s="33"/>
      <c r="J138" s="42"/>
    </row>
    <row r="139" spans="4:10" x14ac:dyDescent="0.2">
      <c r="D139" s="33"/>
      <c r="E139" s="33"/>
      <c r="F139" s="33"/>
      <c r="G139" s="33"/>
      <c r="H139" s="33"/>
      <c r="I139" s="33"/>
      <c r="J139" s="42"/>
    </row>
    <row r="140" spans="4:10" x14ac:dyDescent="0.2">
      <c r="D140" s="33"/>
      <c r="E140" s="33"/>
      <c r="F140" s="33"/>
      <c r="G140" s="33"/>
      <c r="H140" s="33"/>
      <c r="I140" s="33"/>
      <c r="J140" s="42"/>
    </row>
    <row r="141" spans="4:10" x14ac:dyDescent="0.2">
      <c r="D141" s="33"/>
      <c r="E141" s="33"/>
      <c r="F141" s="33"/>
      <c r="G141" s="33"/>
      <c r="H141" s="33"/>
      <c r="I141" s="33"/>
      <c r="J141" s="42"/>
    </row>
    <row r="142" spans="4:10" x14ac:dyDescent="0.2">
      <c r="D142" s="33"/>
      <c r="E142" s="33"/>
      <c r="F142" s="33"/>
      <c r="G142" s="33"/>
      <c r="H142" s="33"/>
      <c r="I142" s="33"/>
      <c r="J142" s="42"/>
    </row>
    <row r="143" spans="4:10" x14ac:dyDescent="0.2">
      <c r="D143" s="33"/>
      <c r="E143" s="33"/>
      <c r="F143" s="33"/>
      <c r="G143" s="33"/>
      <c r="H143" s="33"/>
      <c r="I143" s="33"/>
      <c r="J143" s="42"/>
    </row>
    <row r="144" spans="4:10" x14ac:dyDescent="0.2">
      <c r="D144" s="33"/>
      <c r="E144" s="33"/>
      <c r="F144" s="33"/>
      <c r="G144" s="33"/>
      <c r="H144" s="33"/>
      <c r="I144" s="33"/>
      <c r="J144" s="42"/>
    </row>
    <row r="145" spans="4:10" x14ac:dyDescent="0.2">
      <c r="D145" s="33"/>
      <c r="E145" s="33"/>
      <c r="F145" s="33"/>
      <c r="G145" s="33"/>
      <c r="H145" s="33"/>
      <c r="I145" s="33"/>
      <c r="J145" s="42"/>
    </row>
    <row r="146" spans="4:10" x14ac:dyDescent="0.2">
      <c r="D146" s="33"/>
      <c r="E146" s="33"/>
      <c r="F146" s="33"/>
      <c r="G146" s="33"/>
      <c r="H146" s="33"/>
      <c r="I146" s="33"/>
      <c r="J146" s="42"/>
    </row>
    <row r="147" spans="4:10" x14ac:dyDescent="0.2">
      <c r="D147" s="33"/>
      <c r="E147" s="33"/>
      <c r="F147" s="33"/>
      <c r="G147" s="33"/>
      <c r="H147" s="33"/>
      <c r="I147" s="33"/>
      <c r="J147" s="42"/>
    </row>
    <row r="149" spans="4:10" x14ac:dyDescent="0.2">
      <c r="D149" s="33"/>
      <c r="E149" s="33"/>
      <c r="F149" s="33"/>
      <c r="G149" s="43"/>
      <c r="H149" s="33"/>
      <c r="I149" s="33"/>
      <c r="J149" s="42"/>
    </row>
  </sheetData>
  <mergeCells count="7">
    <mergeCell ref="C94:I94"/>
    <mergeCell ref="C1:I1"/>
    <mergeCell ref="K1:O1"/>
    <mergeCell ref="Q1:U1"/>
    <mergeCell ref="C25:I25"/>
    <mergeCell ref="C48:I48"/>
    <mergeCell ref="C71:I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N176"/>
  <sheetViews>
    <sheetView topLeftCell="A2" zoomScale="50" workbookViewId="0">
      <selection activeCell="H43" sqref="H43"/>
    </sheetView>
  </sheetViews>
  <sheetFormatPr baseColWidth="10" defaultRowHeight="16" x14ac:dyDescent="0.2"/>
  <sheetData>
    <row r="1" spans="1:14" x14ac:dyDescent="0.2">
      <c r="A1" s="12"/>
      <c r="B1" s="12" t="s">
        <v>95</v>
      </c>
      <c r="C1" s="12" t="s">
        <v>6</v>
      </c>
      <c r="D1" s="12" t="s">
        <v>7</v>
      </c>
      <c r="E1" s="12" t="s">
        <v>8</v>
      </c>
      <c r="F1" s="12" t="s">
        <v>9</v>
      </c>
      <c r="G1" s="12" t="s">
        <v>10</v>
      </c>
      <c r="H1" s="12" t="s">
        <v>11</v>
      </c>
      <c r="K1" s="10" t="s">
        <v>71</v>
      </c>
      <c r="L1" s="10"/>
      <c r="M1" s="10"/>
      <c r="N1" s="10"/>
    </row>
    <row r="2" spans="1:14" x14ac:dyDescent="0.2">
      <c r="A2" s="42" t="s">
        <v>213</v>
      </c>
      <c r="B2" s="33">
        <v>27.88</v>
      </c>
      <c r="C2" s="33">
        <v>21.68</v>
      </c>
      <c r="D2" s="33">
        <v>17.829999999999998</v>
      </c>
      <c r="E2" s="33">
        <v>12.52</v>
      </c>
      <c r="F2" s="33">
        <v>7.37</v>
      </c>
      <c r="G2" s="33">
        <v>4.8099999999999996</v>
      </c>
      <c r="H2" s="33">
        <v>7.91</v>
      </c>
      <c r="J2" s="12" t="s">
        <v>95</v>
      </c>
      <c r="K2" s="37">
        <f>-L2</f>
        <v>-27.88</v>
      </c>
      <c r="L2" s="37">
        <f t="array" ref="L2:L8">TRANSPOSE(B2:H2)</f>
        <v>27.88</v>
      </c>
      <c r="M2" s="37"/>
      <c r="N2" s="37"/>
    </row>
    <row r="3" spans="1:14" x14ac:dyDescent="0.2">
      <c r="A3" s="42" t="s">
        <v>214</v>
      </c>
      <c r="B3" s="44">
        <v>36.04</v>
      </c>
      <c r="C3" s="44">
        <v>10.67</v>
      </c>
      <c r="D3" s="44">
        <v>11.05</v>
      </c>
      <c r="E3" s="44">
        <v>15.01</v>
      </c>
      <c r="F3" s="44">
        <v>11.92</v>
      </c>
      <c r="G3" s="33">
        <v>6.71</v>
      </c>
      <c r="H3" s="44">
        <v>8.6</v>
      </c>
      <c r="J3" s="12" t="s">
        <v>6</v>
      </c>
      <c r="K3" s="37">
        <f t="shared" ref="K3:K8" si="0">-L3</f>
        <v>-21.68</v>
      </c>
      <c r="L3" s="37">
        <v>21.68</v>
      </c>
      <c r="M3" s="37"/>
      <c r="N3" s="37"/>
    </row>
    <row r="4" spans="1:14" x14ac:dyDescent="0.2">
      <c r="A4" s="42" t="s">
        <v>215</v>
      </c>
      <c r="B4" s="33">
        <v>49.89</v>
      </c>
      <c r="C4" s="33">
        <v>21.03</v>
      </c>
      <c r="D4" s="33">
        <v>11.52</v>
      </c>
      <c r="E4" s="33">
        <v>6.23</v>
      </c>
      <c r="F4" s="33">
        <v>3.21</v>
      </c>
      <c r="G4" s="33">
        <v>2.08</v>
      </c>
      <c r="H4" s="33">
        <v>6.04</v>
      </c>
      <c r="J4" s="12" t="s">
        <v>7</v>
      </c>
      <c r="K4" s="37">
        <f t="shared" si="0"/>
        <v>-17.829999999999998</v>
      </c>
      <c r="L4" s="37">
        <v>17.829999999999998</v>
      </c>
      <c r="M4" s="37"/>
      <c r="N4" s="37"/>
    </row>
    <row r="5" spans="1:14" x14ac:dyDescent="0.2">
      <c r="A5" s="42" t="s">
        <v>216</v>
      </c>
      <c r="B5" s="44">
        <v>16.87</v>
      </c>
      <c r="C5" s="44">
        <v>25.38</v>
      </c>
      <c r="D5" s="44">
        <v>22.66</v>
      </c>
      <c r="E5" s="44">
        <v>13.01</v>
      </c>
      <c r="F5" s="44">
        <v>8.43</v>
      </c>
      <c r="G5" s="44">
        <v>5.36</v>
      </c>
      <c r="H5" s="44">
        <v>8.2899999999999991</v>
      </c>
      <c r="J5" s="12" t="s">
        <v>8</v>
      </c>
      <c r="K5" s="37">
        <f t="shared" si="0"/>
        <v>-12.52</v>
      </c>
      <c r="L5" s="37">
        <v>12.52</v>
      </c>
      <c r="M5" s="37"/>
      <c r="N5" s="37"/>
    </row>
    <row r="6" spans="1:14" x14ac:dyDescent="0.2">
      <c r="A6" s="42" t="s">
        <v>217</v>
      </c>
      <c r="B6" s="33">
        <v>21.45</v>
      </c>
      <c r="C6" s="33">
        <v>23.65</v>
      </c>
      <c r="D6" s="33">
        <v>21.21</v>
      </c>
      <c r="E6" s="33">
        <v>13.56</v>
      </c>
      <c r="F6" s="33">
        <v>7.73</v>
      </c>
      <c r="G6" s="33">
        <v>4.4000000000000004</v>
      </c>
      <c r="H6" s="33">
        <v>8</v>
      </c>
      <c r="J6" s="12" t="s">
        <v>9</v>
      </c>
      <c r="K6" s="37">
        <f t="shared" si="0"/>
        <v>-7.37</v>
      </c>
      <c r="L6" s="37">
        <v>7.37</v>
      </c>
      <c r="M6" s="37"/>
      <c r="N6" s="37"/>
    </row>
    <row r="7" spans="1:14" x14ac:dyDescent="0.2">
      <c r="A7" s="42" t="s">
        <v>218</v>
      </c>
      <c r="B7" s="33">
        <v>18.32</v>
      </c>
      <c r="C7" s="33">
        <v>13.65</v>
      </c>
      <c r="D7" s="33">
        <v>24.24</v>
      </c>
      <c r="E7" s="33">
        <v>19.98</v>
      </c>
      <c r="F7" s="33">
        <v>10.43</v>
      </c>
      <c r="G7" s="33">
        <v>5.44</v>
      </c>
      <c r="H7" s="33">
        <v>7.94</v>
      </c>
      <c r="J7" s="12" t="s">
        <v>10</v>
      </c>
      <c r="K7" s="37">
        <f t="shared" si="0"/>
        <v>-4.8099999999999996</v>
      </c>
      <c r="L7" s="37">
        <v>4.8099999999999996</v>
      </c>
      <c r="M7" s="37"/>
      <c r="N7" s="37"/>
    </row>
    <row r="8" spans="1:14" x14ac:dyDescent="0.2">
      <c r="A8" s="42" t="s">
        <v>219</v>
      </c>
      <c r="B8" s="33">
        <v>55.16</v>
      </c>
      <c r="C8" s="33">
        <v>20.38</v>
      </c>
      <c r="D8" s="33">
        <v>8.74</v>
      </c>
      <c r="E8" s="33">
        <v>4.3899999999999997</v>
      </c>
      <c r="F8" s="33">
        <v>2.68</v>
      </c>
      <c r="G8" s="33">
        <v>2.46</v>
      </c>
      <c r="H8" s="33">
        <v>6.19</v>
      </c>
      <c r="J8" s="12" t="s">
        <v>11</v>
      </c>
      <c r="K8" s="37">
        <f t="shared" si="0"/>
        <v>-7.91</v>
      </c>
      <c r="L8" s="37">
        <v>7.91</v>
      </c>
      <c r="M8" s="37"/>
      <c r="N8" s="37"/>
    </row>
    <row r="9" spans="1:14" x14ac:dyDescent="0.2">
      <c r="A9" s="42" t="s">
        <v>220</v>
      </c>
      <c r="B9" s="33">
        <v>11.2</v>
      </c>
      <c r="C9" s="33">
        <v>18.88</v>
      </c>
      <c r="D9" s="33">
        <v>23.65</v>
      </c>
      <c r="E9" s="33">
        <v>17.010000000000002</v>
      </c>
      <c r="F9" s="33">
        <v>14</v>
      </c>
      <c r="G9" s="33">
        <v>6.54</v>
      </c>
      <c r="H9" s="33">
        <v>8.7100000000000009</v>
      </c>
      <c r="L9" s="10" t="s">
        <v>72</v>
      </c>
      <c r="N9" s="37"/>
    </row>
    <row r="10" spans="1:14" x14ac:dyDescent="0.2">
      <c r="A10" s="42" t="s">
        <v>221</v>
      </c>
      <c r="B10" s="33">
        <v>24.72</v>
      </c>
      <c r="C10" s="33">
        <v>26.41</v>
      </c>
      <c r="D10" s="33">
        <v>19.98</v>
      </c>
      <c r="E10" s="33">
        <v>11.22</v>
      </c>
      <c r="F10" s="33">
        <v>6.45</v>
      </c>
      <c r="G10" s="33">
        <v>4.0599999999999996</v>
      </c>
      <c r="H10" s="33">
        <v>7.16</v>
      </c>
      <c r="K10">
        <f>-L10</f>
        <v>-36.04</v>
      </c>
      <c r="L10" s="37">
        <f t="array" ref="L10:L16">TRANSPOSE(B3:H3)</f>
        <v>36.04</v>
      </c>
      <c r="N10" s="37"/>
    </row>
    <row r="11" spans="1:14" x14ac:dyDescent="0.2">
      <c r="A11" s="42" t="s">
        <v>222</v>
      </c>
      <c r="B11" s="33">
        <v>17.97</v>
      </c>
      <c r="C11" s="33">
        <v>15.85</v>
      </c>
      <c r="D11" s="33">
        <v>25.13</v>
      </c>
      <c r="E11" s="33">
        <v>18.3</v>
      </c>
      <c r="F11" s="33">
        <v>9.57</v>
      </c>
      <c r="G11" s="33">
        <v>5.22</v>
      </c>
      <c r="H11" s="33">
        <v>7.95</v>
      </c>
      <c r="K11">
        <f t="shared" ref="K11:K16" si="1">-L11</f>
        <v>-10.67</v>
      </c>
      <c r="L11" s="37">
        <v>10.67</v>
      </c>
      <c r="N11" s="37"/>
    </row>
    <row r="12" spans="1:14" x14ac:dyDescent="0.2">
      <c r="A12" s="42" t="s">
        <v>223</v>
      </c>
      <c r="B12" s="33">
        <v>64.489999999999995</v>
      </c>
      <c r="C12" s="33">
        <v>12.78</v>
      </c>
      <c r="D12" s="33">
        <v>6.31</v>
      </c>
      <c r="E12" s="33">
        <v>4.26</v>
      </c>
      <c r="F12" s="33">
        <v>2.31</v>
      </c>
      <c r="G12" s="33">
        <v>2.36</v>
      </c>
      <c r="H12" s="33">
        <v>7.49</v>
      </c>
      <c r="K12">
        <f t="shared" si="1"/>
        <v>-11.05</v>
      </c>
      <c r="L12" s="37">
        <v>11.05</v>
      </c>
      <c r="N12" s="37"/>
    </row>
    <row r="13" spans="1:14" x14ac:dyDescent="0.2">
      <c r="A13" s="42" t="s">
        <v>224</v>
      </c>
      <c r="B13" s="33">
        <v>7.31</v>
      </c>
      <c r="C13" s="33">
        <v>23.27</v>
      </c>
      <c r="D13" s="33">
        <v>27.52</v>
      </c>
      <c r="E13" s="33">
        <v>18.64</v>
      </c>
      <c r="F13" s="33">
        <v>9.77</v>
      </c>
      <c r="G13" s="33">
        <v>5.89</v>
      </c>
      <c r="H13" s="33">
        <v>7.61</v>
      </c>
      <c r="K13">
        <f t="shared" si="1"/>
        <v>-15.01</v>
      </c>
      <c r="L13" s="37">
        <v>15.01</v>
      </c>
    </row>
    <row r="14" spans="1:14" x14ac:dyDescent="0.2">
      <c r="A14" s="42" t="s">
        <v>225</v>
      </c>
      <c r="B14" s="33">
        <v>27.29</v>
      </c>
      <c r="C14" s="33">
        <v>26.59</v>
      </c>
      <c r="D14" s="33">
        <v>18.36</v>
      </c>
      <c r="E14" s="33">
        <v>10.46</v>
      </c>
      <c r="F14" s="33">
        <v>6.05</v>
      </c>
      <c r="G14" s="33">
        <v>4.1900000000000004</v>
      </c>
      <c r="H14" s="33">
        <v>7.06</v>
      </c>
      <c r="K14">
        <f t="shared" si="1"/>
        <v>-11.92</v>
      </c>
      <c r="L14" s="37">
        <v>11.92</v>
      </c>
    </row>
    <row r="15" spans="1:14" x14ac:dyDescent="0.2">
      <c r="A15" s="42" t="s">
        <v>226</v>
      </c>
      <c r="B15" s="33">
        <v>19.190000000000001</v>
      </c>
      <c r="C15" s="33">
        <v>19.78</v>
      </c>
      <c r="D15" s="33">
        <v>24.44</v>
      </c>
      <c r="E15" s="33">
        <v>16.79</v>
      </c>
      <c r="F15" s="33">
        <v>7.91</v>
      </c>
      <c r="G15" s="33">
        <v>4.4000000000000004</v>
      </c>
      <c r="H15" s="33">
        <v>7.49</v>
      </c>
      <c r="K15">
        <f t="shared" si="1"/>
        <v>-6.71</v>
      </c>
      <c r="L15" s="37">
        <v>6.71</v>
      </c>
    </row>
    <row r="16" spans="1:14" x14ac:dyDescent="0.2">
      <c r="A16" s="42" t="s">
        <v>227</v>
      </c>
      <c r="B16" s="33">
        <v>67.239999999999995</v>
      </c>
      <c r="C16" s="33">
        <v>12.28</v>
      </c>
      <c r="D16" s="33">
        <v>7.03</v>
      </c>
      <c r="E16" s="33">
        <v>4.1399999999999997</v>
      </c>
      <c r="F16" s="33">
        <v>1.84</v>
      </c>
      <c r="G16" s="33">
        <v>1.25</v>
      </c>
      <c r="H16" s="33">
        <v>6.24</v>
      </c>
      <c r="K16">
        <f t="shared" si="1"/>
        <v>-8.6</v>
      </c>
      <c r="L16" s="37">
        <v>8.6</v>
      </c>
    </row>
    <row r="17" spans="1:12" x14ac:dyDescent="0.2">
      <c r="A17" s="42" t="s">
        <v>228</v>
      </c>
      <c r="B17" s="33">
        <v>6.93</v>
      </c>
      <c r="C17" s="33">
        <v>26</v>
      </c>
      <c r="D17" s="33">
        <v>26.98</v>
      </c>
      <c r="E17" s="33">
        <v>18.420000000000002</v>
      </c>
      <c r="F17" s="33">
        <v>8.64</v>
      </c>
      <c r="G17" s="33">
        <v>5.3</v>
      </c>
      <c r="H17" s="33">
        <v>7.74</v>
      </c>
      <c r="L17" s="10" t="s">
        <v>81</v>
      </c>
    </row>
    <row r="18" spans="1:12" x14ac:dyDescent="0.2">
      <c r="A18" s="42" t="s">
        <v>229</v>
      </c>
      <c r="B18" s="33">
        <v>33.22</v>
      </c>
      <c r="C18" s="33">
        <v>25.89</v>
      </c>
      <c r="D18" s="33">
        <v>15.67</v>
      </c>
      <c r="E18" s="33">
        <v>9.49</v>
      </c>
      <c r="F18" s="33">
        <v>5.6</v>
      </c>
      <c r="G18" s="33">
        <v>3.25</v>
      </c>
      <c r="H18" s="33">
        <v>6.88</v>
      </c>
      <c r="K18">
        <f>-L18</f>
        <v>-49.89</v>
      </c>
      <c r="L18" s="37">
        <f t="array" ref="L18:L24">TRANSPOSE(B4:H4)</f>
        <v>49.89</v>
      </c>
    </row>
    <row r="19" spans="1:12" x14ac:dyDescent="0.2">
      <c r="A19" s="42" t="s">
        <v>230</v>
      </c>
      <c r="B19" s="33">
        <v>16.47</v>
      </c>
      <c r="C19" s="33">
        <v>22.83</v>
      </c>
      <c r="D19" s="33">
        <v>22.72</v>
      </c>
      <c r="E19" s="33">
        <v>16.41</v>
      </c>
      <c r="F19" s="33">
        <v>9.31</v>
      </c>
      <c r="G19" s="33">
        <v>4.38</v>
      </c>
      <c r="H19" s="33">
        <v>7.88</v>
      </c>
      <c r="K19">
        <f t="shared" ref="K19:K24" si="2">-L19</f>
        <v>-21.03</v>
      </c>
      <c r="L19" s="37">
        <v>21.03</v>
      </c>
    </row>
    <row r="20" spans="1:12" x14ac:dyDescent="0.2">
      <c r="A20" s="42" t="s">
        <v>231</v>
      </c>
      <c r="B20" s="33">
        <v>2.2400000000000002</v>
      </c>
      <c r="C20" s="33">
        <v>76.22</v>
      </c>
      <c r="D20" s="33">
        <v>10.11</v>
      </c>
      <c r="E20" s="33">
        <v>2.57</v>
      </c>
      <c r="F20" s="33">
        <v>1.99</v>
      </c>
      <c r="G20" s="33">
        <v>1.33</v>
      </c>
      <c r="H20" s="33">
        <v>5.55</v>
      </c>
      <c r="K20">
        <f t="shared" si="2"/>
        <v>-11.52</v>
      </c>
      <c r="L20" s="37">
        <v>11.52</v>
      </c>
    </row>
    <row r="21" spans="1:12" x14ac:dyDescent="0.2">
      <c r="A21" s="42" t="s">
        <v>232</v>
      </c>
      <c r="B21" s="33">
        <v>7.41</v>
      </c>
      <c r="C21" s="33">
        <v>28.84</v>
      </c>
      <c r="D21" s="33">
        <v>21.43</v>
      </c>
      <c r="E21" s="33">
        <v>18.190000000000001</v>
      </c>
      <c r="F21" s="33">
        <v>11.73</v>
      </c>
      <c r="G21" s="33">
        <v>4.3099999999999996</v>
      </c>
      <c r="H21" s="33">
        <v>8.09</v>
      </c>
      <c r="K21">
        <f t="shared" si="2"/>
        <v>-6.23</v>
      </c>
      <c r="L21" s="37">
        <v>6.23</v>
      </c>
    </row>
    <row r="22" spans="1:12" x14ac:dyDescent="0.2">
      <c r="A22" s="10"/>
      <c r="C22" s="21"/>
      <c r="D22" s="38"/>
      <c r="E22" s="38"/>
      <c r="F22" s="38"/>
      <c r="G22" s="4"/>
      <c r="H22" s="38"/>
      <c r="K22">
        <f t="shared" si="2"/>
        <v>-3.21</v>
      </c>
      <c r="L22" s="37">
        <v>3.21</v>
      </c>
    </row>
    <row r="23" spans="1:12" x14ac:dyDescent="0.2">
      <c r="A23" s="10"/>
      <c r="C23" s="21"/>
      <c r="D23" s="38"/>
      <c r="E23" s="38"/>
      <c r="F23" s="38"/>
      <c r="G23" s="4"/>
      <c r="H23" s="38"/>
      <c r="K23">
        <f t="shared" si="2"/>
        <v>-2.08</v>
      </c>
      <c r="L23" s="37">
        <v>2.08</v>
      </c>
    </row>
    <row r="24" spans="1:12" x14ac:dyDescent="0.2">
      <c r="K24">
        <f t="shared" si="2"/>
        <v>-6.04</v>
      </c>
      <c r="L24" s="37">
        <v>6.04</v>
      </c>
    </row>
    <row r="25" spans="1:12" x14ac:dyDescent="0.2">
      <c r="L25" s="10" t="s">
        <v>82</v>
      </c>
    </row>
    <row r="26" spans="1:12" x14ac:dyDescent="0.2">
      <c r="K26">
        <f>-L26</f>
        <v>-16.87</v>
      </c>
      <c r="L26" s="37">
        <f t="array" ref="L26:L32">TRANSPOSE(B5:H5)</f>
        <v>16.87</v>
      </c>
    </row>
    <row r="27" spans="1:12" x14ac:dyDescent="0.2">
      <c r="K27">
        <f t="shared" ref="K27:K90" si="3">-L27</f>
        <v>-25.38</v>
      </c>
      <c r="L27" s="37">
        <v>25.38</v>
      </c>
    </row>
    <row r="28" spans="1:12" x14ac:dyDescent="0.2">
      <c r="K28">
        <f t="shared" si="3"/>
        <v>-22.66</v>
      </c>
      <c r="L28" s="37">
        <v>22.66</v>
      </c>
    </row>
    <row r="29" spans="1:12" x14ac:dyDescent="0.2">
      <c r="K29">
        <f t="shared" si="3"/>
        <v>-13.01</v>
      </c>
      <c r="L29" s="37">
        <v>13.01</v>
      </c>
    </row>
    <row r="30" spans="1:12" x14ac:dyDescent="0.2">
      <c r="K30">
        <f t="shared" si="3"/>
        <v>-8.43</v>
      </c>
      <c r="L30" s="37">
        <v>8.43</v>
      </c>
    </row>
    <row r="31" spans="1:12" x14ac:dyDescent="0.2">
      <c r="K31">
        <f t="shared" si="3"/>
        <v>-5.36</v>
      </c>
      <c r="L31" s="37">
        <v>5.36</v>
      </c>
    </row>
    <row r="32" spans="1:12" x14ac:dyDescent="0.2">
      <c r="K32">
        <f t="shared" si="3"/>
        <v>-8.2899999999999991</v>
      </c>
      <c r="L32" s="37">
        <v>8.2899999999999991</v>
      </c>
    </row>
    <row r="33" spans="11:12" x14ac:dyDescent="0.2">
      <c r="L33" s="10" t="s">
        <v>73</v>
      </c>
    </row>
    <row r="34" spans="11:12" x14ac:dyDescent="0.2">
      <c r="K34">
        <f t="shared" si="3"/>
        <v>-21.45</v>
      </c>
      <c r="L34" s="37">
        <f t="array" ref="L34:L40">TRANSPOSE(B6:H6)</f>
        <v>21.45</v>
      </c>
    </row>
    <row r="35" spans="11:12" x14ac:dyDescent="0.2">
      <c r="K35">
        <f t="shared" si="3"/>
        <v>-23.65</v>
      </c>
      <c r="L35" s="37">
        <v>23.65</v>
      </c>
    </row>
    <row r="36" spans="11:12" x14ac:dyDescent="0.2">
      <c r="K36">
        <f t="shared" si="3"/>
        <v>-21.21</v>
      </c>
      <c r="L36" s="37">
        <v>21.21</v>
      </c>
    </row>
    <row r="37" spans="11:12" x14ac:dyDescent="0.2">
      <c r="K37">
        <f t="shared" si="3"/>
        <v>-13.56</v>
      </c>
      <c r="L37" s="37">
        <v>13.56</v>
      </c>
    </row>
    <row r="38" spans="11:12" x14ac:dyDescent="0.2">
      <c r="K38">
        <f t="shared" si="3"/>
        <v>-7.73</v>
      </c>
      <c r="L38" s="37">
        <v>7.73</v>
      </c>
    </row>
    <row r="39" spans="11:12" x14ac:dyDescent="0.2">
      <c r="K39">
        <f t="shared" si="3"/>
        <v>-4.4000000000000004</v>
      </c>
      <c r="L39" s="37">
        <v>4.4000000000000004</v>
      </c>
    </row>
    <row r="40" spans="11:12" x14ac:dyDescent="0.2">
      <c r="K40">
        <f t="shared" si="3"/>
        <v>-8</v>
      </c>
      <c r="L40" s="37">
        <v>8</v>
      </c>
    </row>
    <row r="41" spans="11:12" x14ac:dyDescent="0.2">
      <c r="L41" s="10" t="s">
        <v>74</v>
      </c>
    </row>
    <row r="42" spans="11:12" x14ac:dyDescent="0.2">
      <c r="K42">
        <f t="shared" si="3"/>
        <v>-18.32</v>
      </c>
      <c r="L42" s="37">
        <f t="array" ref="L42:L48">TRANSPOSE(B7:H7)</f>
        <v>18.32</v>
      </c>
    </row>
    <row r="43" spans="11:12" x14ac:dyDescent="0.2">
      <c r="K43">
        <f>-L43</f>
        <v>-13.65</v>
      </c>
      <c r="L43" s="37">
        <v>13.65</v>
      </c>
    </row>
    <row r="44" spans="11:12" x14ac:dyDescent="0.2">
      <c r="K44">
        <f t="shared" si="3"/>
        <v>-24.24</v>
      </c>
      <c r="L44" s="37">
        <v>24.24</v>
      </c>
    </row>
    <row r="45" spans="11:12" x14ac:dyDescent="0.2">
      <c r="K45">
        <f t="shared" si="3"/>
        <v>-19.98</v>
      </c>
      <c r="L45" s="37">
        <v>19.98</v>
      </c>
    </row>
    <row r="46" spans="11:12" x14ac:dyDescent="0.2">
      <c r="K46">
        <f t="shared" si="3"/>
        <v>-10.43</v>
      </c>
      <c r="L46" s="37">
        <v>10.43</v>
      </c>
    </row>
    <row r="47" spans="11:12" x14ac:dyDescent="0.2">
      <c r="K47">
        <f>-L47</f>
        <v>-5.44</v>
      </c>
      <c r="L47" s="37">
        <v>5.44</v>
      </c>
    </row>
    <row r="48" spans="11:12" x14ac:dyDescent="0.2">
      <c r="K48">
        <f t="shared" si="3"/>
        <v>-7.94</v>
      </c>
      <c r="L48" s="37">
        <v>7.94</v>
      </c>
    </row>
    <row r="49" spans="11:12" x14ac:dyDescent="0.2">
      <c r="L49" s="10" t="s">
        <v>75</v>
      </c>
    </row>
    <row r="50" spans="11:12" x14ac:dyDescent="0.2">
      <c r="K50">
        <f t="shared" si="3"/>
        <v>-55.16</v>
      </c>
      <c r="L50" s="37">
        <f t="array" ref="L50:L56">TRANSPOSE(B8:H8)</f>
        <v>55.16</v>
      </c>
    </row>
    <row r="51" spans="11:12" x14ac:dyDescent="0.2">
      <c r="K51">
        <f t="shared" si="3"/>
        <v>-20.38</v>
      </c>
      <c r="L51" s="37">
        <v>20.38</v>
      </c>
    </row>
    <row r="52" spans="11:12" x14ac:dyDescent="0.2">
      <c r="K52">
        <f t="shared" si="3"/>
        <v>-8.74</v>
      </c>
      <c r="L52" s="37">
        <v>8.74</v>
      </c>
    </row>
    <row r="53" spans="11:12" x14ac:dyDescent="0.2">
      <c r="K53">
        <f t="shared" si="3"/>
        <v>-4.3899999999999997</v>
      </c>
      <c r="L53" s="37">
        <v>4.3899999999999997</v>
      </c>
    </row>
    <row r="54" spans="11:12" x14ac:dyDescent="0.2">
      <c r="K54">
        <f t="shared" si="3"/>
        <v>-2.68</v>
      </c>
      <c r="L54" s="37">
        <v>2.68</v>
      </c>
    </row>
    <row r="55" spans="11:12" x14ac:dyDescent="0.2">
      <c r="K55">
        <f t="shared" si="3"/>
        <v>-2.46</v>
      </c>
      <c r="L55" s="37">
        <v>2.46</v>
      </c>
    </row>
    <row r="56" spans="11:12" x14ac:dyDescent="0.2">
      <c r="K56">
        <f t="shared" si="3"/>
        <v>-6.19</v>
      </c>
      <c r="L56" s="37">
        <v>6.19</v>
      </c>
    </row>
    <row r="57" spans="11:12" x14ac:dyDescent="0.2">
      <c r="L57" s="10" t="s">
        <v>92</v>
      </c>
    </row>
    <row r="58" spans="11:12" x14ac:dyDescent="0.2">
      <c r="K58">
        <f t="shared" si="3"/>
        <v>-11.2</v>
      </c>
      <c r="L58" s="37">
        <f t="array" ref="L58:L64">TRANSPOSE(B9:H9)</f>
        <v>11.2</v>
      </c>
    </row>
    <row r="59" spans="11:12" x14ac:dyDescent="0.2">
      <c r="K59">
        <f t="shared" si="3"/>
        <v>-18.88</v>
      </c>
      <c r="L59" s="37">
        <v>18.88</v>
      </c>
    </row>
    <row r="60" spans="11:12" x14ac:dyDescent="0.2">
      <c r="K60">
        <f t="shared" si="3"/>
        <v>-23.65</v>
      </c>
      <c r="L60" s="37">
        <v>23.65</v>
      </c>
    </row>
    <row r="61" spans="11:12" x14ac:dyDescent="0.2">
      <c r="K61">
        <f t="shared" si="3"/>
        <v>-17.010000000000002</v>
      </c>
      <c r="L61" s="37">
        <v>17.010000000000002</v>
      </c>
    </row>
    <row r="62" spans="11:12" x14ac:dyDescent="0.2">
      <c r="K62">
        <f t="shared" si="3"/>
        <v>-14</v>
      </c>
      <c r="L62" s="37">
        <v>14</v>
      </c>
    </row>
    <row r="63" spans="11:12" x14ac:dyDescent="0.2">
      <c r="K63">
        <f t="shared" si="3"/>
        <v>-6.54</v>
      </c>
      <c r="L63" s="37">
        <v>6.54</v>
      </c>
    </row>
    <row r="64" spans="11:12" x14ac:dyDescent="0.2">
      <c r="K64">
        <f t="shared" si="3"/>
        <v>-8.7100000000000009</v>
      </c>
      <c r="L64" s="37">
        <v>8.7100000000000009</v>
      </c>
    </row>
    <row r="65" spans="11:12" x14ac:dyDescent="0.2">
      <c r="L65" s="10" t="s">
        <v>83</v>
      </c>
    </row>
    <row r="66" spans="11:12" x14ac:dyDescent="0.2">
      <c r="K66">
        <f t="shared" si="3"/>
        <v>-24.72</v>
      </c>
      <c r="L66" s="37">
        <f t="array" ref="L66:L72">TRANSPOSE(B10:H10)</f>
        <v>24.72</v>
      </c>
    </row>
    <row r="67" spans="11:12" x14ac:dyDescent="0.2">
      <c r="K67">
        <f t="shared" si="3"/>
        <v>-26.41</v>
      </c>
      <c r="L67" s="37">
        <v>26.41</v>
      </c>
    </row>
    <row r="68" spans="11:12" x14ac:dyDescent="0.2">
      <c r="K68">
        <f t="shared" si="3"/>
        <v>-19.98</v>
      </c>
      <c r="L68" s="37">
        <v>19.98</v>
      </c>
    </row>
    <row r="69" spans="11:12" x14ac:dyDescent="0.2">
      <c r="K69">
        <f t="shared" si="3"/>
        <v>-11.22</v>
      </c>
      <c r="L69" s="37">
        <v>11.22</v>
      </c>
    </row>
    <row r="70" spans="11:12" x14ac:dyDescent="0.2">
      <c r="K70">
        <f t="shared" si="3"/>
        <v>-6.45</v>
      </c>
      <c r="L70" s="37">
        <v>6.45</v>
      </c>
    </row>
    <row r="71" spans="11:12" x14ac:dyDescent="0.2">
      <c r="K71">
        <f t="shared" si="3"/>
        <v>-4.0599999999999996</v>
      </c>
      <c r="L71" s="37">
        <v>4.0599999999999996</v>
      </c>
    </row>
    <row r="72" spans="11:12" x14ac:dyDescent="0.2">
      <c r="K72">
        <f t="shared" si="3"/>
        <v>-7.16</v>
      </c>
      <c r="L72" s="37">
        <v>7.16</v>
      </c>
    </row>
    <row r="73" spans="11:12" x14ac:dyDescent="0.2">
      <c r="L73" s="10" t="s">
        <v>76</v>
      </c>
    </row>
    <row r="74" spans="11:12" x14ac:dyDescent="0.2">
      <c r="K74">
        <f t="shared" si="3"/>
        <v>-17.97</v>
      </c>
      <c r="L74" s="37">
        <f t="array" ref="L74:L80">TRANSPOSE(B11:H11)</f>
        <v>17.97</v>
      </c>
    </row>
    <row r="75" spans="11:12" x14ac:dyDescent="0.2">
      <c r="K75">
        <f t="shared" si="3"/>
        <v>-15.85</v>
      </c>
      <c r="L75" s="37">
        <v>15.85</v>
      </c>
    </row>
    <row r="76" spans="11:12" x14ac:dyDescent="0.2">
      <c r="K76">
        <f t="shared" si="3"/>
        <v>-25.13</v>
      </c>
      <c r="L76" s="37">
        <v>25.13</v>
      </c>
    </row>
    <row r="77" spans="11:12" x14ac:dyDescent="0.2">
      <c r="K77">
        <f t="shared" si="3"/>
        <v>-18.3</v>
      </c>
      <c r="L77" s="37">
        <v>18.3</v>
      </c>
    </row>
    <row r="78" spans="11:12" x14ac:dyDescent="0.2">
      <c r="K78">
        <f>-L78</f>
        <v>-9.57</v>
      </c>
      <c r="L78" s="37">
        <v>9.57</v>
      </c>
    </row>
    <row r="79" spans="11:12" x14ac:dyDescent="0.2">
      <c r="K79">
        <f t="shared" si="3"/>
        <v>-5.22</v>
      </c>
      <c r="L79" s="37">
        <v>5.22</v>
      </c>
    </row>
    <row r="80" spans="11:12" x14ac:dyDescent="0.2">
      <c r="K80">
        <f t="shared" si="3"/>
        <v>-7.95</v>
      </c>
      <c r="L80" s="37">
        <v>7.95</v>
      </c>
    </row>
    <row r="81" spans="11:12" x14ac:dyDescent="0.2">
      <c r="L81" s="10" t="s">
        <v>77</v>
      </c>
    </row>
    <row r="82" spans="11:12" x14ac:dyDescent="0.2">
      <c r="K82">
        <f t="shared" si="3"/>
        <v>-64.489999999999995</v>
      </c>
      <c r="L82" s="37">
        <f t="array" ref="L82:L88">TRANSPOSE(B12:H12)</f>
        <v>64.489999999999995</v>
      </c>
    </row>
    <row r="83" spans="11:12" x14ac:dyDescent="0.2">
      <c r="K83">
        <f t="shared" si="3"/>
        <v>-12.78</v>
      </c>
      <c r="L83" s="37">
        <v>12.78</v>
      </c>
    </row>
    <row r="84" spans="11:12" x14ac:dyDescent="0.2">
      <c r="K84">
        <f t="shared" si="3"/>
        <v>-6.31</v>
      </c>
      <c r="L84" s="37">
        <v>6.31</v>
      </c>
    </row>
    <row r="85" spans="11:12" x14ac:dyDescent="0.2">
      <c r="K85">
        <f t="shared" si="3"/>
        <v>-4.26</v>
      </c>
      <c r="L85" s="37">
        <v>4.26</v>
      </c>
    </row>
    <row r="86" spans="11:12" x14ac:dyDescent="0.2">
      <c r="K86">
        <f t="shared" si="3"/>
        <v>-2.31</v>
      </c>
      <c r="L86" s="37">
        <v>2.31</v>
      </c>
    </row>
    <row r="87" spans="11:12" x14ac:dyDescent="0.2">
      <c r="K87">
        <f t="shared" si="3"/>
        <v>-2.36</v>
      </c>
      <c r="L87" s="37">
        <v>2.36</v>
      </c>
    </row>
    <row r="88" spans="11:12" x14ac:dyDescent="0.2">
      <c r="K88">
        <f t="shared" si="3"/>
        <v>-7.49</v>
      </c>
      <c r="L88" s="37">
        <v>7.49</v>
      </c>
    </row>
    <row r="89" spans="11:12" x14ac:dyDescent="0.2">
      <c r="L89" s="10" t="s">
        <v>78</v>
      </c>
    </row>
    <row r="90" spans="11:12" x14ac:dyDescent="0.2">
      <c r="K90">
        <f t="shared" si="3"/>
        <v>-7.31</v>
      </c>
      <c r="L90" s="37">
        <f t="array" ref="L90:L96">TRANSPOSE(B13:H13)</f>
        <v>7.31</v>
      </c>
    </row>
    <row r="91" spans="11:12" x14ac:dyDescent="0.2">
      <c r="K91">
        <f t="shared" ref="K91:K154" si="4">-L91</f>
        <v>-23.27</v>
      </c>
      <c r="L91" s="37">
        <v>23.27</v>
      </c>
    </row>
    <row r="92" spans="11:12" x14ac:dyDescent="0.2">
      <c r="K92">
        <f t="shared" si="4"/>
        <v>-27.52</v>
      </c>
      <c r="L92" s="37">
        <v>27.52</v>
      </c>
    </row>
    <row r="93" spans="11:12" x14ac:dyDescent="0.2">
      <c r="K93">
        <f t="shared" si="4"/>
        <v>-18.64</v>
      </c>
      <c r="L93" s="37">
        <v>18.64</v>
      </c>
    </row>
    <row r="94" spans="11:12" x14ac:dyDescent="0.2">
      <c r="K94">
        <f t="shared" si="4"/>
        <v>-9.77</v>
      </c>
      <c r="L94" s="37">
        <v>9.77</v>
      </c>
    </row>
    <row r="95" spans="11:12" x14ac:dyDescent="0.2">
      <c r="K95">
        <f t="shared" si="4"/>
        <v>-5.89</v>
      </c>
      <c r="L95" s="37">
        <v>5.89</v>
      </c>
    </row>
    <row r="96" spans="11:12" x14ac:dyDescent="0.2">
      <c r="K96">
        <f t="shared" si="4"/>
        <v>-7.61</v>
      </c>
      <c r="L96" s="37">
        <v>7.61</v>
      </c>
    </row>
    <row r="97" spans="11:12" x14ac:dyDescent="0.2">
      <c r="L97" s="10" t="s">
        <v>84</v>
      </c>
    </row>
    <row r="98" spans="11:12" x14ac:dyDescent="0.2">
      <c r="K98">
        <f t="shared" si="4"/>
        <v>-27.29</v>
      </c>
      <c r="L98" s="37">
        <f t="array" ref="L98:L104">TRANSPOSE(B14:H14)</f>
        <v>27.29</v>
      </c>
    </row>
    <row r="99" spans="11:12" x14ac:dyDescent="0.2">
      <c r="K99">
        <f t="shared" si="4"/>
        <v>-26.59</v>
      </c>
      <c r="L99" s="37">
        <v>26.59</v>
      </c>
    </row>
    <row r="100" spans="11:12" x14ac:dyDescent="0.2">
      <c r="K100">
        <f t="shared" si="4"/>
        <v>-18.36</v>
      </c>
      <c r="L100" s="37">
        <v>18.36</v>
      </c>
    </row>
    <row r="101" spans="11:12" x14ac:dyDescent="0.2">
      <c r="K101">
        <f t="shared" si="4"/>
        <v>-10.46</v>
      </c>
      <c r="L101" s="37">
        <v>10.46</v>
      </c>
    </row>
    <row r="102" spans="11:12" x14ac:dyDescent="0.2">
      <c r="K102">
        <f t="shared" si="4"/>
        <v>-6.05</v>
      </c>
      <c r="L102" s="37">
        <v>6.05</v>
      </c>
    </row>
    <row r="103" spans="11:12" x14ac:dyDescent="0.2">
      <c r="K103">
        <f t="shared" si="4"/>
        <v>-4.1900000000000004</v>
      </c>
      <c r="L103" s="37">
        <v>4.1900000000000004</v>
      </c>
    </row>
    <row r="104" spans="11:12" x14ac:dyDescent="0.2">
      <c r="K104">
        <f t="shared" si="4"/>
        <v>-7.06</v>
      </c>
      <c r="L104" s="37">
        <v>7.06</v>
      </c>
    </row>
    <row r="105" spans="11:12" x14ac:dyDescent="0.2">
      <c r="L105" s="10" t="s">
        <v>85</v>
      </c>
    </row>
    <row r="106" spans="11:12" x14ac:dyDescent="0.2">
      <c r="K106">
        <f t="shared" si="4"/>
        <v>-19.190000000000001</v>
      </c>
      <c r="L106" s="37">
        <f t="array" ref="L106:L112">TRANSPOSE(B15:H15)</f>
        <v>19.190000000000001</v>
      </c>
    </row>
    <row r="107" spans="11:12" x14ac:dyDescent="0.2">
      <c r="K107">
        <f t="shared" si="4"/>
        <v>-19.78</v>
      </c>
      <c r="L107" s="37">
        <v>19.78</v>
      </c>
    </row>
    <row r="108" spans="11:12" x14ac:dyDescent="0.2">
      <c r="K108">
        <f t="shared" si="4"/>
        <v>-24.44</v>
      </c>
      <c r="L108" s="37">
        <v>24.44</v>
      </c>
    </row>
    <row r="109" spans="11:12" x14ac:dyDescent="0.2">
      <c r="K109">
        <f t="shared" si="4"/>
        <v>-16.79</v>
      </c>
      <c r="L109" s="37">
        <v>16.79</v>
      </c>
    </row>
    <row r="110" spans="11:12" x14ac:dyDescent="0.2">
      <c r="K110">
        <f t="shared" si="4"/>
        <v>-7.91</v>
      </c>
      <c r="L110" s="37">
        <v>7.91</v>
      </c>
    </row>
    <row r="111" spans="11:12" x14ac:dyDescent="0.2">
      <c r="K111">
        <f t="shared" si="4"/>
        <v>-4.4000000000000004</v>
      </c>
      <c r="L111" s="37">
        <v>4.4000000000000004</v>
      </c>
    </row>
    <row r="112" spans="11:12" x14ac:dyDescent="0.2">
      <c r="K112">
        <f t="shared" si="4"/>
        <v>-7.49</v>
      </c>
      <c r="L112" s="37">
        <v>7.49</v>
      </c>
    </row>
    <row r="113" spans="11:12" x14ac:dyDescent="0.2">
      <c r="L113" s="10" t="s">
        <v>86</v>
      </c>
    </row>
    <row r="114" spans="11:12" x14ac:dyDescent="0.2">
      <c r="K114">
        <f t="shared" si="4"/>
        <v>-67.239999999999995</v>
      </c>
      <c r="L114" s="37">
        <f t="array" ref="L114:L120">TRANSPOSE(B16:H16)</f>
        <v>67.239999999999995</v>
      </c>
    </row>
    <row r="115" spans="11:12" x14ac:dyDescent="0.2">
      <c r="K115">
        <f t="shared" si="4"/>
        <v>-12.28</v>
      </c>
      <c r="L115" s="37">
        <v>12.28</v>
      </c>
    </row>
    <row r="116" spans="11:12" x14ac:dyDescent="0.2">
      <c r="K116">
        <f t="shared" si="4"/>
        <v>-7.03</v>
      </c>
      <c r="L116" s="37">
        <v>7.03</v>
      </c>
    </row>
    <row r="117" spans="11:12" x14ac:dyDescent="0.2">
      <c r="K117">
        <f t="shared" si="4"/>
        <v>-4.1399999999999997</v>
      </c>
      <c r="L117" s="37">
        <v>4.1399999999999997</v>
      </c>
    </row>
    <row r="118" spans="11:12" x14ac:dyDescent="0.2">
      <c r="K118">
        <f t="shared" si="4"/>
        <v>-1.84</v>
      </c>
      <c r="L118" s="37">
        <v>1.84</v>
      </c>
    </row>
    <row r="119" spans="11:12" x14ac:dyDescent="0.2">
      <c r="K119">
        <f t="shared" si="4"/>
        <v>-1.25</v>
      </c>
      <c r="L119" s="37">
        <v>1.25</v>
      </c>
    </row>
    <row r="120" spans="11:12" x14ac:dyDescent="0.2">
      <c r="K120">
        <f t="shared" si="4"/>
        <v>-6.24</v>
      </c>
      <c r="L120" s="37">
        <v>6.24</v>
      </c>
    </row>
    <row r="121" spans="11:12" x14ac:dyDescent="0.2">
      <c r="L121" s="10" t="s">
        <v>79</v>
      </c>
    </row>
    <row r="122" spans="11:12" x14ac:dyDescent="0.2">
      <c r="K122">
        <f t="shared" si="4"/>
        <v>-6.93</v>
      </c>
      <c r="L122" s="37">
        <f t="array" ref="L122:L128">TRANSPOSE(B17:H17)</f>
        <v>6.93</v>
      </c>
    </row>
    <row r="123" spans="11:12" x14ac:dyDescent="0.2">
      <c r="K123">
        <f t="shared" si="4"/>
        <v>-26</v>
      </c>
      <c r="L123" s="37">
        <v>26</v>
      </c>
    </row>
    <row r="124" spans="11:12" x14ac:dyDescent="0.2">
      <c r="K124">
        <f t="shared" si="4"/>
        <v>-26.98</v>
      </c>
      <c r="L124" s="37">
        <v>26.98</v>
      </c>
    </row>
    <row r="125" spans="11:12" x14ac:dyDescent="0.2">
      <c r="K125">
        <f t="shared" si="4"/>
        <v>-18.420000000000002</v>
      </c>
      <c r="L125" s="37">
        <v>18.420000000000002</v>
      </c>
    </row>
    <row r="126" spans="11:12" x14ac:dyDescent="0.2">
      <c r="K126">
        <f t="shared" si="4"/>
        <v>-8.64</v>
      </c>
      <c r="L126" s="37">
        <v>8.64</v>
      </c>
    </row>
    <row r="127" spans="11:12" x14ac:dyDescent="0.2">
      <c r="K127">
        <f t="shared" si="4"/>
        <v>-5.3</v>
      </c>
      <c r="L127" s="37">
        <v>5.3</v>
      </c>
    </row>
    <row r="128" spans="11:12" x14ac:dyDescent="0.2">
      <c r="K128">
        <f t="shared" si="4"/>
        <v>-7.74</v>
      </c>
      <c r="L128" s="37">
        <v>7.74</v>
      </c>
    </row>
    <row r="129" spans="11:12" x14ac:dyDescent="0.2">
      <c r="L129" s="10" t="s">
        <v>80</v>
      </c>
    </row>
    <row r="130" spans="11:12" x14ac:dyDescent="0.2">
      <c r="K130">
        <f t="shared" si="4"/>
        <v>-33.22</v>
      </c>
      <c r="L130" s="37">
        <f t="array" ref="L130:L136">TRANSPOSE(B18:H18)</f>
        <v>33.22</v>
      </c>
    </row>
    <row r="131" spans="11:12" x14ac:dyDescent="0.2">
      <c r="K131">
        <f t="shared" si="4"/>
        <v>-25.89</v>
      </c>
      <c r="L131" s="37">
        <v>25.89</v>
      </c>
    </row>
    <row r="132" spans="11:12" x14ac:dyDescent="0.2">
      <c r="K132">
        <f t="shared" si="4"/>
        <v>-15.67</v>
      </c>
      <c r="L132" s="37">
        <v>15.67</v>
      </c>
    </row>
    <row r="133" spans="11:12" x14ac:dyDescent="0.2">
      <c r="K133">
        <f t="shared" si="4"/>
        <v>-9.49</v>
      </c>
      <c r="L133" s="37">
        <v>9.49</v>
      </c>
    </row>
    <row r="134" spans="11:12" x14ac:dyDescent="0.2">
      <c r="K134">
        <f t="shared" si="4"/>
        <v>-5.6</v>
      </c>
      <c r="L134" s="37">
        <v>5.6</v>
      </c>
    </row>
    <row r="135" spans="11:12" x14ac:dyDescent="0.2">
      <c r="K135">
        <f t="shared" si="4"/>
        <v>-3.25</v>
      </c>
      <c r="L135" s="37">
        <v>3.25</v>
      </c>
    </row>
    <row r="136" spans="11:12" x14ac:dyDescent="0.2">
      <c r="K136">
        <f t="shared" si="4"/>
        <v>-6.88</v>
      </c>
      <c r="L136" s="37">
        <v>6.88</v>
      </c>
    </row>
    <row r="137" spans="11:12" x14ac:dyDescent="0.2">
      <c r="L137" s="10" t="s">
        <v>87</v>
      </c>
    </row>
    <row r="138" spans="11:12" x14ac:dyDescent="0.2">
      <c r="K138">
        <f t="shared" si="4"/>
        <v>-16.47</v>
      </c>
      <c r="L138" s="37">
        <f t="array" ref="L138:L144">TRANSPOSE(B19:H19)</f>
        <v>16.47</v>
      </c>
    </row>
    <row r="139" spans="11:12" x14ac:dyDescent="0.2">
      <c r="K139">
        <f t="shared" si="4"/>
        <v>-22.83</v>
      </c>
      <c r="L139" s="37">
        <v>22.83</v>
      </c>
    </row>
    <row r="140" spans="11:12" x14ac:dyDescent="0.2">
      <c r="K140">
        <f t="shared" si="4"/>
        <v>-22.72</v>
      </c>
      <c r="L140" s="37">
        <v>22.72</v>
      </c>
    </row>
    <row r="141" spans="11:12" x14ac:dyDescent="0.2">
      <c r="K141">
        <f t="shared" si="4"/>
        <v>-16.41</v>
      </c>
      <c r="L141" s="37">
        <v>16.41</v>
      </c>
    </row>
    <row r="142" spans="11:12" x14ac:dyDescent="0.2">
      <c r="K142">
        <f t="shared" si="4"/>
        <v>-9.31</v>
      </c>
      <c r="L142" s="37">
        <v>9.31</v>
      </c>
    </row>
    <row r="143" spans="11:12" x14ac:dyDescent="0.2">
      <c r="K143">
        <f t="shared" si="4"/>
        <v>-4.38</v>
      </c>
      <c r="L143" s="37">
        <v>4.38</v>
      </c>
    </row>
    <row r="144" spans="11:12" x14ac:dyDescent="0.2">
      <c r="K144">
        <f t="shared" si="4"/>
        <v>-7.88</v>
      </c>
      <c r="L144" s="37">
        <v>7.88</v>
      </c>
    </row>
    <row r="145" spans="11:12" x14ac:dyDescent="0.2">
      <c r="L145" s="10" t="s">
        <v>88</v>
      </c>
    </row>
    <row r="146" spans="11:12" x14ac:dyDescent="0.2">
      <c r="K146">
        <f t="shared" si="4"/>
        <v>-2.2400000000000002</v>
      </c>
      <c r="L146" s="37">
        <f t="array" ref="L146:L152">TRANSPOSE(B20:H20)</f>
        <v>2.2400000000000002</v>
      </c>
    </row>
    <row r="147" spans="11:12" x14ac:dyDescent="0.2">
      <c r="K147">
        <f t="shared" si="4"/>
        <v>-76.22</v>
      </c>
      <c r="L147" s="37">
        <v>76.22</v>
      </c>
    </row>
    <row r="148" spans="11:12" x14ac:dyDescent="0.2">
      <c r="K148">
        <f t="shared" si="4"/>
        <v>-10.11</v>
      </c>
      <c r="L148" s="37">
        <v>10.11</v>
      </c>
    </row>
    <row r="149" spans="11:12" x14ac:dyDescent="0.2">
      <c r="K149">
        <f t="shared" si="4"/>
        <v>-2.57</v>
      </c>
      <c r="L149" s="37">
        <v>2.57</v>
      </c>
    </row>
    <row r="150" spans="11:12" x14ac:dyDescent="0.2">
      <c r="K150">
        <f t="shared" si="4"/>
        <v>-1.99</v>
      </c>
      <c r="L150" s="37">
        <v>1.99</v>
      </c>
    </row>
    <row r="151" spans="11:12" x14ac:dyDescent="0.2">
      <c r="K151">
        <f t="shared" si="4"/>
        <v>-1.33</v>
      </c>
      <c r="L151" s="37">
        <v>1.33</v>
      </c>
    </row>
    <row r="152" spans="11:12" x14ac:dyDescent="0.2">
      <c r="K152">
        <f t="shared" si="4"/>
        <v>-5.55</v>
      </c>
      <c r="L152" s="37">
        <v>5.55</v>
      </c>
    </row>
    <row r="153" spans="11:12" x14ac:dyDescent="0.2">
      <c r="L153" s="10" t="s">
        <v>89</v>
      </c>
    </row>
    <row r="154" spans="11:12" x14ac:dyDescent="0.2">
      <c r="K154">
        <f t="shared" si="4"/>
        <v>-7.41</v>
      </c>
      <c r="L154" s="37">
        <f t="array" ref="L154:L160">TRANSPOSE(B21:H21)</f>
        <v>7.41</v>
      </c>
    </row>
    <row r="155" spans="11:12" x14ac:dyDescent="0.2">
      <c r="K155">
        <f t="shared" ref="K155:K160" si="5">-L155</f>
        <v>-28.84</v>
      </c>
      <c r="L155" s="37">
        <v>28.84</v>
      </c>
    </row>
    <row r="156" spans="11:12" x14ac:dyDescent="0.2">
      <c r="K156">
        <f t="shared" si="5"/>
        <v>-21.43</v>
      </c>
      <c r="L156" s="37">
        <v>21.43</v>
      </c>
    </row>
    <row r="157" spans="11:12" x14ac:dyDescent="0.2">
      <c r="K157">
        <f t="shared" si="5"/>
        <v>-18.190000000000001</v>
      </c>
      <c r="L157" s="37">
        <v>18.190000000000001</v>
      </c>
    </row>
    <row r="158" spans="11:12" x14ac:dyDescent="0.2">
      <c r="K158">
        <f>-L158</f>
        <v>-11.73</v>
      </c>
      <c r="L158" s="37">
        <v>11.73</v>
      </c>
    </row>
    <row r="159" spans="11:12" x14ac:dyDescent="0.2">
      <c r="K159">
        <f t="shared" si="5"/>
        <v>-4.3099999999999996</v>
      </c>
      <c r="L159" s="37">
        <v>4.3099999999999996</v>
      </c>
    </row>
    <row r="160" spans="11:12" x14ac:dyDescent="0.2">
      <c r="K160">
        <f t="shared" si="5"/>
        <v>-8.09</v>
      </c>
      <c r="L160" s="37">
        <v>8.09</v>
      </c>
    </row>
    <row r="161" spans="12:12" x14ac:dyDescent="0.2">
      <c r="L161" s="10"/>
    </row>
    <row r="162" spans="12:12" x14ac:dyDescent="0.2">
      <c r="L162" s="37"/>
    </row>
    <row r="163" spans="12:12" x14ac:dyDescent="0.2">
      <c r="L163" s="37"/>
    </row>
    <row r="164" spans="12:12" x14ac:dyDescent="0.2">
      <c r="L164" s="37"/>
    </row>
    <row r="165" spans="12:12" x14ac:dyDescent="0.2">
      <c r="L165" s="37"/>
    </row>
    <row r="166" spans="12:12" x14ac:dyDescent="0.2">
      <c r="L166" s="37"/>
    </row>
    <row r="167" spans="12:12" x14ac:dyDescent="0.2">
      <c r="L167" s="37"/>
    </row>
    <row r="168" spans="12:12" x14ac:dyDescent="0.2">
      <c r="L168" s="37"/>
    </row>
    <row r="169" spans="12:12" x14ac:dyDescent="0.2">
      <c r="L169" s="10"/>
    </row>
    <row r="170" spans="12:12" x14ac:dyDescent="0.2">
      <c r="L170" s="37"/>
    </row>
    <row r="171" spans="12:12" x14ac:dyDescent="0.2">
      <c r="L171" s="37"/>
    </row>
    <row r="172" spans="12:12" x14ac:dyDescent="0.2">
      <c r="L172" s="37"/>
    </row>
    <row r="173" spans="12:12" x14ac:dyDescent="0.2">
      <c r="L173" s="37"/>
    </row>
    <row r="174" spans="12:12" x14ac:dyDescent="0.2">
      <c r="L174" s="37"/>
    </row>
    <row r="175" spans="12:12" x14ac:dyDescent="0.2">
      <c r="L175" s="37"/>
    </row>
    <row r="176" spans="12:12" x14ac:dyDescent="0.2">
      <c r="L176" s="37"/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G70"/>
  <sheetViews>
    <sheetView topLeftCell="A20" workbookViewId="0">
      <pane xSplit="1" topLeftCell="B1" activePane="topRight" state="frozen"/>
      <selection pane="topRight" activeCell="C44" sqref="C44:I44"/>
    </sheetView>
  </sheetViews>
  <sheetFormatPr baseColWidth="10" defaultRowHeight="16" x14ac:dyDescent="0.2"/>
  <cols>
    <col min="1" max="1" width="14.1640625" customWidth="1"/>
    <col min="2" max="2" width="8.5" style="37" customWidth="1"/>
    <col min="3" max="3" width="17.83203125" bestFit="1" customWidth="1"/>
    <col min="10" max="10" width="14.1640625" bestFit="1" customWidth="1"/>
  </cols>
  <sheetData>
    <row r="1" spans="1:33" x14ac:dyDescent="0.2">
      <c r="C1" s="48" t="s">
        <v>233</v>
      </c>
      <c r="D1" s="48"/>
      <c r="E1" s="48"/>
      <c r="F1" s="48"/>
      <c r="G1" s="48"/>
      <c r="H1" s="48"/>
      <c r="I1" s="48"/>
      <c r="J1" s="27"/>
      <c r="K1" s="48" t="s">
        <v>235</v>
      </c>
      <c r="L1" s="48"/>
      <c r="M1" s="48"/>
      <c r="N1" s="48"/>
      <c r="O1" s="48"/>
      <c r="P1" s="29"/>
      <c r="Q1" s="49" t="s">
        <v>236</v>
      </c>
      <c r="R1" s="49"/>
      <c r="S1" s="49"/>
      <c r="T1" s="49"/>
      <c r="U1" s="49"/>
    </row>
    <row r="2" spans="1:33" ht="27" customHeight="1" x14ac:dyDescent="0.2">
      <c r="A2" s="13" t="s">
        <v>70</v>
      </c>
      <c r="B2" s="14" t="s">
        <v>91</v>
      </c>
      <c r="C2" s="12" t="s">
        <v>95</v>
      </c>
      <c r="D2" s="12" t="s">
        <v>6</v>
      </c>
      <c r="E2" s="12" t="s">
        <v>7</v>
      </c>
      <c r="F2" s="12" t="s">
        <v>8</v>
      </c>
      <c r="G2" s="12" t="s">
        <v>9</v>
      </c>
      <c r="H2" s="12" t="s">
        <v>10</v>
      </c>
      <c r="I2" s="12" t="s">
        <v>11</v>
      </c>
      <c r="J2" s="18"/>
      <c r="K2" s="12" t="s">
        <v>0</v>
      </c>
      <c r="L2" s="12" t="s">
        <v>1</v>
      </c>
      <c r="M2" s="12" t="s">
        <v>2</v>
      </c>
      <c r="N2" s="12" t="s">
        <v>3</v>
      </c>
      <c r="O2" s="12" t="s">
        <v>4</v>
      </c>
      <c r="Q2" s="12" t="s">
        <v>0</v>
      </c>
      <c r="R2" s="12" t="s">
        <v>1</v>
      </c>
      <c r="S2" s="12" t="s">
        <v>2</v>
      </c>
      <c r="T2" s="12" t="s">
        <v>3</v>
      </c>
      <c r="U2" s="12" t="s">
        <v>4</v>
      </c>
      <c r="W2" s="12" t="s">
        <v>119</v>
      </c>
      <c r="X2" s="12" t="s">
        <v>120</v>
      </c>
      <c r="Y2" s="12"/>
    </row>
    <row r="3" spans="1:33" x14ac:dyDescent="0.2">
      <c r="A3" s="10" t="s">
        <v>121</v>
      </c>
      <c r="B3" s="37">
        <v>2010</v>
      </c>
      <c r="C3" s="4">
        <v>25.78</v>
      </c>
      <c r="D3" s="4">
        <v>20.85</v>
      </c>
      <c r="E3" s="4">
        <v>21.2</v>
      </c>
      <c r="F3" s="4">
        <v>12.86</v>
      </c>
      <c r="G3" s="4">
        <v>7.7</v>
      </c>
      <c r="H3" s="4">
        <v>4.3899999999999997</v>
      </c>
      <c r="I3" s="4">
        <v>7.21</v>
      </c>
      <c r="J3" s="10" t="s">
        <v>121</v>
      </c>
      <c r="K3" s="40">
        <f t="shared" ref="K3:K47" si="0">ROUND(SQRT($C3*$AA$4)+SQRT($D3*$AB$4)+SQRT($E3*$AC$4)+SQRT($F3*$AD$4)+SQRT($G3*$AE$4)+SQRT($H3*$AF$4)+SQRT($I3*$AG$4),2)</f>
        <v>94.47</v>
      </c>
      <c r="L3" s="40">
        <f t="shared" ref="L3:L47" si="1">ROUND(SQRT($C3*$AA$5)+SQRT($D3*$AB$5)+SQRT($E3*$AC$5)+SQRT($F3*$AD$5)+SQRT($G3*$AE$5)+SQRT($H3*$AF$5)+SQRT($I3*$AG$5),2)</f>
        <v>99.27</v>
      </c>
      <c r="M3" s="40">
        <f t="shared" ref="M3:M47" si="2">ROUND(SQRT($C3*$AA$6)+SQRT($D3*$AB$6)+SQRT($E3*$AC$6)+SQRT($F3*$AD$6)+SQRT($G3*$AE$6)+SQRT($H3*$AF$6)+SQRT($I3*$AG$6),2)</f>
        <v>98.55</v>
      </c>
      <c r="N3" s="40">
        <f t="shared" ref="N3:N47" si="3">ROUND(SQRT($C3*$AA$7)+SQRT($D3*$AB$7)+SQRT($E3*$AC$7)+SQRT($F3*$AD$7)+SQRT($G3*$AE$7)+SQRT($H3*$AF$7)+SQRT($I3*$AG$7),2)</f>
        <v>91.52</v>
      </c>
      <c r="O3" s="40">
        <f t="shared" ref="O3:O47" si="4">ROUND(SQRT($C3*$AA$8)+SQRT($D3*$AB$8)+SQRT($E3*$AC$8)+SQRT($F3*$AD$8)+SQRT($G3*$AE$8)+SQRT($H3*$AF$8)+SQRT($I3*$AG$8),2)</f>
        <v>87.84</v>
      </c>
      <c r="Q3">
        <f>ROUND(100*(K3-$W3)/($X3-$W3),2)</f>
        <v>58.01</v>
      </c>
      <c r="R3">
        <f t="shared" ref="R3:U18" si="5">ROUND(100*(L3-$W3)/($X3-$W3),2)</f>
        <v>100</v>
      </c>
      <c r="S3" s="41">
        <f t="shared" si="5"/>
        <v>93.7</v>
      </c>
      <c r="T3">
        <f t="shared" si="5"/>
        <v>32.200000000000003</v>
      </c>
      <c r="U3">
        <f t="shared" si="5"/>
        <v>0</v>
      </c>
      <c r="W3">
        <f>MIN(K3:O3)</f>
        <v>87.84</v>
      </c>
      <c r="X3">
        <f>MAX(K3:O3)</f>
        <v>99.27</v>
      </c>
      <c r="AA3" s="4" t="s">
        <v>5</v>
      </c>
      <c r="AB3" s="4" t="s">
        <v>6</v>
      </c>
      <c r="AC3" s="4" t="s">
        <v>7</v>
      </c>
      <c r="AD3" s="4" t="s">
        <v>8</v>
      </c>
      <c r="AE3" s="4" t="s">
        <v>9</v>
      </c>
      <c r="AF3" s="4" t="s">
        <v>10</v>
      </c>
      <c r="AG3" s="4" t="s">
        <v>11</v>
      </c>
    </row>
    <row r="4" spans="1:33" x14ac:dyDescent="0.2">
      <c r="A4" s="10" t="s">
        <v>122</v>
      </c>
      <c r="B4" s="37">
        <v>2010</v>
      </c>
      <c r="C4" s="4">
        <v>7.06</v>
      </c>
      <c r="D4" s="4">
        <v>25.3</v>
      </c>
      <c r="E4" s="4">
        <v>28.12</v>
      </c>
      <c r="F4" s="4">
        <v>16.190000000000001</v>
      </c>
      <c r="G4" s="4">
        <v>9.65</v>
      </c>
      <c r="H4" s="4">
        <v>5.64</v>
      </c>
      <c r="I4" s="4">
        <v>8.0399999999999991</v>
      </c>
      <c r="J4" s="10" t="s">
        <v>122</v>
      </c>
      <c r="K4" s="40">
        <f t="shared" si="0"/>
        <v>84.14</v>
      </c>
      <c r="L4" s="40">
        <f t="shared" si="1"/>
        <v>94.71</v>
      </c>
      <c r="M4" s="40">
        <f t="shared" si="2"/>
        <v>98.55</v>
      </c>
      <c r="N4" s="40">
        <f t="shared" si="3"/>
        <v>95.57</v>
      </c>
      <c r="O4" s="40">
        <f t="shared" si="4"/>
        <v>91.15</v>
      </c>
      <c r="Q4">
        <f t="shared" ref="Q4:U24" si="6">ROUND(100*(K4-$W4)/($X4-$W4),2)</f>
        <v>0</v>
      </c>
      <c r="R4">
        <f t="shared" si="5"/>
        <v>73.349999999999994</v>
      </c>
      <c r="S4" s="41">
        <f t="shared" si="5"/>
        <v>100</v>
      </c>
      <c r="T4">
        <f t="shared" si="5"/>
        <v>79.319999999999993</v>
      </c>
      <c r="U4">
        <f t="shared" si="5"/>
        <v>48.65</v>
      </c>
      <c r="W4">
        <f t="shared" ref="W4:W47" si="7">MIN(K4:O4)</f>
        <v>84.14</v>
      </c>
      <c r="X4">
        <f t="shared" ref="X4:X47" si="8">MAX(K4:O4)</f>
        <v>98.55</v>
      </c>
      <c r="Z4" t="s">
        <v>0</v>
      </c>
      <c r="AA4" s="4">
        <v>49.07</v>
      </c>
      <c r="AB4" s="4">
        <v>12.42</v>
      </c>
      <c r="AC4" s="4">
        <v>6.52</v>
      </c>
      <c r="AD4" s="4">
        <v>6.52</v>
      </c>
      <c r="AE4" s="4">
        <v>6.52</v>
      </c>
      <c r="AF4" s="4">
        <v>6.52</v>
      </c>
      <c r="AG4" s="4">
        <v>12.42</v>
      </c>
    </row>
    <row r="5" spans="1:33" x14ac:dyDescent="0.2">
      <c r="A5" s="10" t="s">
        <v>123</v>
      </c>
      <c r="B5" s="37">
        <v>2010</v>
      </c>
      <c r="C5" s="4">
        <v>5.27</v>
      </c>
      <c r="D5" s="4">
        <v>27.09</v>
      </c>
      <c r="E5" s="4">
        <v>24.74</v>
      </c>
      <c r="F5" s="4">
        <v>19.53</v>
      </c>
      <c r="G5" s="4">
        <v>10.74</v>
      </c>
      <c r="H5" s="4">
        <v>5.01</v>
      </c>
      <c r="I5" s="4">
        <v>7.62</v>
      </c>
      <c r="J5" s="10" t="s">
        <v>123</v>
      </c>
      <c r="K5" s="40">
        <f t="shared" si="0"/>
        <v>82.22</v>
      </c>
      <c r="L5" s="40">
        <f t="shared" si="1"/>
        <v>93.66</v>
      </c>
      <c r="M5" s="40">
        <f t="shared" si="2"/>
        <v>98.11</v>
      </c>
      <c r="N5" s="40">
        <f t="shared" si="3"/>
        <v>96.12</v>
      </c>
      <c r="O5" s="40">
        <f t="shared" si="4"/>
        <v>90.96</v>
      </c>
      <c r="Q5">
        <f t="shared" si="6"/>
        <v>0</v>
      </c>
      <c r="R5">
        <f t="shared" si="5"/>
        <v>71.989999999999995</v>
      </c>
      <c r="S5">
        <f t="shared" si="5"/>
        <v>100</v>
      </c>
      <c r="T5" s="41">
        <f t="shared" si="5"/>
        <v>87.48</v>
      </c>
      <c r="U5">
        <f t="shared" si="5"/>
        <v>55</v>
      </c>
      <c r="W5">
        <f t="shared" si="7"/>
        <v>82.22</v>
      </c>
      <c r="X5">
        <f t="shared" si="8"/>
        <v>98.11</v>
      </c>
      <c r="Z5" t="s">
        <v>1</v>
      </c>
      <c r="AA5" s="4">
        <v>29.17</v>
      </c>
      <c r="AB5" s="4">
        <v>19.87</v>
      </c>
      <c r="AC5" s="4">
        <v>15.03</v>
      </c>
      <c r="AD5" s="4">
        <v>12.61</v>
      </c>
      <c r="AE5" s="4">
        <v>10.19</v>
      </c>
      <c r="AF5" s="4">
        <v>7.77</v>
      </c>
      <c r="AG5" s="4">
        <v>5.35</v>
      </c>
    </row>
    <row r="6" spans="1:33" x14ac:dyDescent="0.2">
      <c r="A6" s="10" t="s">
        <v>124</v>
      </c>
      <c r="B6" s="37">
        <v>2010</v>
      </c>
      <c r="C6" s="4">
        <v>9.0500000000000007</v>
      </c>
      <c r="D6" s="4">
        <v>21.85</v>
      </c>
      <c r="E6" s="4">
        <v>21.45</v>
      </c>
      <c r="F6" s="4">
        <v>22.4</v>
      </c>
      <c r="G6" s="4">
        <v>11.98</v>
      </c>
      <c r="H6" s="4">
        <v>5.48</v>
      </c>
      <c r="I6" s="4">
        <v>7.79</v>
      </c>
      <c r="J6" s="10" t="s">
        <v>124</v>
      </c>
      <c r="K6" s="40">
        <f t="shared" si="0"/>
        <v>86.11</v>
      </c>
      <c r="L6" s="40">
        <f t="shared" si="1"/>
        <v>95.88</v>
      </c>
      <c r="M6" s="40">
        <f t="shared" si="2"/>
        <v>98.92</v>
      </c>
      <c r="N6" s="40">
        <f t="shared" si="3"/>
        <v>97.47</v>
      </c>
      <c r="O6" s="40">
        <f t="shared" si="4"/>
        <v>92.58</v>
      </c>
      <c r="Q6">
        <f t="shared" si="6"/>
        <v>0</v>
      </c>
      <c r="R6">
        <f t="shared" si="5"/>
        <v>76.27</v>
      </c>
      <c r="S6">
        <f t="shared" si="5"/>
        <v>100</v>
      </c>
      <c r="T6" s="41">
        <f t="shared" si="5"/>
        <v>88.68</v>
      </c>
      <c r="U6">
        <f t="shared" si="5"/>
        <v>50.51</v>
      </c>
      <c r="W6">
        <f t="shared" si="7"/>
        <v>86.11</v>
      </c>
      <c r="X6">
        <f t="shared" si="8"/>
        <v>98.92</v>
      </c>
      <c r="Z6" t="s">
        <v>0</v>
      </c>
      <c r="AA6" s="4">
        <v>15.05</v>
      </c>
      <c r="AB6" s="4">
        <v>24.74</v>
      </c>
      <c r="AC6" s="4">
        <v>19.899999999999999</v>
      </c>
      <c r="AD6" s="4">
        <v>14.54</v>
      </c>
      <c r="AE6" s="4">
        <v>12.63</v>
      </c>
      <c r="AF6" s="4">
        <v>7.78</v>
      </c>
      <c r="AG6" s="4">
        <v>5.36</v>
      </c>
    </row>
    <row r="7" spans="1:33" x14ac:dyDescent="0.2">
      <c r="A7" s="10" t="s">
        <v>125</v>
      </c>
      <c r="B7" s="37">
        <v>2010</v>
      </c>
      <c r="C7" s="4">
        <v>26.58</v>
      </c>
      <c r="D7" s="4">
        <v>23.75</v>
      </c>
      <c r="E7" s="4">
        <v>17.420000000000002</v>
      </c>
      <c r="F7" s="4">
        <v>13.58</v>
      </c>
      <c r="G7" s="4">
        <v>7.02</v>
      </c>
      <c r="H7" s="4">
        <v>4.08</v>
      </c>
      <c r="I7" s="4">
        <v>7.57</v>
      </c>
      <c r="J7" s="10" t="s">
        <v>125</v>
      </c>
      <c r="K7" s="40">
        <f t="shared" si="0"/>
        <v>94.98</v>
      </c>
      <c r="L7" s="40">
        <f t="shared" si="1"/>
        <v>99.29</v>
      </c>
      <c r="M7" s="40">
        <f t="shared" si="2"/>
        <v>98.33</v>
      </c>
      <c r="N7" s="40">
        <f t="shared" si="3"/>
        <v>90.67</v>
      </c>
      <c r="O7" s="40">
        <f t="shared" si="4"/>
        <v>87.06</v>
      </c>
      <c r="Q7">
        <f t="shared" si="6"/>
        <v>64.760000000000005</v>
      </c>
      <c r="R7">
        <f t="shared" si="5"/>
        <v>100</v>
      </c>
      <c r="S7" s="41">
        <f t="shared" si="5"/>
        <v>92.15</v>
      </c>
      <c r="T7">
        <f t="shared" si="5"/>
        <v>29.52</v>
      </c>
      <c r="U7">
        <f t="shared" si="5"/>
        <v>0</v>
      </c>
      <c r="W7">
        <f t="shared" si="7"/>
        <v>87.06</v>
      </c>
      <c r="X7">
        <f t="shared" si="8"/>
        <v>99.29</v>
      </c>
      <c r="Z7" t="s">
        <v>1</v>
      </c>
      <c r="AA7" s="4">
        <v>5.39</v>
      </c>
      <c r="AB7" s="4">
        <v>10.27</v>
      </c>
      <c r="AC7" s="4">
        <v>19.64</v>
      </c>
      <c r="AD7" s="4">
        <v>29.4</v>
      </c>
      <c r="AE7" s="4">
        <v>19.64</v>
      </c>
      <c r="AF7" s="4">
        <v>10.27</v>
      </c>
      <c r="AG7" s="4">
        <v>5.39</v>
      </c>
    </row>
    <row r="8" spans="1:33" x14ac:dyDescent="0.2">
      <c r="A8" s="10" t="s">
        <v>126</v>
      </c>
      <c r="B8" s="37">
        <v>2010</v>
      </c>
      <c r="C8" s="4">
        <v>15.84</v>
      </c>
      <c r="D8" s="4">
        <v>23.09</v>
      </c>
      <c r="E8" s="4">
        <v>24.08</v>
      </c>
      <c r="F8" s="4">
        <v>14.75</v>
      </c>
      <c r="G8" s="4">
        <v>8.91</v>
      </c>
      <c r="H8" s="4">
        <v>5.42</v>
      </c>
      <c r="I8" s="4">
        <v>7.91</v>
      </c>
      <c r="J8" s="10" t="s">
        <v>126</v>
      </c>
      <c r="K8" s="40">
        <f t="shared" si="0"/>
        <v>90.63</v>
      </c>
      <c r="L8" s="40">
        <f t="shared" si="1"/>
        <v>98.1</v>
      </c>
      <c r="M8" s="40">
        <f t="shared" si="2"/>
        <v>99.49</v>
      </c>
      <c r="N8" s="40">
        <f t="shared" si="3"/>
        <v>94.43</v>
      </c>
      <c r="O8" s="40">
        <f t="shared" si="4"/>
        <v>90.61</v>
      </c>
      <c r="Q8">
        <f t="shared" si="6"/>
        <v>0.23</v>
      </c>
      <c r="R8">
        <f t="shared" si="5"/>
        <v>84.35</v>
      </c>
      <c r="S8" s="41">
        <f t="shared" si="5"/>
        <v>100</v>
      </c>
      <c r="T8">
        <f t="shared" si="5"/>
        <v>43.02</v>
      </c>
      <c r="U8">
        <f t="shared" si="5"/>
        <v>0</v>
      </c>
      <c r="W8">
        <f t="shared" si="7"/>
        <v>90.61</v>
      </c>
      <c r="X8">
        <f t="shared" si="8"/>
        <v>99.49</v>
      </c>
      <c r="Z8" t="s">
        <v>0</v>
      </c>
      <c r="AA8" s="4">
        <v>5.35</v>
      </c>
      <c r="AB8" s="4">
        <v>7.77</v>
      </c>
      <c r="AC8" s="4">
        <v>12.61</v>
      </c>
      <c r="AD8" s="4">
        <v>15.03</v>
      </c>
      <c r="AE8" s="4">
        <v>19.87</v>
      </c>
      <c r="AF8" s="4">
        <v>24.33</v>
      </c>
      <c r="AG8" s="4">
        <v>15.03</v>
      </c>
    </row>
    <row r="9" spans="1:33" x14ac:dyDescent="0.2">
      <c r="A9" s="10" t="s">
        <v>127</v>
      </c>
      <c r="B9" s="37">
        <v>2010</v>
      </c>
      <c r="C9" s="4">
        <v>17.399999999999999</v>
      </c>
      <c r="D9" s="4">
        <v>18.739999999999998</v>
      </c>
      <c r="E9" s="4">
        <v>27.29</v>
      </c>
      <c r="F9" s="4">
        <v>16.440000000000001</v>
      </c>
      <c r="G9" s="4">
        <v>8.31</v>
      </c>
      <c r="H9" s="4">
        <v>4.29</v>
      </c>
      <c r="I9" s="4">
        <v>7.53</v>
      </c>
      <c r="J9" s="10" t="s">
        <v>127</v>
      </c>
      <c r="K9" s="40">
        <f t="shared" si="0"/>
        <v>90.49</v>
      </c>
      <c r="L9" s="40">
        <f t="shared" si="1"/>
        <v>97.8</v>
      </c>
      <c r="M9" s="40">
        <f t="shared" si="2"/>
        <v>98.85</v>
      </c>
      <c r="N9" s="40">
        <f t="shared" si="3"/>
        <v>94.48</v>
      </c>
      <c r="O9" s="40">
        <f t="shared" si="4"/>
        <v>89.69</v>
      </c>
      <c r="Q9">
        <f t="shared" si="6"/>
        <v>8.73</v>
      </c>
      <c r="R9" s="41">
        <f t="shared" si="5"/>
        <v>88.54</v>
      </c>
      <c r="S9">
        <f t="shared" si="5"/>
        <v>100</v>
      </c>
      <c r="T9">
        <f t="shared" si="5"/>
        <v>52.29</v>
      </c>
      <c r="U9">
        <f t="shared" si="5"/>
        <v>0</v>
      </c>
      <c r="W9">
        <f t="shared" si="7"/>
        <v>89.69</v>
      </c>
      <c r="X9">
        <f t="shared" si="8"/>
        <v>98.85</v>
      </c>
    </row>
    <row r="10" spans="1:33" x14ac:dyDescent="0.2">
      <c r="A10" s="10" t="s">
        <v>128</v>
      </c>
      <c r="B10" s="37">
        <v>2010</v>
      </c>
      <c r="C10" s="4">
        <v>19</v>
      </c>
      <c r="D10" s="4">
        <v>22.58</v>
      </c>
      <c r="E10" s="4">
        <v>22.08</v>
      </c>
      <c r="F10" s="4">
        <v>15.1</v>
      </c>
      <c r="G10" s="4">
        <v>8.4</v>
      </c>
      <c r="H10" s="4">
        <v>4.75</v>
      </c>
      <c r="I10" s="4">
        <v>8.09</v>
      </c>
      <c r="J10" s="10" t="s">
        <v>128</v>
      </c>
      <c r="K10" s="40">
        <f t="shared" si="0"/>
        <v>92.19</v>
      </c>
      <c r="L10" s="40">
        <f t="shared" si="1"/>
        <v>98.65</v>
      </c>
      <c r="M10" s="40">
        <f t="shared" si="2"/>
        <v>99.29</v>
      </c>
      <c r="N10" s="40">
        <f t="shared" si="3"/>
        <v>93.67</v>
      </c>
      <c r="O10" s="40">
        <f t="shared" si="4"/>
        <v>89.78</v>
      </c>
      <c r="Q10">
        <f t="shared" si="6"/>
        <v>25.34</v>
      </c>
      <c r="R10" s="41">
        <f t="shared" si="5"/>
        <v>93.27</v>
      </c>
      <c r="S10">
        <f t="shared" si="5"/>
        <v>100</v>
      </c>
      <c r="T10">
        <f t="shared" si="5"/>
        <v>40.9</v>
      </c>
      <c r="U10">
        <f t="shared" si="5"/>
        <v>0</v>
      </c>
      <c r="W10">
        <f t="shared" si="7"/>
        <v>89.78</v>
      </c>
      <c r="X10">
        <f t="shared" si="8"/>
        <v>99.29</v>
      </c>
    </row>
    <row r="11" spans="1:33" x14ac:dyDescent="0.2">
      <c r="A11" s="10" t="s">
        <v>129</v>
      </c>
      <c r="B11" s="37">
        <v>2009</v>
      </c>
      <c r="C11" s="4">
        <v>10.84</v>
      </c>
      <c r="D11" s="4">
        <v>12.37</v>
      </c>
      <c r="E11" s="4">
        <v>27.73</v>
      </c>
      <c r="F11" s="4">
        <v>21.54</v>
      </c>
      <c r="G11" s="4">
        <v>12.09</v>
      </c>
      <c r="H11" s="4">
        <v>6.39</v>
      </c>
      <c r="I11" s="4">
        <v>9.0299999999999994</v>
      </c>
      <c r="J11" s="10" t="s">
        <v>129</v>
      </c>
      <c r="K11" s="40">
        <f t="shared" si="0"/>
        <v>86.68</v>
      </c>
      <c r="L11" s="40">
        <f t="shared" si="1"/>
        <v>95.45</v>
      </c>
      <c r="M11" s="40">
        <f t="shared" si="2"/>
        <v>97.82</v>
      </c>
      <c r="N11" s="40">
        <f t="shared" si="3"/>
        <v>97.9</v>
      </c>
      <c r="O11" s="40">
        <f t="shared" si="4"/>
        <v>93.73</v>
      </c>
      <c r="Q11">
        <f t="shared" si="6"/>
        <v>0</v>
      </c>
      <c r="R11">
        <f t="shared" si="5"/>
        <v>78.16</v>
      </c>
      <c r="S11">
        <f t="shared" si="5"/>
        <v>99.29</v>
      </c>
      <c r="T11">
        <f t="shared" si="5"/>
        <v>100</v>
      </c>
      <c r="U11" s="41">
        <f t="shared" si="5"/>
        <v>62.83</v>
      </c>
      <c r="W11">
        <f t="shared" si="7"/>
        <v>86.68</v>
      </c>
      <c r="X11">
        <f t="shared" si="8"/>
        <v>97.9</v>
      </c>
    </row>
    <row r="12" spans="1:33" x14ac:dyDescent="0.2">
      <c r="A12" s="10" t="s">
        <v>130</v>
      </c>
      <c r="B12" s="37">
        <v>2010</v>
      </c>
      <c r="C12" s="4">
        <v>16.48</v>
      </c>
      <c r="D12" s="4">
        <v>22.15</v>
      </c>
      <c r="E12" s="4">
        <v>21.04</v>
      </c>
      <c r="F12" s="4">
        <v>16.52</v>
      </c>
      <c r="G12" s="4">
        <v>9.68</v>
      </c>
      <c r="H12" s="4">
        <v>5.94</v>
      </c>
      <c r="I12" s="4">
        <v>8.19</v>
      </c>
      <c r="J12" s="10" t="s">
        <v>130</v>
      </c>
      <c r="K12" s="40">
        <f t="shared" si="0"/>
        <v>91.37</v>
      </c>
      <c r="L12" s="40">
        <f t="shared" si="1"/>
        <v>98.47</v>
      </c>
      <c r="M12" s="40">
        <f t="shared" si="2"/>
        <v>99.6</v>
      </c>
      <c r="N12" s="40">
        <f t="shared" si="3"/>
        <v>95.12</v>
      </c>
      <c r="O12" s="40">
        <f t="shared" si="4"/>
        <v>91.54</v>
      </c>
      <c r="Q12">
        <f t="shared" si="6"/>
        <v>0</v>
      </c>
      <c r="R12">
        <f t="shared" si="5"/>
        <v>86.27</v>
      </c>
      <c r="S12" s="41">
        <f t="shared" si="5"/>
        <v>100</v>
      </c>
      <c r="T12">
        <f t="shared" si="5"/>
        <v>45.57</v>
      </c>
      <c r="U12">
        <f t="shared" si="5"/>
        <v>2.0699999999999998</v>
      </c>
      <c r="W12">
        <f t="shared" si="7"/>
        <v>91.37</v>
      </c>
      <c r="X12">
        <f t="shared" si="8"/>
        <v>99.6</v>
      </c>
    </row>
    <row r="13" spans="1:33" x14ac:dyDescent="0.2">
      <c r="A13" s="10" t="s">
        <v>131</v>
      </c>
      <c r="B13" s="37">
        <v>2010</v>
      </c>
      <c r="C13" s="4">
        <v>10.08</v>
      </c>
      <c r="D13" s="4">
        <v>22.35</v>
      </c>
      <c r="E13" s="4">
        <v>34.46</v>
      </c>
      <c r="F13" s="4">
        <v>15.97</v>
      </c>
      <c r="G13" s="4">
        <v>6.54</v>
      </c>
      <c r="H13" s="4">
        <v>3.39</v>
      </c>
      <c r="I13" s="4">
        <v>7.21</v>
      </c>
      <c r="J13" s="10" t="s">
        <v>131</v>
      </c>
      <c r="K13" s="40">
        <f t="shared" si="0"/>
        <v>84.79</v>
      </c>
      <c r="L13" s="40">
        <f t="shared" si="1"/>
        <v>94.68</v>
      </c>
      <c r="M13" s="40">
        <f t="shared" si="2"/>
        <v>97.7</v>
      </c>
      <c r="N13" s="40">
        <f t="shared" si="3"/>
        <v>93.67</v>
      </c>
      <c r="O13" s="40">
        <f t="shared" si="4"/>
        <v>87.75</v>
      </c>
      <c r="Q13">
        <f t="shared" si="6"/>
        <v>0</v>
      </c>
      <c r="R13">
        <f t="shared" si="5"/>
        <v>76.61</v>
      </c>
      <c r="S13" s="41">
        <f t="shared" si="5"/>
        <v>100</v>
      </c>
      <c r="T13">
        <f t="shared" si="5"/>
        <v>68.78</v>
      </c>
      <c r="U13">
        <f t="shared" si="5"/>
        <v>22.93</v>
      </c>
      <c r="W13">
        <f t="shared" si="7"/>
        <v>84.79</v>
      </c>
      <c r="X13">
        <f t="shared" si="8"/>
        <v>97.7</v>
      </c>
    </row>
    <row r="14" spans="1:33" x14ac:dyDescent="0.2">
      <c r="A14" s="10" t="s">
        <v>132</v>
      </c>
      <c r="B14" s="37">
        <v>2008</v>
      </c>
      <c r="C14" s="4">
        <v>8.2799999999999994</v>
      </c>
      <c r="D14" s="4">
        <v>21.49</v>
      </c>
      <c r="E14" s="4">
        <v>24.76</v>
      </c>
      <c r="F14" s="4">
        <v>19.489999999999998</v>
      </c>
      <c r="G14" s="4">
        <v>10.91</v>
      </c>
      <c r="H14" s="4">
        <v>6.31</v>
      </c>
      <c r="I14" s="4">
        <v>8.76</v>
      </c>
      <c r="J14" s="10" t="s">
        <v>132</v>
      </c>
      <c r="K14" s="40">
        <f t="shared" si="0"/>
        <v>85.75</v>
      </c>
      <c r="L14" s="40">
        <f t="shared" si="1"/>
        <v>95.57</v>
      </c>
      <c r="M14" s="40">
        <f t="shared" si="2"/>
        <v>98.85</v>
      </c>
      <c r="N14" s="40">
        <f t="shared" si="3"/>
        <v>97.09</v>
      </c>
      <c r="O14" s="40">
        <f t="shared" si="4"/>
        <v>92.95</v>
      </c>
      <c r="Q14">
        <f t="shared" si="6"/>
        <v>0</v>
      </c>
      <c r="R14" s="41">
        <f t="shared" si="5"/>
        <v>74.959999999999994</v>
      </c>
      <c r="S14">
        <f t="shared" si="5"/>
        <v>100</v>
      </c>
      <c r="T14">
        <f t="shared" si="5"/>
        <v>86.56</v>
      </c>
      <c r="U14">
        <f t="shared" si="5"/>
        <v>54.96</v>
      </c>
      <c r="W14">
        <f t="shared" si="7"/>
        <v>85.75</v>
      </c>
      <c r="X14">
        <f t="shared" si="8"/>
        <v>98.85</v>
      </c>
    </row>
    <row r="15" spans="1:33" x14ac:dyDescent="0.2">
      <c r="A15" s="10" t="s">
        <v>133</v>
      </c>
      <c r="B15" s="27">
        <v>2010</v>
      </c>
      <c r="C15" s="37"/>
      <c r="D15" s="37"/>
      <c r="E15" s="37"/>
      <c r="F15" s="37"/>
      <c r="G15" s="37"/>
      <c r="H15" s="37"/>
      <c r="I15" s="37"/>
      <c r="J15" s="10" t="s">
        <v>133</v>
      </c>
      <c r="K15" s="40">
        <f t="shared" si="0"/>
        <v>0</v>
      </c>
      <c r="L15" s="40">
        <f t="shared" si="1"/>
        <v>0</v>
      </c>
      <c r="M15" s="40">
        <f t="shared" si="2"/>
        <v>0</v>
      </c>
      <c r="N15" s="40">
        <f t="shared" si="3"/>
        <v>0</v>
      </c>
      <c r="O15" s="40">
        <f t="shared" si="4"/>
        <v>0</v>
      </c>
      <c r="W15">
        <f t="shared" si="7"/>
        <v>0</v>
      </c>
      <c r="X15">
        <f t="shared" si="8"/>
        <v>0</v>
      </c>
    </row>
    <row r="16" spans="1:33" x14ac:dyDescent="0.2">
      <c r="A16" s="10" t="s">
        <v>134</v>
      </c>
      <c r="B16" s="37">
        <v>2010</v>
      </c>
      <c r="C16">
        <v>10.5</v>
      </c>
      <c r="D16">
        <v>18.95</v>
      </c>
      <c r="E16">
        <v>27.76</v>
      </c>
      <c r="F16">
        <v>20.65</v>
      </c>
      <c r="G16">
        <v>9.65</v>
      </c>
      <c r="H16">
        <v>4.75</v>
      </c>
      <c r="I16">
        <v>7.74</v>
      </c>
      <c r="J16" s="10" t="s">
        <v>134</v>
      </c>
      <c r="K16" s="40">
        <f t="shared" si="0"/>
        <v>86.4</v>
      </c>
      <c r="L16" s="40">
        <f t="shared" si="1"/>
        <v>95.9</v>
      </c>
      <c r="M16" s="40">
        <f t="shared" si="2"/>
        <v>98.61</v>
      </c>
      <c r="N16" s="40">
        <f t="shared" si="3"/>
        <v>96.67</v>
      </c>
      <c r="O16" s="40">
        <f t="shared" si="4"/>
        <v>91.34</v>
      </c>
      <c r="Q16">
        <f t="shared" si="6"/>
        <v>0</v>
      </c>
      <c r="R16">
        <f t="shared" si="5"/>
        <v>77.81</v>
      </c>
      <c r="S16">
        <f t="shared" si="5"/>
        <v>100</v>
      </c>
      <c r="T16" s="41">
        <f t="shared" si="5"/>
        <v>84.11</v>
      </c>
      <c r="U16">
        <f t="shared" si="5"/>
        <v>40.46</v>
      </c>
      <c r="W16">
        <f t="shared" si="7"/>
        <v>86.4</v>
      </c>
      <c r="X16">
        <f t="shared" si="8"/>
        <v>98.61</v>
      </c>
    </row>
    <row r="17" spans="1:30" x14ac:dyDescent="0.2">
      <c r="A17" s="10" t="s">
        <v>135</v>
      </c>
      <c r="B17" s="37">
        <v>2010</v>
      </c>
      <c r="C17">
        <v>8.5399999999999991</v>
      </c>
      <c r="D17">
        <v>22.41</v>
      </c>
      <c r="E17">
        <v>28.54</v>
      </c>
      <c r="F17">
        <v>18.850000000000001</v>
      </c>
      <c r="G17">
        <v>9.56</v>
      </c>
      <c r="H17">
        <v>4.21</v>
      </c>
      <c r="I17">
        <v>7.89</v>
      </c>
      <c r="J17" s="10" t="s">
        <v>135</v>
      </c>
      <c r="K17" s="40">
        <f t="shared" si="0"/>
        <v>84.91</v>
      </c>
      <c r="L17" s="40">
        <f t="shared" si="1"/>
        <v>95.1</v>
      </c>
      <c r="M17" s="40">
        <f t="shared" si="2"/>
        <v>98.48</v>
      </c>
      <c r="N17" s="40">
        <f t="shared" si="3"/>
        <v>95.97</v>
      </c>
      <c r="O17" s="40">
        <f t="shared" si="4"/>
        <v>90.55</v>
      </c>
      <c r="Q17">
        <f t="shared" si="6"/>
        <v>0</v>
      </c>
      <c r="R17">
        <f t="shared" si="5"/>
        <v>75.09</v>
      </c>
      <c r="S17">
        <f t="shared" si="5"/>
        <v>100</v>
      </c>
      <c r="T17" s="41">
        <f t="shared" si="5"/>
        <v>81.5</v>
      </c>
      <c r="U17">
        <f t="shared" si="5"/>
        <v>41.56</v>
      </c>
      <c r="W17">
        <f t="shared" si="7"/>
        <v>84.91</v>
      </c>
      <c r="X17">
        <f t="shared" si="8"/>
        <v>98.48</v>
      </c>
    </row>
    <row r="18" spans="1:30" x14ac:dyDescent="0.2">
      <c r="A18" s="10" t="s">
        <v>136</v>
      </c>
      <c r="B18" s="37">
        <v>2010</v>
      </c>
      <c r="C18">
        <v>12.74</v>
      </c>
      <c r="D18">
        <v>29.56</v>
      </c>
      <c r="E18">
        <v>22.05</v>
      </c>
      <c r="F18">
        <v>13.79</v>
      </c>
      <c r="G18">
        <v>8.08</v>
      </c>
      <c r="H18">
        <v>5.54</v>
      </c>
      <c r="I18">
        <v>8.24</v>
      </c>
      <c r="J18" s="10" t="s">
        <v>136</v>
      </c>
      <c r="K18" s="40">
        <f t="shared" si="0"/>
        <v>89.02</v>
      </c>
      <c r="L18" s="40">
        <f t="shared" si="1"/>
        <v>97.18</v>
      </c>
      <c r="M18" s="40">
        <f t="shared" si="2"/>
        <v>99.31</v>
      </c>
      <c r="N18" s="40">
        <f t="shared" si="3"/>
        <v>93.46</v>
      </c>
      <c r="O18" s="40">
        <f t="shared" si="4"/>
        <v>89.89</v>
      </c>
      <c r="Q18">
        <f t="shared" si="6"/>
        <v>0</v>
      </c>
      <c r="R18">
        <f t="shared" si="5"/>
        <v>79.3</v>
      </c>
      <c r="S18" s="41">
        <f t="shared" si="5"/>
        <v>100</v>
      </c>
      <c r="T18">
        <f t="shared" si="5"/>
        <v>43.15</v>
      </c>
      <c r="U18">
        <f t="shared" si="5"/>
        <v>8.4499999999999993</v>
      </c>
      <c r="W18">
        <f t="shared" si="7"/>
        <v>89.02</v>
      </c>
      <c r="X18">
        <f t="shared" si="8"/>
        <v>99.31</v>
      </c>
    </row>
    <row r="19" spans="1:30" x14ac:dyDescent="0.2">
      <c r="A19" s="10" t="s">
        <v>137</v>
      </c>
      <c r="B19" s="37">
        <v>2010</v>
      </c>
      <c r="C19">
        <v>9.84</v>
      </c>
      <c r="D19">
        <v>16.23</v>
      </c>
      <c r="E19">
        <v>24.34</v>
      </c>
      <c r="F19">
        <v>21.89</v>
      </c>
      <c r="G19">
        <v>13.46</v>
      </c>
      <c r="H19">
        <v>6.47</v>
      </c>
      <c r="I19">
        <v>7.77</v>
      </c>
      <c r="J19" s="10" t="s">
        <v>137</v>
      </c>
      <c r="K19" s="40">
        <f t="shared" si="0"/>
        <v>86.4</v>
      </c>
      <c r="L19" s="40">
        <f t="shared" si="1"/>
        <v>95.89</v>
      </c>
      <c r="M19" s="40">
        <f t="shared" si="2"/>
        <v>98.64</v>
      </c>
      <c r="N19" s="40">
        <f t="shared" si="3"/>
        <v>98.31</v>
      </c>
      <c r="O19" s="40">
        <f t="shared" si="4"/>
        <v>93.85</v>
      </c>
      <c r="Q19">
        <f t="shared" si="6"/>
        <v>0</v>
      </c>
      <c r="R19">
        <f t="shared" si="6"/>
        <v>77.53</v>
      </c>
      <c r="S19">
        <f t="shared" si="6"/>
        <v>100</v>
      </c>
      <c r="T19" s="41">
        <f t="shared" si="6"/>
        <v>97.3</v>
      </c>
      <c r="U19">
        <f t="shared" si="6"/>
        <v>60.87</v>
      </c>
      <c r="W19">
        <f t="shared" si="7"/>
        <v>86.4</v>
      </c>
      <c r="X19">
        <f t="shared" si="8"/>
        <v>98.64</v>
      </c>
    </row>
    <row r="20" spans="1:30" x14ac:dyDescent="0.2">
      <c r="A20" s="10" t="s">
        <v>138</v>
      </c>
      <c r="B20" s="37">
        <v>2010</v>
      </c>
      <c r="C20">
        <v>12.41</v>
      </c>
      <c r="D20">
        <v>10.77</v>
      </c>
      <c r="E20">
        <v>19.86</v>
      </c>
      <c r="F20">
        <v>23.96</v>
      </c>
      <c r="G20">
        <v>15.69</v>
      </c>
      <c r="H20">
        <v>7.69</v>
      </c>
      <c r="I20">
        <v>9.6199999999999992</v>
      </c>
      <c r="J20" s="10" t="s">
        <v>138</v>
      </c>
      <c r="K20" s="40">
        <f t="shared" si="0"/>
        <v>88.25</v>
      </c>
      <c r="L20" s="40">
        <f t="shared" si="1"/>
        <v>95.86</v>
      </c>
      <c r="M20" s="40">
        <f t="shared" si="2"/>
        <v>97.53</v>
      </c>
      <c r="N20" s="40">
        <f t="shared" si="3"/>
        <v>98.63</v>
      </c>
      <c r="O20" s="40">
        <f t="shared" si="4"/>
        <v>95.46</v>
      </c>
      <c r="Q20">
        <f t="shared" si="6"/>
        <v>0</v>
      </c>
      <c r="R20">
        <f t="shared" si="6"/>
        <v>73.31</v>
      </c>
      <c r="S20">
        <f t="shared" si="6"/>
        <v>89.4</v>
      </c>
      <c r="T20" s="41">
        <f t="shared" si="6"/>
        <v>100</v>
      </c>
      <c r="U20">
        <f t="shared" si="6"/>
        <v>69.459999999999994</v>
      </c>
      <c r="W20">
        <f t="shared" si="7"/>
        <v>88.25</v>
      </c>
      <c r="X20">
        <f t="shared" si="8"/>
        <v>98.63</v>
      </c>
    </row>
    <row r="21" spans="1:30" x14ac:dyDescent="0.2">
      <c r="A21" s="10" t="s">
        <v>139</v>
      </c>
      <c r="B21" s="37">
        <v>2010</v>
      </c>
      <c r="C21">
        <v>55.07</v>
      </c>
      <c r="D21">
        <v>18.989999999999998</v>
      </c>
      <c r="E21">
        <v>9.8000000000000007</v>
      </c>
      <c r="F21">
        <v>5.53</v>
      </c>
      <c r="G21">
        <v>2.4700000000000002</v>
      </c>
      <c r="H21">
        <v>1.94</v>
      </c>
      <c r="I21">
        <v>6.19</v>
      </c>
      <c r="J21" s="10" t="s">
        <v>139</v>
      </c>
      <c r="K21" s="40">
        <f t="shared" si="0"/>
        <v>97.68</v>
      </c>
      <c r="L21" s="40">
        <f t="shared" si="1"/>
        <v>94.65</v>
      </c>
      <c r="M21" s="40">
        <f t="shared" si="2"/>
        <v>88.63</v>
      </c>
      <c r="N21" s="40">
        <f t="shared" si="3"/>
        <v>75.02</v>
      </c>
      <c r="O21" s="40">
        <f t="shared" si="4"/>
        <v>73.069999999999993</v>
      </c>
      <c r="Q21">
        <f t="shared" si="6"/>
        <v>100</v>
      </c>
      <c r="R21" s="41">
        <f t="shared" si="6"/>
        <v>87.69</v>
      </c>
      <c r="S21">
        <f t="shared" si="6"/>
        <v>63.23</v>
      </c>
      <c r="T21">
        <f t="shared" si="6"/>
        <v>7.92</v>
      </c>
      <c r="U21">
        <f t="shared" si="6"/>
        <v>0</v>
      </c>
      <c r="W21">
        <f t="shared" si="7"/>
        <v>73.069999999999993</v>
      </c>
      <c r="X21">
        <f t="shared" si="8"/>
        <v>97.68</v>
      </c>
    </row>
    <row r="22" spans="1:30" x14ac:dyDescent="0.2">
      <c r="A22" s="10" t="s">
        <v>140</v>
      </c>
      <c r="B22" s="37">
        <v>2010</v>
      </c>
      <c r="C22">
        <v>13.77</v>
      </c>
      <c r="D22">
        <v>20.93</v>
      </c>
      <c r="E22">
        <v>24.79</v>
      </c>
      <c r="F22">
        <v>17.350000000000001</v>
      </c>
      <c r="G22">
        <v>9.59</v>
      </c>
      <c r="H22">
        <v>5.58</v>
      </c>
      <c r="I22">
        <v>8</v>
      </c>
      <c r="J22" s="10" t="s">
        <v>140</v>
      </c>
      <c r="K22" s="40">
        <f t="shared" si="0"/>
        <v>89.37</v>
      </c>
      <c r="L22" s="40">
        <f t="shared" si="1"/>
        <v>97.54</v>
      </c>
      <c r="M22" s="40">
        <f t="shared" si="2"/>
        <v>99.39</v>
      </c>
      <c r="N22" s="40">
        <f t="shared" si="3"/>
        <v>95.79</v>
      </c>
      <c r="O22" s="40">
        <f t="shared" si="4"/>
        <v>91.59</v>
      </c>
      <c r="Q22">
        <f t="shared" si="6"/>
        <v>0</v>
      </c>
      <c r="R22">
        <f t="shared" si="6"/>
        <v>81.540000000000006</v>
      </c>
      <c r="S22" s="41">
        <f t="shared" si="6"/>
        <v>100</v>
      </c>
      <c r="T22">
        <f t="shared" si="6"/>
        <v>64.069999999999993</v>
      </c>
      <c r="U22">
        <f t="shared" si="6"/>
        <v>22.16</v>
      </c>
      <c r="W22">
        <f t="shared" si="7"/>
        <v>89.37</v>
      </c>
      <c r="X22">
        <f t="shared" si="8"/>
        <v>99.39</v>
      </c>
    </row>
    <row r="23" spans="1:30" x14ac:dyDescent="0.2">
      <c r="A23" s="10" t="s">
        <v>141</v>
      </c>
      <c r="B23" s="37">
        <v>2010</v>
      </c>
      <c r="C23">
        <v>21.9</v>
      </c>
      <c r="D23">
        <v>27.11</v>
      </c>
      <c r="E23">
        <v>21.37</v>
      </c>
      <c r="F23">
        <v>12.79</v>
      </c>
      <c r="G23">
        <v>6.67</v>
      </c>
      <c r="H23">
        <v>3.29</v>
      </c>
      <c r="I23">
        <v>6.87</v>
      </c>
      <c r="J23" s="10" t="s">
        <v>141</v>
      </c>
      <c r="K23" s="40">
        <f t="shared" si="0"/>
        <v>92.53</v>
      </c>
      <c r="L23" s="40">
        <f t="shared" si="1"/>
        <v>98.47</v>
      </c>
      <c r="M23" s="40">
        <f t="shared" si="2"/>
        <v>98.62</v>
      </c>
      <c r="N23" s="40">
        <f t="shared" si="3"/>
        <v>90.77</v>
      </c>
      <c r="O23" s="40">
        <f t="shared" si="4"/>
        <v>86.24</v>
      </c>
      <c r="Q23">
        <f t="shared" si="6"/>
        <v>50.81</v>
      </c>
      <c r="R23">
        <f t="shared" si="6"/>
        <v>98.79</v>
      </c>
      <c r="S23" s="41">
        <f t="shared" si="6"/>
        <v>100</v>
      </c>
      <c r="T23">
        <f t="shared" si="6"/>
        <v>36.590000000000003</v>
      </c>
      <c r="U23">
        <f t="shared" si="6"/>
        <v>0</v>
      </c>
      <c r="W23">
        <f t="shared" si="7"/>
        <v>86.24</v>
      </c>
      <c r="X23">
        <f t="shared" si="8"/>
        <v>98.62</v>
      </c>
    </row>
    <row r="24" spans="1:30" x14ac:dyDescent="0.2">
      <c r="A24" s="10" t="s">
        <v>142</v>
      </c>
      <c r="B24" s="37">
        <v>2010</v>
      </c>
      <c r="C24">
        <v>25.49</v>
      </c>
      <c r="D24">
        <v>27.35</v>
      </c>
      <c r="E24">
        <v>19.149999999999999</v>
      </c>
      <c r="F24">
        <v>10.98</v>
      </c>
      <c r="G24">
        <v>6.04</v>
      </c>
      <c r="H24">
        <v>3.98</v>
      </c>
      <c r="I24">
        <v>7</v>
      </c>
      <c r="J24" s="10" t="s">
        <v>142</v>
      </c>
      <c r="K24" s="40">
        <f t="shared" si="0"/>
        <v>94.13</v>
      </c>
      <c r="L24" s="40">
        <f t="shared" si="1"/>
        <v>98.84</v>
      </c>
      <c r="M24" s="40">
        <f t="shared" si="2"/>
        <v>98.18</v>
      </c>
      <c r="N24" s="40">
        <f t="shared" si="3"/>
        <v>89.27</v>
      </c>
      <c r="O24" s="40">
        <f t="shared" si="4"/>
        <v>85.69</v>
      </c>
      <c r="Q24">
        <f t="shared" si="6"/>
        <v>64.180000000000007</v>
      </c>
      <c r="R24">
        <f t="shared" si="6"/>
        <v>100</v>
      </c>
      <c r="S24" s="41">
        <f t="shared" si="6"/>
        <v>94.98</v>
      </c>
      <c r="T24">
        <f t="shared" si="6"/>
        <v>27.22</v>
      </c>
      <c r="U24">
        <f t="shared" si="6"/>
        <v>0</v>
      </c>
      <c r="W24">
        <f t="shared" si="7"/>
        <v>85.69</v>
      </c>
      <c r="X24">
        <f t="shared" si="8"/>
        <v>98.84</v>
      </c>
    </row>
    <row r="25" spans="1:30" ht="19" x14ac:dyDescent="0.2">
      <c r="A25" s="13" t="s">
        <v>70</v>
      </c>
      <c r="B25" s="14" t="s">
        <v>91</v>
      </c>
      <c r="C25" s="50" t="s">
        <v>234</v>
      </c>
      <c r="D25" s="50"/>
      <c r="E25" s="50"/>
      <c r="F25" s="50"/>
      <c r="G25" s="50"/>
      <c r="H25" s="50"/>
      <c r="I25" s="50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Z25" s="40"/>
      <c r="AA25" s="40"/>
      <c r="AB25" s="40"/>
      <c r="AC25" s="40"/>
      <c r="AD25" s="40"/>
    </row>
    <row r="26" spans="1:30" x14ac:dyDescent="0.2">
      <c r="A26" s="10" t="s">
        <v>121</v>
      </c>
      <c r="B26" s="37">
        <v>2010</v>
      </c>
      <c r="C26">
        <v>14.77</v>
      </c>
      <c r="D26">
        <v>28.85</v>
      </c>
      <c r="E26">
        <v>19.059999999999999</v>
      </c>
      <c r="F26">
        <v>14.39</v>
      </c>
      <c r="G26">
        <v>8.86</v>
      </c>
      <c r="H26">
        <v>5.15</v>
      </c>
      <c r="I26">
        <v>8.91</v>
      </c>
      <c r="K26" s="40">
        <f t="shared" si="0"/>
        <v>90.6</v>
      </c>
      <c r="L26" s="40">
        <f t="shared" si="1"/>
        <v>97.83</v>
      </c>
      <c r="M26" s="40">
        <f t="shared" si="2"/>
        <v>99.38</v>
      </c>
      <c r="N26" s="40">
        <f t="shared" si="3"/>
        <v>93.45</v>
      </c>
      <c r="O26" s="40">
        <f t="shared" si="4"/>
        <v>90.11</v>
      </c>
      <c r="Q26">
        <f t="shared" ref="Q26:U41" si="9">ROUND(100*(K26-$W26)/($X26-$W26),2)</f>
        <v>5.29</v>
      </c>
      <c r="R26">
        <f t="shared" si="9"/>
        <v>83.28</v>
      </c>
      <c r="S26" s="41">
        <f t="shared" si="9"/>
        <v>100</v>
      </c>
      <c r="T26">
        <f t="shared" si="9"/>
        <v>36.03</v>
      </c>
      <c r="U26">
        <f t="shared" si="9"/>
        <v>0</v>
      </c>
      <c r="W26">
        <f t="shared" si="7"/>
        <v>90.11</v>
      </c>
      <c r="X26">
        <f t="shared" si="8"/>
        <v>99.38</v>
      </c>
      <c r="Z26" s="27"/>
      <c r="AA26" s="27"/>
      <c r="AB26" s="40"/>
      <c r="AC26" s="27"/>
      <c r="AD26" s="27"/>
    </row>
    <row r="27" spans="1:30" x14ac:dyDescent="0.2">
      <c r="A27" s="10" t="s">
        <v>122</v>
      </c>
      <c r="B27" s="37">
        <v>2010</v>
      </c>
      <c r="C27">
        <v>6.08</v>
      </c>
      <c r="D27">
        <v>26.28</v>
      </c>
      <c r="E27">
        <v>30.48</v>
      </c>
      <c r="F27">
        <v>15.32</v>
      </c>
      <c r="G27">
        <v>7.93</v>
      </c>
      <c r="H27">
        <v>5.38</v>
      </c>
      <c r="I27">
        <v>8.5299999999999994</v>
      </c>
      <c r="K27" s="40">
        <f t="shared" si="0"/>
        <v>82.84</v>
      </c>
      <c r="L27" s="40">
        <f t="shared" si="1"/>
        <v>93.68</v>
      </c>
      <c r="M27" s="40">
        <f t="shared" si="2"/>
        <v>97.86</v>
      </c>
      <c r="N27" s="40">
        <f t="shared" si="3"/>
        <v>94.54</v>
      </c>
      <c r="O27" s="40">
        <f t="shared" si="4"/>
        <v>90.09</v>
      </c>
      <c r="Q27">
        <f t="shared" si="9"/>
        <v>0</v>
      </c>
      <c r="R27">
        <f t="shared" si="9"/>
        <v>72.17</v>
      </c>
      <c r="S27">
        <f t="shared" si="9"/>
        <v>100</v>
      </c>
      <c r="T27" s="41">
        <f t="shared" si="9"/>
        <v>77.900000000000006</v>
      </c>
      <c r="U27">
        <f t="shared" si="9"/>
        <v>48.27</v>
      </c>
      <c r="W27">
        <f t="shared" si="7"/>
        <v>82.84</v>
      </c>
      <c r="X27">
        <f t="shared" si="8"/>
        <v>97.86</v>
      </c>
      <c r="Z27" s="27"/>
      <c r="AA27" s="27"/>
      <c r="AB27" s="40"/>
      <c r="AC27" s="27"/>
      <c r="AD27" s="27"/>
    </row>
    <row r="28" spans="1:30" x14ac:dyDescent="0.2">
      <c r="A28" s="10" t="s">
        <v>123</v>
      </c>
      <c r="B28" s="37">
        <v>2010</v>
      </c>
      <c r="C28">
        <v>5.36</v>
      </c>
      <c r="D28">
        <v>26.3</v>
      </c>
      <c r="E28">
        <v>27.21</v>
      </c>
      <c r="F28">
        <v>13.96</v>
      </c>
      <c r="G28">
        <v>11.77</v>
      </c>
      <c r="H28">
        <v>6.85</v>
      </c>
      <c r="I28">
        <v>8.56</v>
      </c>
      <c r="K28" s="40">
        <f t="shared" si="0"/>
        <v>82.91</v>
      </c>
      <c r="L28" s="40">
        <f t="shared" si="1"/>
        <v>93.87</v>
      </c>
      <c r="M28" s="40">
        <f t="shared" si="2"/>
        <v>98.27</v>
      </c>
      <c r="N28" s="40">
        <f t="shared" si="3"/>
        <v>95.57</v>
      </c>
      <c r="O28" s="40">
        <f t="shared" si="4"/>
        <v>92.2</v>
      </c>
      <c r="Q28">
        <f t="shared" si="9"/>
        <v>0</v>
      </c>
      <c r="R28">
        <f t="shared" si="9"/>
        <v>71.349999999999994</v>
      </c>
      <c r="S28" s="41">
        <f t="shared" si="9"/>
        <v>100</v>
      </c>
      <c r="T28">
        <f t="shared" si="9"/>
        <v>82.42</v>
      </c>
      <c r="U28">
        <f t="shared" si="9"/>
        <v>60.48</v>
      </c>
      <c r="W28">
        <f t="shared" si="7"/>
        <v>82.91</v>
      </c>
      <c r="X28">
        <f t="shared" si="8"/>
        <v>98.27</v>
      </c>
      <c r="Z28" s="27"/>
      <c r="AA28" s="27"/>
      <c r="AB28" s="40"/>
      <c r="AC28" s="27"/>
      <c r="AD28" s="27"/>
    </row>
    <row r="29" spans="1:30" x14ac:dyDescent="0.2">
      <c r="A29" s="10" t="s">
        <v>124</v>
      </c>
      <c r="B29" s="37">
        <v>2010</v>
      </c>
      <c r="C29">
        <v>5.6</v>
      </c>
      <c r="D29">
        <v>12.3</v>
      </c>
      <c r="E29">
        <v>19.940000000000001</v>
      </c>
      <c r="F29">
        <v>20.34</v>
      </c>
      <c r="G29">
        <v>19.940000000000001</v>
      </c>
      <c r="H29">
        <v>11.83</v>
      </c>
      <c r="I29">
        <v>10.06</v>
      </c>
      <c r="K29" s="40">
        <f t="shared" si="0"/>
        <v>83.22</v>
      </c>
      <c r="L29" s="40">
        <f t="shared" si="1"/>
        <v>92.92</v>
      </c>
      <c r="M29" s="40">
        <f t="shared" si="2"/>
        <v>96.55</v>
      </c>
      <c r="N29" s="40">
        <f t="shared" si="3"/>
        <v>99.15</v>
      </c>
      <c r="O29" s="40">
        <f t="shared" si="4"/>
        <v>97.76</v>
      </c>
      <c r="Q29">
        <f t="shared" si="9"/>
        <v>0</v>
      </c>
      <c r="R29">
        <f t="shared" si="9"/>
        <v>60.89</v>
      </c>
      <c r="S29">
        <f t="shared" si="9"/>
        <v>83.68</v>
      </c>
      <c r="T29" s="41">
        <f t="shared" si="9"/>
        <v>100</v>
      </c>
      <c r="U29">
        <f t="shared" si="9"/>
        <v>91.27</v>
      </c>
      <c r="W29">
        <f t="shared" si="7"/>
        <v>83.22</v>
      </c>
      <c r="X29">
        <f t="shared" si="8"/>
        <v>99.15</v>
      </c>
      <c r="Z29" s="27"/>
      <c r="AA29" s="27"/>
      <c r="AB29" s="40"/>
      <c r="AC29" s="27"/>
      <c r="AD29" s="27"/>
    </row>
    <row r="30" spans="1:30" x14ac:dyDescent="0.2">
      <c r="A30" s="10" t="s">
        <v>125</v>
      </c>
      <c r="B30" s="37">
        <v>2010</v>
      </c>
      <c r="C30">
        <v>15.88</v>
      </c>
      <c r="D30">
        <v>29.42</v>
      </c>
      <c r="E30">
        <v>19.48</v>
      </c>
      <c r="F30">
        <v>14.56</v>
      </c>
      <c r="G30">
        <v>8.2100000000000009</v>
      </c>
      <c r="H30">
        <v>4.87</v>
      </c>
      <c r="I30">
        <v>7.57</v>
      </c>
      <c r="K30" s="40">
        <f t="shared" si="0"/>
        <v>90.69</v>
      </c>
      <c r="L30" s="40">
        <f t="shared" si="1"/>
        <v>98.02</v>
      </c>
      <c r="M30" s="40">
        <f t="shared" si="2"/>
        <v>99.39</v>
      </c>
      <c r="N30" s="40">
        <f t="shared" si="3"/>
        <v>93.04</v>
      </c>
      <c r="O30" s="40">
        <f t="shared" si="4"/>
        <v>89.13</v>
      </c>
      <c r="Q30">
        <f t="shared" si="9"/>
        <v>15.2</v>
      </c>
      <c r="R30">
        <f t="shared" si="9"/>
        <v>86.65</v>
      </c>
      <c r="S30" s="41">
        <f t="shared" si="9"/>
        <v>100</v>
      </c>
      <c r="T30">
        <f t="shared" si="9"/>
        <v>38.11</v>
      </c>
      <c r="U30">
        <f t="shared" si="9"/>
        <v>0</v>
      </c>
      <c r="W30">
        <f t="shared" si="7"/>
        <v>89.13</v>
      </c>
      <c r="X30">
        <f t="shared" si="8"/>
        <v>99.39</v>
      </c>
      <c r="Z30" s="27"/>
      <c r="AA30" s="27"/>
      <c r="AB30" s="40"/>
      <c r="AC30" s="27"/>
      <c r="AD30" s="27"/>
    </row>
    <row r="31" spans="1:30" x14ac:dyDescent="0.2">
      <c r="A31" s="10" t="s">
        <v>126</v>
      </c>
      <c r="B31" s="37">
        <v>2010</v>
      </c>
      <c r="C31">
        <v>8.7100000000000009</v>
      </c>
      <c r="D31">
        <v>22.56</v>
      </c>
      <c r="E31">
        <v>22.6</v>
      </c>
      <c r="F31">
        <v>21.06</v>
      </c>
      <c r="G31">
        <v>11.76</v>
      </c>
      <c r="H31">
        <v>5.47</v>
      </c>
      <c r="I31">
        <v>7.84</v>
      </c>
      <c r="K31" s="40">
        <f t="shared" si="0"/>
        <v>85.87</v>
      </c>
      <c r="L31" s="40">
        <f t="shared" si="1"/>
        <v>95.78</v>
      </c>
      <c r="M31" s="40">
        <f t="shared" si="2"/>
        <v>98.97</v>
      </c>
      <c r="N31" s="40">
        <f t="shared" si="3"/>
        <v>97.22</v>
      </c>
      <c r="O31" s="40">
        <f t="shared" si="4"/>
        <v>92.42</v>
      </c>
      <c r="Q31">
        <f t="shared" si="9"/>
        <v>0</v>
      </c>
      <c r="R31">
        <f t="shared" si="9"/>
        <v>75.650000000000006</v>
      </c>
      <c r="S31" s="41">
        <f t="shared" si="9"/>
        <v>100</v>
      </c>
      <c r="T31">
        <f t="shared" si="9"/>
        <v>86.64</v>
      </c>
      <c r="U31">
        <f t="shared" si="9"/>
        <v>50</v>
      </c>
      <c r="W31">
        <f t="shared" si="7"/>
        <v>85.87</v>
      </c>
      <c r="X31">
        <f t="shared" si="8"/>
        <v>98.97</v>
      </c>
      <c r="Z31" s="27"/>
      <c r="AA31" s="27"/>
      <c r="AB31" s="40"/>
      <c r="AC31" s="27"/>
      <c r="AD31" s="27"/>
    </row>
    <row r="32" spans="1:30" x14ac:dyDescent="0.2">
      <c r="A32" s="10" t="s">
        <v>127</v>
      </c>
      <c r="B32" s="37">
        <v>2010</v>
      </c>
      <c r="C32">
        <v>25.42</v>
      </c>
      <c r="D32">
        <v>14.97</v>
      </c>
      <c r="E32">
        <v>18.8</v>
      </c>
      <c r="F32">
        <v>16.329999999999998</v>
      </c>
      <c r="G32">
        <v>10.99</v>
      </c>
      <c r="H32">
        <v>5.41</v>
      </c>
      <c r="I32">
        <v>8.08</v>
      </c>
      <c r="K32" s="40">
        <f t="shared" si="0"/>
        <v>94.77</v>
      </c>
      <c r="L32" s="40">
        <f t="shared" si="1"/>
        <v>99.28</v>
      </c>
      <c r="M32" s="40">
        <f t="shared" si="2"/>
        <v>98.41</v>
      </c>
      <c r="N32" s="40">
        <f t="shared" si="3"/>
        <v>93.98</v>
      </c>
      <c r="O32" s="40">
        <f t="shared" si="4"/>
        <v>90.78</v>
      </c>
      <c r="Q32">
        <f t="shared" si="9"/>
        <v>46.94</v>
      </c>
      <c r="R32">
        <f t="shared" si="9"/>
        <v>100</v>
      </c>
      <c r="S32" s="41">
        <f t="shared" si="9"/>
        <v>89.76</v>
      </c>
      <c r="T32">
        <f t="shared" si="9"/>
        <v>37.65</v>
      </c>
      <c r="U32">
        <f t="shared" si="9"/>
        <v>0</v>
      </c>
      <c r="W32">
        <f t="shared" si="7"/>
        <v>90.78</v>
      </c>
      <c r="X32">
        <f t="shared" si="8"/>
        <v>99.28</v>
      </c>
      <c r="Z32" s="27"/>
      <c r="AA32" s="27"/>
      <c r="AB32" s="40"/>
      <c r="AC32" s="27"/>
      <c r="AD32" s="27"/>
    </row>
    <row r="33" spans="1:30" x14ac:dyDescent="0.2">
      <c r="A33" s="10" t="s">
        <v>128</v>
      </c>
      <c r="B33" s="37">
        <v>2010</v>
      </c>
      <c r="C33">
        <v>24.16</v>
      </c>
      <c r="D33">
        <v>23.43</v>
      </c>
      <c r="E33">
        <v>16.93</v>
      </c>
      <c r="F33">
        <v>12.41</v>
      </c>
      <c r="G33">
        <v>9.2100000000000009</v>
      </c>
      <c r="H33">
        <v>5.33</v>
      </c>
      <c r="I33">
        <v>8.5299999999999994</v>
      </c>
      <c r="K33" s="40">
        <f t="shared" si="0"/>
        <v>94.93</v>
      </c>
      <c r="L33" s="40">
        <f t="shared" si="1"/>
        <v>99.46</v>
      </c>
      <c r="M33" s="40">
        <f t="shared" si="2"/>
        <v>98.92</v>
      </c>
      <c r="N33" s="40">
        <f t="shared" si="3"/>
        <v>91.89</v>
      </c>
      <c r="O33" s="40">
        <f t="shared" si="4"/>
        <v>89.37</v>
      </c>
      <c r="Q33">
        <f t="shared" si="9"/>
        <v>55.1</v>
      </c>
      <c r="R33">
        <f t="shared" si="9"/>
        <v>100</v>
      </c>
      <c r="S33" s="41">
        <f t="shared" si="9"/>
        <v>94.65</v>
      </c>
      <c r="T33">
        <f t="shared" si="9"/>
        <v>24.98</v>
      </c>
      <c r="U33">
        <f t="shared" si="9"/>
        <v>0</v>
      </c>
      <c r="W33">
        <f t="shared" si="7"/>
        <v>89.37</v>
      </c>
      <c r="X33">
        <f t="shared" si="8"/>
        <v>99.46</v>
      </c>
      <c r="Z33" s="27"/>
      <c r="AA33" s="27"/>
      <c r="AB33" s="40"/>
      <c r="AC33" s="27"/>
      <c r="AD33" s="27"/>
    </row>
    <row r="34" spans="1:30" x14ac:dyDescent="0.2">
      <c r="A34" s="10" t="s">
        <v>129</v>
      </c>
      <c r="B34" s="37">
        <v>2009</v>
      </c>
      <c r="C34">
        <v>7.98</v>
      </c>
      <c r="D34">
        <v>14.31</v>
      </c>
      <c r="E34">
        <v>26.98</v>
      </c>
      <c r="F34">
        <v>21.85</v>
      </c>
      <c r="G34">
        <v>13.3</v>
      </c>
      <c r="H34">
        <v>6.4</v>
      </c>
      <c r="I34">
        <v>9.18</v>
      </c>
      <c r="K34" s="40">
        <f t="shared" si="0"/>
        <v>84.77</v>
      </c>
      <c r="L34" s="40">
        <f t="shared" si="1"/>
        <v>94.56</v>
      </c>
      <c r="M34" s="40">
        <f t="shared" si="2"/>
        <v>97.8</v>
      </c>
      <c r="N34" s="40">
        <f t="shared" si="3"/>
        <v>98.35</v>
      </c>
      <c r="O34" s="40">
        <f t="shared" si="4"/>
        <v>94.13</v>
      </c>
      <c r="Q34">
        <f t="shared" si="9"/>
        <v>0</v>
      </c>
      <c r="R34">
        <f t="shared" si="9"/>
        <v>72.09</v>
      </c>
      <c r="S34">
        <f t="shared" si="9"/>
        <v>95.95</v>
      </c>
      <c r="T34" s="41">
        <f t="shared" si="9"/>
        <v>100</v>
      </c>
      <c r="U34">
        <f t="shared" si="9"/>
        <v>68.92</v>
      </c>
      <c r="W34">
        <f t="shared" si="7"/>
        <v>84.77</v>
      </c>
      <c r="X34">
        <f t="shared" si="8"/>
        <v>98.35</v>
      </c>
      <c r="Z34" s="27"/>
      <c r="AA34" s="27"/>
      <c r="AB34" s="40"/>
      <c r="AC34" s="27"/>
      <c r="AD34" s="27"/>
    </row>
    <row r="35" spans="1:30" x14ac:dyDescent="0.2">
      <c r="A35" s="10" t="s">
        <v>130</v>
      </c>
      <c r="B35" s="37">
        <v>2010</v>
      </c>
      <c r="C35">
        <v>10.08</v>
      </c>
      <c r="D35">
        <v>20.260000000000002</v>
      </c>
      <c r="E35">
        <v>21.63</v>
      </c>
      <c r="F35">
        <v>17.2</v>
      </c>
      <c r="G35">
        <v>14.14</v>
      </c>
      <c r="H35">
        <v>7.74</v>
      </c>
      <c r="I35">
        <v>8.9600000000000009</v>
      </c>
      <c r="K35" s="40">
        <f t="shared" si="0"/>
        <v>87.82</v>
      </c>
      <c r="L35" s="40">
        <f t="shared" si="1"/>
        <v>96.65</v>
      </c>
      <c r="M35" s="40">
        <f t="shared" si="2"/>
        <v>99.32</v>
      </c>
      <c r="N35" s="40">
        <f t="shared" si="3"/>
        <v>97.42</v>
      </c>
      <c r="O35" s="40">
        <f t="shared" si="4"/>
        <v>94.57</v>
      </c>
      <c r="Q35">
        <f t="shared" si="9"/>
        <v>0</v>
      </c>
      <c r="R35">
        <f t="shared" si="9"/>
        <v>76.78</v>
      </c>
      <c r="S35" s="41">
        <f t="shared" si="9"/>
        <v>100</v>
      </c>
      <c r="T35">
        <f t="shared" si="9"/>
        <v>83.48</v>
      </c>
      <c r="U35">
        <f t="shared" si="9"/>
        <v>58.7</v>
      </c>
      <c r="W35">
        <f t="shared" si="7"/>
        <v>87.82</v>
      </c>
      <c r="X35">
        <f t="shared" si="8"/>
        <v>99.32</v>
      </c>
      <c r="Z35" s="27"/>
      <c r="AA35" s="27"/>
      <c r="AB35" s="40"/>
      <c r="AC35" s="27"/>
      <c r="AD35" s="27"/>
    </row>
    <row r="36" spans="1:30" x14ac:dyDescent="0.2">
      <c r="A36" s="10" t="s">
        <v>131</v>
      </c>
      <c r="B36" s="37">
        <v>2010</v>
      </c>
      <c r="C36">
        <v>17.75</v>
      </c>
      <c r="D36">
        <v>17.899999999999999</v>
      </c>
      <c r="E36">
        <v>16.28</v>
      </c>
      <c r="F36">
        <v>18.88</v>
      </c>
      <c r="G36">
        <v>14.5</v>
      </c>
      <c r="H36">
        <v>6.62</v>
      </c>
      <c r="I36">
        <v>8.07</v>
      </c>
      <c r="K36" s="40">
        <f t="shared" si="0"/>
        <v>92.12</v>
      </c>
      <c r="L36" s="40">
        <f t="shared" si="1"/>
        <v>98.58</v>
      </c>
      <c r="M36" s="40">
        <f t="shared" si="2"/>
        <v>99.24</v>
      </c>
      <c r="N36" s="40">
        <f t="shared" si="3"/>
        <v>96.5</v>
      </c>
      <c r="O36" s="40">
        <f t="shared" si="4"/>
        <v>93.39</v>
      </c>
      <c r="Q36">
        <f t="shared" si="9"/>
        <v>0</v>
      </c>
      <c r="R36">
        <f t="shared" si="9"/>
        <v>90.73</v>
      </c>
      <c r="S36" s="41">
        <f t="shared" si="9"/>
        <v>100</v>
      </c>
      <c r="T36">
        <f t="shared" si="9"/>
        <v>61.52</v>
      </c>
      <c r="U36">
        <f t="shared" si="9"/>
        <v>17.84</v>
      </c>
      <c r="W36">
        <f t="shared" si="7"/>
        <v>92.12</v>
      </c>
      <c r="X36">
        <f t="shared" si="8"/>
        <v>99.24</v>
      </c>
      <c r="Z36" s="27"/>
      <c r="AA36" s="27"/>
      <c r="AB36" s="40"/>
      <c r="AC36" s="27"/>
      <c r="AD36" s="27"/>
    </row>
    <row r="37" spans="1:30" x14ac:dyDescent="0.2">
      <c r="A37" s="10" t="s">
        <v>132</v>
      </c>
      <c r="B37" s="37">
        <v>2008</v>
      </c>
      <c r="C37">
        <v>25.14</v>
      </c>
      <c r="D37">
        <v>34.520000000000003</v>
      </c>
      <c r="E37">
        <v>14.44</v>
      </c>
      <c r="F37">
        <v>10.66</v>
      </c>
      <c r="G37">
        <v>4.0999999999999996</v>
      </c>
      <c r="H37">
        <v>3.6</v>
      </c>
      <c r="I37">
        <v>7.56</v>
      </c>
      <c r="K37" s="40">
        <f t="shared" si="0"/>
        <v>93.57</v>
      </c>
      <c r="L37" s="40">
        <f t="shared" si="1"/>
        <v>97.71</v>
      </c>
      <c r="M37" s="40">
        <f t="shared" si="2"/>
        <v>96.93</v>
      </c>
      <c r="N37" s="40">
        <f t="shared" si="3"/>
        <v>86.45</v>
      </c>
      <c r="O37" s="40">
        <f t="shared" si="4"/>
        <v>83.17</v>
      </c>
      <c r="Q37">
        <f t="shared" si="9"/>
        <v>71.53</v>
      </c>
      <c r="R37" s="41">
        <f t="shared" si="9"/>
        <v>100</v>
      </c>
      <c r="S37">
        <f t="shared" si="9"/>
        <v>94.64</v>
      </c>
      <c r="T37">
        <f t="shared" si="9"/>
        <v>22.56</v>
      </c>
      <c r="U37">
        <f t="shared" si="9"/>
        <v>0</v>
      </c>
      <c r="W37">
        <f t="shared" si="7"/>
        <v>83.17</v>
      </c>
      <c r="X37">
        <f t="shared" si="8"/>
        <v>97.71</v>
      </c>
      <c r="Z37" s="27"/>
      <c r="AA37" s="27"/>
      <c r="AB37" s="40"/>
      <c r="AC37" s="27"/>
      <c r="AD37" s="27"/>
    </row>
    <row r="38" spans="1:30" x14ac:dyDescent="0.2">
      <c r="A38" s="10" t="s">
        <v>133</v>
      </c>
      <c r="B38" s="27">
        <v>2010</v>
      </c>
      <c r="K38" s="40"/>
      <c r="L38" s="40"/>
      <c r="M38" s="40"/>
      <c r="N38" s="40"/>
      <c r="O38" s="40"/>
      <c r="Z38" s="27"/>
      <c r="AA38" s="27"/>
      <c r="AB38" s="40"/>
      <c r="AC38" s="27"/>
      <c r="AD38" s="27"/>
    </row>
    <row r="39" spans="1:30" x14ac:dyDescent="0.2">
      <c r="A39" s="10" t="s">
        <v>134</v>
      </c>
      <c r="B39" s="37">
        <v>2010</v>
      </c>
      <c r="C39">
        <v>7.79</v>
      </c>
      <c r="D39">
        <v>12.91</v>
      </c>
      <c r="E39">
        <v>19.010000000000002</v>
      </c>
      <c r="F39">
        <v>21.47</v>
      </c>
      <c r="G39">
        <v>19.13</v>
      </c>
      <c r="H39">
        <v>10.57</v>
      </c>
      <c r="I39">
        <v>9.1300000000000008</v>
      </c>
      <c r="K39" s="40">
        <f t="shared" si="0"/>
        <v>85.3</v>
      </c>
      <c r="L39" s="40">
        <f t="shared" si="1"/>
        <v>94.46</v>
      </c>
      <c r="M39" s="40">
        <f t="shared" si="2"/>
        <v>97.43</v>
      </c>
      <c r="N39" s="40">
        <f t="shared" si="3"/>
        <v>99.26</v>
      </c>
      <c r="O39" s="40">
        <f t="shared" si="4"/>
        <v>97.16</v>
      </c>
      <c r="Q39">
        <f t="shared" si="9"/>
        <v>0</v>
      </c>
      <c r="R39">
        <f t="shared" si="9"/>
        <v>65.62</v>
      </c>
      <c r="S39">
        <f t="shared" si="9"/>
        <v>86.89</v>
      </c>
      <c r="T39" s="41">
        <f t="shared" si="9"/>
        <v>100</v>
      </c>
      <c r="U39">
        <f t="shared" si="9"/>
        <v>84.96</v>
      </c>
      <c r="W39">
        <f t="shared" si="7"/>
        <v>85.3</v>
      </c>
      <c r="X39">
        <f t="shared" si="8"/>
        <v>99.26</v>
      </c>
      <c r="Z39" s="27"/>
      <c r="AA39" s="27"/>
      <c r="AB39" s="27"/>
      <c r="AC39" s="27"/>
      <c r="AD39" s="27"/>
    </row>
    <row r="40" spans="1:30" x14ac:dyDescent="0.2">
      <c r="A40" s="10" t="s">
        <v>135</v>
      </c>
      <c r="B40" s="37">
        <v>2010</v>
      </c>
      <c r="C40">
        <v>5.58</v>
      </c>
      <c r="D40">
        <v>27.14</v>
      </c>
      <c r="E40">
        <v>29.1</v>
      </c>
      <c r="F40">
        <v>16.36</v>
      </c>
      <c r="G40">
        <v>9.07</v>
      </c>
      <c r="H40">
        <v>5.01</v>
      </c>
      <c r="I40">
        <v>7.74</v>
      </c>
      <c r="K40" s="40">
        <f t="shared" si="0"/>
        <v>82.22</v>
      </c>
      <c r="L40" s="40">
        <f t="shared" si="1"/>
        <v>93.54</v>
      </c>
      <c r="M40" s="40">
        <f t="shared" si="2"/>
        <v>97.95</v>
      </c>
      <c r="N40" s="40">
        <f t="shared" si="3"/>
        <v>95</v>
      </c>
      <c r="O40" s="40">
        <f t="shared" si="4"/>
        <v>90.07</v>
      </c>
      <c r="Q40">
        <f t="shared" si="9"/>
        <v>0</v>
      </c>
      <c r="R40">
        <f t="shared" si="9"/>
        <v>71.959999999999994</v>
      </c>
      <c r="S40">
        <f t="shared" si="9"/>
        <v>100</v>
      </c>
      <c r="T40" s="41">
        <f t="shared" si="9"/>
        <v>81.25</v>
      </c>
      <c r="U40">
        <f t="shared" si="9"/>
        <v>49.9</v>
      </c>
      <c r="W40">
        <f t="shared" si="7"/>
        <v>82.22</v>
      </c>
      <c r="X40">
        <f t="shared" si="8"/>
        <v>97.95</v>
      </c>
      <c r="Z40" s="27"/>
      <c r="AA40" s="27"/>
      <c r="AB40" s="27"/>
      <c r="AC40" s="27"/>
      <c r="AD40" s="27"/>
    </row>
    <row r="41" spans="1:30" x14ac:dyDescent="0.2">
      <c r="A41" s="10" t="s">
        <v>136</v>
      </c>
      <c r="B41" s="37">
        <v>2010</v>
      </c>
      <c r="C41">
        <v>9.93</v>
      </c>
      <c r="D41">
        <v>34.729999999999997</v>
      </c>
      <c r="E41">
        <v>23.34</v>
      </c>
      <c r="F41">
        <v>13.39</v>
      </c>
      <c r="G41">
        <v>7.4</v>
      </c>
      <c r="H41">
        <v>3.94</v>
      </c>
      <c r="I41">
        <v>7.28</v>
      </c>
      <c r="K41" s="40">
        <f t="shared" si="0"/>
        <v>86.05</v>
      </c>
      <c r="L41" s="40">
        <f t="shared" si="1"/>
        <v>95.47</v>
      </c>
      <c r="M41" s="40">
        <f t="shared" si="2"/>
        <v>98.49</v>
      </c>
      <c r="N41" s="40">
        <f t="shared" si="3"/>
        <v>92.13</v>
      </c>
      <c r="O41" s="40">
        <f t="shared" si="4"/>
        <v>87.43</v>
      </c>
      <c r="Q41">
        <f t="shared" si="9"/>
        <v>0</v>
      </c>
      <c r="R41">
        <f t="shared" si="9"/>
        <v>75.72</v>
      </c>
      <c r="S41" s="41">
        <f t="shared" si="9"/>
        <v>100</v>
      </c>
      <c r="T41">
        <f t="shared" si="9"/>
        <v>48.87</v>
      </c>
      <c r="U41">
        <f t="shared" si="9"/>
        <v>11.09</v>
      </c>
      <c r="W41">
        <f t="shared" si="7"/>
        <v>86.05</v>
      </c>
      <c r="X41">
        <f t="shared" si="8"/>
        <v>98.49</v>
      </c>
      <c r="Z41" s="27"/>
      <c r="AA41" s="27"/>
      <c r="AB41" s="27"/>
      <c r="AC41" s="27"/>
      <c r="AD41" s="27"/>
    </row>
    <row r="42" spans="1:30" x14ac:dyDescent="0.2">
      <c r="A42" s="10" t="s">
        <v>137</v>
      </c>
      <c r="B42" s="37">
        <v>2010</v>
      </c>
      <c r="C42">
        <v>8.0500000000000007</v>
      </c>
      <c r="D42">
        <v>14.29</v>
      </c>
      <c r="E42">
        <v>24.7</v>
      </c>
      <c r="F42">
        <v>18.760000000000002</v>
      </c>
      <c r="G42">
        <v>14.59</v>
      </c>
      <c r="H42">
        <v>9.98</v>
      </c>
      <c r="I42">
        <v>9.64</v>
      </c>
      <c r="K42" s="40">
        <f t="shared" si="0"/>
        <v>85.71</v>
      </c>
      <c r="L42" s="40">
        <f t="shared" si="1"/>
        <v>95</v>
      </c>
      <c r="M42" s="40">
        <f t="shared" si="2"/>
        <v>98.07</v>
      </c>
      <c r="N42" s="40">
        <f t="shared" si="3"/>
        <v>98.47</v>
      </c>
      <c r="O42" s="40">
        <f t="shared" si="4"/>
        <v>96.19</v>
      </c>
      <c r="Q42">
        <f t="shared" ref="Q42:U47" si="10">ROUND(100*(K42-$W42)/($X42-$W42),2)</f>
        <v>0</v>
      </c>
      <c r="R42">
        <f t="shared" si="10"/>
        <v>72.81</v>
      </c>
      <c r="S42">
        <f t="shared" si="10"/>
        <v>96.87</v>
      </c>
      <c r="T42" s="41">
        <f t="shared" si="10"/>
        <v>100</v>
      </c>
      <c r="U42">
        <f t="shared" si="10"/>
        <v>82.13</v>
      </c>
      <c r="W42">
        <f t="shared" si="7"/>
        <v>85.71</v>
      </c>
      <c r="X42">
        <f t="shared" si="8"/>
        <v>98.47</v>
      </c>
      <c r="Z42" s="27"/>
      <c r="AA42" s="27"/>
      <c r="AB42" s="27"/>
      <c r="AC42" s="27"/>
      <c r="AD42" s="27"/>
    </row>
    <row r="43" spans="1:30" x14ac:dyDescent="0.2">
      <c r="A43" s="10" t="s">
        <v>138</v>
      </c>
      <c r="B43" s="37">
        <v>2010</v>
      </c>
      <c r="C43">
        <v>13.91</v>
      </c>
      <c r="D43">
        <v>14.14</v>
      </c>
      <c r="E43">
        <v>19.96</v>
      </c>
      <c r="F43">
        <v>19.57</v>
      </c>
      <c r="G43">
        <v>13.56</v>
      </c>
      <c r="H43">
        <v>8.7200000000000006</v>
      </c>
      <c r="I43">
        <v>10.14</v>
      </c>
      <c r="K43" s="40">
        <f t="shared" si="0"/>
        <v>90.25</v>
      </c>
      <c r="L43" s="40">
        <f t="shared" si="1"/>
        <v>97.29</v>
      </c>
      <c r="M43" s="40">
        <f t="shared" si="2"/>
        <v>98.67</v>
      </c>
      <c r="N43" s="40">
        <f t="shared" si="3"/>
        <v>97.67</v>
      </c>
      <c r="O43" s="40">
        <f t="shared" si="4"/>
        <v>95.45</v>
      </c>
      <c r="Q43">
        <f t="shared" si="10"/>
        <v>0</v>
      </c>
      <c r="R43">
        <f t="shared" si="10"/>
        <v>83.61</v>
      </c>
      <c r="S43">
        <f t="shared" si="10"/>
        <v>100</v>
      </c>
      <c r="T43" s="41">
        <f t="shared" si="10"/>
        <v>88.12</v>
      </c>
      <c r="U43">
        <f t="shared" si="10"/>
        <v>61.76</v>
      </c>
      <c r="W43">
        <f t="shared" si="7"/>
        <v>90.25</v>
      </c>
      <c r="X43">
        <f t="shared" si="8"/>
        <v>98.67</v>
      </c>
      <c r="Z43" s="27"/>
      <c r="AA43" s="27"/>
      <c r="AB43" s="27"/>
      <c r="AC43" s="27"/>
      <c r="AD43" s="27"/>
    </row>
    <row r="44" spans="1:30" x14ac:dyDescent="0.2">
      <c r="A44" s="10" t="s">
        <v>139</v>
      </c>
      <c r="B44" s="37">
        <v>2010</v>
      </c>
      <c r="C44">
        <v>63.29</v>
      </c>
      <c r="D44">
        <v>19.559999999999999</v>
      </c>
      <c r="E44">
        <v>5.46</v>
      </c>
      <c r="F44">
        <v>2.95</v>
      </c>
      <c r="G44">
        <v>1.35</v>
      </c>
      <c r="H44">
        <v>1.27</v>
      </c>
      <c r="I44">
        <v>6.13</v>
      </c>
      <c r="K44" s="40">
        <f t="shared" si="0"/>
        <v>96.24</v>
      </c>
      <c r="L44" s="40">
        <f t="shared" si="1"/>
        <v>90.42</v>
      </c>
      <c r="M44" s="40">
        <f t="shared" si="2"/>
        <v>82.84</v>
      </c>
      <c r="N44" s="40">
        <f t="shared" si="3"/>
        <v>66.819999999999993</v>
      </c>
      <c r="O44" s="40">
        <f t="shared" si="4"/>
        <v>66.02</v>
      </c>
      <c r="Q44" s="41">
        <f t="shared" si="10"/>
        <v>100</v>
      </c>
      <c r="R44">
        <f t="shared" si="10"/>
        <v>80.739999999999995</v>
      </c>
      <c r="S44">
        <f t="shared" si="10"/>
        <v>55.66</v>
      </c>
      <c r="T44">
        <f t="shared" si="10"/>
        <v>2.65</v>
      </c>
      <c r="U44">
        <f t="shared" si="10"/>
        <v>0</v>
      </c>
      <c r="W44">
        <f t="shared" si="7"/>
        <v>66.02</v>
      </c>
      <c r="X44">
        <f t="shared" si="8"/>
        <v>96.24</v>
      </c>
      <c r="Z44" s="27"/>
      <c r="AA44" s="27"/>
      <c r="AB44" s="27"/>
      <c r="AC44" s="27"/>
      <c r="AD44" s="27"/>
    </row>
    <row r="45" spans="1:30" x14ac:dyDescent="0.2">
      <c r="A45" s="10" t="s">
        <v>140</v>
      </c>
      <c r="B45" s="37">
        <v>2010</v>
      </c>
      <c r="C45">
        <v>19</v>
      </c>
      <c r="D45">
        <v>26.69</v>
      </c>
      <c r="E45">
        <v>19.649999999999999</v>
      </c>
      <c r="F45">
        <v>13.45</v>
      </c>
      <c r="G45">
        <v>7.55</v>
      </c>
      <c r="H45">
        <v>5.2</v>
      </c>
      <c r="I45">
        <v>8.4600000000000009</v>
      </c>
      <c r="K45" s="40">
        <f t="shared" si="0"/>
        <v>92.51</v>
      </c>
      <c r="L45" s="40">
        <f t="shared" si="1"/>
        <v>98.63</v>
      </c>
      <c r="M45" s="40">
        <f t="shared" si="2"/>
        <v>99.23</v>
      </c>
      <c r="N45" s="40">
        <f t="shared" si="3"/>
        <v>92.44</v>
      </c>
      <c r="O45" s="40">
        <f t="shared" si="4"/>
        <v>89.21</v>
      </c>
      <c r="Q45">
        <f t="shared" si="10"/>
        <v>32.93</v>
      </c>
      <c r="R45">
        <f t="shared" si="10"/>
        <v>94.01</v>
      </c>
      <c r="S45" s="41">
        <f t="shared" si="10"/>
        <v>100</v>
      </c>
      <c r="T45">
        <f t="shared" si="10"/>
        <v>32.24</v>
      </c>
      <c r="U45">
        <f t="shared" si="10"/>
        <v>0</v>
      </c>
      <c r="W45">
        <f t="shared" si="7"/>
        <v>89.21</v>
      </c>
      <c r="X45">
        <f t="shared" si="8"/>
        <v>99.23</v>
      </c>
      <c r="Z45" s="27"/>
      <c r="AA45" s="27"/>
      <c r="AB45" s="27"/>
      <c r="AC45" s="27"/>
      <c r="AD45" s="27"/>
    </row>
    <row r="46" spans="1:30" x14ac:dyDescent="0.2">
      <c r="A46" s="10" t="s">
        <v>141</v>
      </c>
      <c r="B46" s="37">
        <v>2010</v>
      </c>
      <c r="C46">
        <v>21.09</v>
      </c>
      <c r="D46">
        <v>26.17</v>
      </c>
      <c r="E46">
        <v>19.96</v>
      </c>
      <c r="F46">
        <v>12.73</v>
      </c>
      <c r="G46">
        <v>7.4</v>
      </c>
      <c r="H46">
        <v>4.6900000000000004</v>
      </c>
      <c r="I46">
        <v>7.97</v>
      </c>
      <c r="K46" s="40">
        <f t="shared" si="0"/>
        <v>93.14</v>
      </c>
      <c r="L46" s="40">
        <f t="shared" si="1"/>
        <v>98.85</v>
      </c>
      <c r="M46" s="40">
        <f t="shared" si="2"/>
        <v>99.04</v>
      </c>
      <c r="N46" s="40">
        <f t="shared" si="3"/>
        <v>91.75</v>
      </c>
      <c r="O46" s="40">
        <f t="shared" si="4"/>
        <v>88.33</v>
      </c>
      <c r="Q46">
        <f t="shared" si="10"/>
        <v>44.91</v>
      </c>
      <c r="R46">
        <f t="shared" si="10"/>
        <v>98.23</v>
      </c>
      <c r="S46" s="41">
        <f t="shared" si="10"/>
        <v>100</v>
      </c>
      <c r="T46">
        <f t="shared" si="10"/>
        <v>31.93</v>
      </c>
      <c r="U46">
        <f t="shared" si="10"/>
        <v>0</v>
      </c>
      <c r="W46">
        <f t="shared" si="7"/>
        <v>88.33</v>
      </c>
      <c r="X46">
        <f t="shared" si="8"/>
        <v>99.04</v>
      </c>
      <c r="Z46" s="27"/>
      <c r="AA46" s="27"/>
      <c r="AB46" s="27"/>
      <c r="AC46" s="27"/>
      <c r="AD46" s="27"/>
    </row>
    <row r="47" spans="1:30" x14ac:dyDescent="0.2">
      <c r="A47" s="10" t="s">
        <v>142</v>
      </c>
      <c r="B47" s="37">
        <v>2010</v>
      </c>
      <c r="C47">
        <v>28.53</v>
      </c>
      <c r="D47">
        <v>22.28</v>
      </c>
      <c r="E47">
        <v>18.43</v>
      </c>
      <c r="F47">
        <v>11.38</v>
      </c>
      <c r="G47">
        <v>7.69</v>
      </c>
      <c r="H47">
        <v>3.96</v>
      </c>
      <c r="I47">
        <v>7.73</v>
      </c>
      <c r="K47" s="40">
        <f t="shared" si="0"/>
        <v>95.59</v>
      </c>
      <c r="L47" s="40">
        <f t="shared" si="1"/>
        <v>99.34</v>
      </c>
      <c r="M47" s="40">
        <f t="shared" si="2"/>
        <v>98.06</v>
      </c>
      <c r="N47" s="40">
        <f t="shared" si="3"/>
        <v>89.97</v>
      </c>
      <c r="O47" s="40">
        <f t="shared" si="4"/>
        <v>86.79</v>
      </c>
      <c r="Q47">
        <f t="shared" si="10"/>
        <v>70.12</v>
      </c>
      <c r="R47" s="41">
        <f t="shared" si="10"/>
        <v>100</v>
      </c>
      <c r="S47">
        <f t="shared" si="10"/>
        <v>89.8</v>
      </c>
      <c r="T47">
        <f t="shared" si="10"/>
        <v>25.34</v>
      </c>
      <c r="U47">
        <f t="shared" si="10"/>
        <v>0</v>
      </c>
      <c r="W47">
        <f t="shared" si="7"/>
        <v>86.79</v>
      </c>
      <c r="X47">
        <f t="shared" si="8"/>
        <v>99.34</v>
      </c>
      <c r="Z47" s="27"/>
      <c r="AA47" s="27"/>
      <c r="AB47" s="27"/>
      <c r="AC47" s="27"/>
      <c r="AD47" s="27"/>
    </row>
    <row r="48" spans="1:30" ht="19" x14ac:dyDescent="0.2">
      <c r="A48" s="13"/>
      <c r="B48" s="14"/>
      <c r="C48" s="50"/>
      <c r="D48" s="50"/>
      <c r="E48" s="50"/>
      <c r="F48" s="50"/>
      <c r="G48" s="50"/>
      <c r="H48" s="50"/>
      <c r="I48" s="50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Z48" s="40"/>
      <c r="AA48" s="40"/>
      <c r="AB48" s="40"/>
      <c r="AC48" s="40"/>
      <c r="AD48" s="40"/>
    </row>
    <row r="49" spans="1:30" x14ac:dyDescent="0.2">
      <c r="A49" s="10"/>
      <c r="F49" s="21"/>
      <c r="K49" s="40"/>
      <c r="L49" s="40"/>
      <c r="M49" s="40"/>
      <c r="N49" s="40"/>
      <c r="O49" s="40"/>
      <c r="S49" s="41"/>
      <c r="Z49" s="40"/>
      <c r="AA49" s="40"/>
      <c r="AB49" s="40"/>
      <c r="AC49" s="40"/>
      <c r="AD49" s="40"/>
    </row>
    <row r="50" spans="1:30" x14ac:dyDescent="0.2">
      <c r="A50" s="10"/>
      <c r="F50" s="21"/>
      <c r="K50" s="40"/>
      <c r="L50" s="40"/>
      <c r="M50" s="40"/>
      <c r="N50" s="40"/>
      <c r="O50" s="40"/>
      <c r="S50" s="41"/>
    </row>
    <row r="51" spans="1:30" x14ac:dyDescent="0.2">
      <c r="A51" s="10"/>
      <c r="F51" s="21"/>
      <c r="K51" s="40"/>
      <c r="L51" s="40"/>
      <c r="M51" s="40"/>
      <c r="N51" s="40"/>
      <c r="O51" s="40"/>
      <c r="S51" s="41"/>
    </row>
    <row r="52" spans="1:30" x14ac:dyDescent="0.2">
      <c r="A52" s="10"/>
      <c r="F52" s="21"/>
      <c r="K52" s="40"/>
      <c r="L52" s="40"/>
      <c r="M52" s="40"/>
      <c r="N52" s="40"/>
      <c r="O52" s="40"/>
      <c r="T52" s="41"/>
    </row>
    <row r="53" spans="1:30" x14ac:dyDescent="0.2">
      <c r="A53" s="10"/>
      <c r="F53" s="21"/>
      <c r="K53" s="40"/>
      <c r="L53" s="40"/>
      <c r="M53" s="40"/>
      <c r="N53" s="40"/>
      <c r="O53" s="40"/>
      <c r="S53" s="41"/>
    </row>
    <row r="54" spans="1:30" x14ac:dyDescent="0.2">
      <c r="A54" s="10"/>
      <c r="F54" s="21"/>
      <c r="K54" s="40"/>
      <c r="L54" s="40"/>
      <c r="M54" s="40"/>
      <c r="N54" s="40"/>
      <c r="O54" s="40"/>
      <c r="S54" s="41"/>
    </row>
    <row r="55" spans="1:30" x14ac:dyDescent="0.2">
      <c r="A55" s="10"/>
      <c r="F55" s="21"/>
      <c r="K55" s="40"/>
      <c r="L55" s="40"/>
      <c r="M55" s="40"/>
      <c r="N55" s="40"/>
      <c r="O55" s="40"/>
      <c r="S55" s="41"/>
    </row>
    <row r="56" spans="1:30" x14ac:dyDescent="0.2">
      <c r="A56" s="10"/>
      <c r="K56" s="40"/>
      <c r="L56" s="40"/>
      <c r="M56" s="40"/>
      <c r="N56" s="40"/>
      <c r="O56" s="40"/>
      <c r="S56" s="41"/>
    </row>
    <row r="57" spans="1:30" x14ac:dyDescent="0.2">
      <c r="A57" s="10"/>
      <c r="K57" s="40"/>
      <c r="L57" s="40"/>
      <c r="M57" s="40"/>
      <c r="N57" s="40"/>
      <c r="O57" s="40"/>
      <c r="T57" s="41"/>
    </row>
    <row r="58" spans="1:30" x14ac:dyDescent="0.2">
      <c r="A58" s="10"/>
      <c r="K58" s="40"/>
      <c r="L58" s="40"/>
      <c r="M58" s="40"/>
      <c r="N58" s="40"/>
      <c r="O58" s="40"/>
      <c r="S58" s="41"/>
    </row>
    <row r="59" spans="1:30" x14ac:dyDescent="0.2">
      <c r="A59" s="10"/>
      <c r="K59" s="40"/>
      <c r="L59" s="40"/>
      <c r="M59" s="40"/>
      <c r="N59" s="40"/>
      <c r="O59" s="40"/>
      <c r="S59" s="41"/>
    </row>
    <row r="60" spans="1:30" x14ac:dyDescent="0.2">
      <c r="A60" s="10"/>
      <c r="K60" s="40"/>
      <c r="L60" s="40"/>
      <c r="M60" s="40"/>
      <c r="N60" s="40"/>
      <c r="O60" s="40"/>
      <c r="R60" s="41"/>
    </row>
    <row r="61" spans="1:30" x14ac:dyDescent="0.2">
      <c r="A61" s="10"/>
      <c r="B61" s="27"/>
      <c r="K61" s="40"/>
      <c r="L61" s="40"/>
      <c r="M61" s="40"/>
      <c r="N61" s="40"/>
      <c r="O61" s="40"/>
    </row>
    <row r="62" spans="1:30" x14ac:dyDescent="0.2">
      <c r="A62" s="10"/>
      <c r="K62" s="40"/>
      <c r="L62" s="40"/>
      <c r="M62" s="40"/>
      <c r="N62" s="40"/>
      <c r="O62" s="40"/>
      <c r="S62" s="41"/>
    </row>
    <row r="63" spans="1:30" x14ac:dyDescent="0.2">
      <c r="A63" s="10"/>
      <c r="K63" s="40"/>
      <c r="L63" s="40"/>
      <c r="M63" s="40"/>
      <c r="N63" s="40"/>
      <c r="O63" s="40"/>
      <c r="S63" s="41"/>
    </row>
    <row r="64" spans="1:30" x14ac:dyDescent="0.2">
      <c r="A64" s="10"/>
      <c r="K64" s="40"/>
      <c r="L64" s="40"/>
      <c r="M64" s="40"/>
      <c r="N64" s="40"/>
      <c r="O64" s="40"/>
      <c r="S64" s="41"/>
    </row>
    <row r="65" spans="1:20" x14ac:dyDescent="0.2">
      <c r="A65" s="10"/>
      <c r="K65" s="40"/>
      <c r="L65" s="40"/>
      <c r="M65" s="40"/>
      <c r="N65" s="40"/>
      <c r="O65" s="40"/>
      <c r="T65" s="41"/>
    </row>
    <row r="66" spans="1:20" x14ac:dyDescent="0.2">
      <c r="A66" s="10"/>
      <c r="K66" s="40"/>
      <c r="L66" s="40"/>
      <c r="M66" s="40"/>
      <c r="N66" s="40"/>
      <c r="O66" s="40"/>
      <c r="T66" s="41"/>
    </row>
    <row r="67" spans="1:20" x14ac:dyDescent="0.2">
      <c r="A67" s="10"/>
      <c r="K67" s="40"/>
      <c r="L67" s="40"/>
      <c r="M67" s="40"/>
      <c r="N67" s="40"/>
      <c r="O67" s="40"/>
      <c r="S67" s="41"/>
    </row>
    <row r="68" spans="1:20" x14ac:dyDescent="0.2">
      <c r="A68" s="10"/>
      <c r="K68" s="40"/>
      <c r="L68" s="40"/>
      <c r="M68" s="40"/>
      <c r="N68" s="40"/>
      <c r="O68" s="40"/>
      <c r="S68" s="41"/>
    </row>
    <row r="69" spans="1:20" x14ac:dyDescent="0.2">
      <c r="A69" s="10"/>
      <c r="K69" s="40"/>
      <c r="L69" s="40"/>
      <c r="M69" s="40"/>
      <c r="N69" s="40"/>
      <c r="O69" s="40"/>
      <c r="S69" s="41"/>
    </row>
    <row r="70" spans="1:20" x14ac:dyDescent="0.2">
      <c r="A70" s="10"/>
      <c r="K70" s="40"/>
      <c r="L70" s="40"/>
      <c r="M70" s="40"/>
      <c r="N70" s="40"/>
      <c r="O70" s="40"/>
      <c r="R70" s="41"/>
    </row>
  </sheetData>
  <mergeCells count="5">
    <mergeCell ref="C1:I1"/>
    <mergeCell ref="K1:O1"/>
    <mergeCell ref="Q1:U1"/>
    <mergeCell ref="C25:I25"/>
    <mergeCell ref="C48:I48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N176"/>
  <sheetViews>
    <sheetView zoomScale="68" zoomScaleNormal="68" zoomScalePageLayoutView="68" workbookViewId="0">
      <selection activeCell="J25" sqref="J25"/>
    </sheetView>
  </sheetViews>
  <sheetFormatPr baseColWidth="10" defaultRowHeight="16" x14ac:dyDescent="0.2"/>
  <cols>
    <col min="1" max="1" width="20.6640625" bestFit="1" customWidth="1"/>
  </cols>
  <sheetData>
    <row r="1" spans="1:14" x14ac:dyDescent="0.2">
      <c r="A1" s="12"/>
      <c r="B1" s="12" t="s">
        <v>95</v>
      </c>
      <c r="C1" s="12" t="s">
        <v>6</v>
      </c>
      <c r="D1" s="12" t="s">
        <v>7</v>
      </c>
      <c r="E1" s="12" t="s">
        <v>8</v>
      </c>
      <c r="F1" s="12" t="s">
        <v>9</v>
      </c>
      <c r="G1" s="12" t="s">
        <v>10</v>
      </c>
      <c r="H1" s="12" t="s">
        <v>11</v>
      </c>
      <c r="K1" s="10" t="s">
        <v>71</v>
      </c>
      <c r="L1" s="10"/>
      <c r="M1" s="10"/>
      <c r="N1" s="10"/>
    </row>
    <row r="2" spans="1:14" x14ac:dyDescent="0.2">
      <c r="A2" s="10" t="s">
        <v>241</v>
      </c>
      <c r="B2">
        <v>25.49</v>
      </c>
      <c r="C2">
        <v>27.35</v>
      </c>
      <c r="D2">
        <v>19.149999999999999</v>
      </c>
      <c r="E2">
        <v>10.98</v>
      </c>
      <c r="F2">
        <v>6.04</v>
      </c>
      <c r="G2">
        <v>3.98</v>
      </c>
      <c r="H2">
        <v>7</v>
      </c>
      <c r="J2" s="12" t="s">
        <v>95</v>
      </c>
      <c r="K2" s="37">
        <f>-L2</f>
        <v>-25.49</v>
      </c>
      <c r="L2" s="37">
        <f t="array" ref="L2:L8">TRANSPOSE(B2:H2)</f>
        <v>25.49</v>
      </c>
      <c r="M2" s="37"/>
      <c r="N2" s="37"/>
    </row>
    <row r="3" spans="1:14" x14ac:dyDescent="0.2">
      <c r="A3" s="10" t="s">
        <v>242</v>
      </c>
      <c r="B3" s="4">
        <v>17.399999999999999</v>
      </c>
      <c r="C3" s="4">
        <v>18.739999999999998</v>
      </c>
      <c r="D3" s="4">
        <v>27.29</v>
      </c>
      <c r="E3" s="4">
        <v>16.440000000000001</v>
      </c>
      <c r="F3" s="4">
        <v>8.31</v>
      </c>
      <c r="G3" s="4">
        <v>4.29</v>
      </c>
      <c r="H3" s="4">
        <v>7.53</v>
      </c>
      <c r="J3" s="12" t="s">
        <v>6</v>
      </c>
      <c r="K3" s="37">
        <f t="shared" ref="K3:K8" si="0">-L3</f>
        <v>-27.35</v>
      </c>
      <c r="L3" s="37">
        <v>27.35</v>
      </c>
      <c r="M3" s="37"/>
      <c r="N3" s="37"/>
    </row>
    <row r="4" spans="1:14" x14ac:dyDescent="0.2">
      <c r="A4" s="10" t="s">
        <v>243</v>
      </c>
      <c r="B4">
        <v>55.07</v>
      </c>
      <c r="C4">
        <v>18.989999999999998</v>
      </c>
      <c r="D4">
        <v>9.8000000000000007</v>
      </c>
      <c r="E4">
        <v>5.53</v>
      </c>
      <c r="F4">
        <v>2.4700000000000002</v>
      </c>
      <c r="G4">
        <v>1.94</v>
      </c>
      <c r="H4">
        <v>6.19</v>
      </c>
      <c r="J4" s="12" t="s">
        <v>7</v>
      </c>
      <c r="K4" s="37">
        <f t="shared" si="0"/>
        <v>-19.149999999999999</v>
      </c>
      <c r="L4" s="37">
        <v>19.149999999999999</v>
      </c>
      <c r="M4" s="37"/>
      <c r="N4" s="37"/>
    </row>
    <row r="5" spans="1:14" x14ac:dyDescent="0.2">
      <c r="A5" s="10" t="s">
        <v>244</v>
      </c>
      <c r="B5" s="4">
        <v>16.48</v>
      </c>
      <c r="C5" s="4">
        <v>22.15</v>
      </c>
      <c r="D5" s="4">
        <v>21.04</v>
      </c>
      <c r="E5" s="4">
        <v>16.52</v>
      </c>
      <c r="F5" s="4">
        <v>9.68</v>
      </c>
      <c r="G5" s="4">
        <v>5.94</v>
      </c>
      <c r="H5" s="4">
        <v>8.19</v>
      </c>
      <c r="J5" s="12" t="s">
        <v>8</v>
      </c>
      <c r="K5" s="37">
        <f t="shared" si="0"/>
        <v>-10.98</v>
      </c>
      <c r="L5" s="37">
        <v>10.98</v>
      </c>
      <c r="M5" s="37"/>
      <c r="N5" s="37"/>
    </row>
    <row r="6" spans="1:14" x14ac:dyDescent="0.2">
      <c r="A6" s="10" t="s">
        <v>245</v>
      </c>
      <c r="B6">
        <v>28.53</v>
      </c>
      <c r="C6">
        <v>22.28</v>
      </c>
      <c r="D6">
        <v>18.43</v>
      </c>
      <c r="E6">
        <v>11.38</v>
      </c>
      <c r="F6">
        <v>7.69</v>
      </c>
      <c r="G6">
        <v>3.96</v>
      </c>
      <c r="H6">
        <v>7.73</v>
      </c>
      <c r="J6" s="12" t="s">
        <v>9</v>
      </c>
      <c r="K6" s="37">
        <f t="shared" si="0"/>
        <v>-6.04</v>
      </c>
      <c r="L6" s="37">
        <v>6.04</v>
      </c>
      <c r="M6" s="37"/>
      <c r="N6" s="37"/>
    </row>
    <row r="7" spans="1:14" x14ac:dyDescent="0.2">
      <c r="A7" s="10" t="s">
        <v>246</v>
      </c>
      <c r="B7">
        <v>25.42</v>
      </c>
      <c r="C7">
        <v>14.97</v>
      </c>
      <c r="D7">
        <v>18.8</v>
      </c>
      <c r="E7">
        <v>16.329999999999998</v>
      </c>
      <c r="F7">
        <v>10.99</v>
      </c>
      <c r="G7">
        <v>5.41</v>
      </c>
      <c r="H7">
        <v>8.08</v>
      </c>
      <c r="J7" s="12" t="s">
        <v>10</v>
      </c>
      <c r="K7" s="37">
        <f t="shared" si="0"/>
        <v>-3.98</v>
      </c>
      <c r="L7" s="37">
        <v>3.98</v>
      </c>
      <c r="M7" s="37"/>
      <c r="N7" s="37"/>
    </row>
    <row r="8" spans="1:14" x14ac:dyDescent="0.2">
      <c r="A8" s="10" t="s">
        <v>247</v>
      </c>
      <c r="B8">
        <v>63.29</v>
      </c>
      <c r="C8">
        <v>19.559999999999999</v>
      </c>
      <c r="D8">
        <v>5.46</v>
      </c>
      <c r="E8">
        <v>2.95</v>
      </c>
      <c r="F8">
        <v>1.35</v>
      </c>
      <c r="G8">
        <v>1.27</v>
      </c>
      <c r="H8">
        <v>6.13</v>
      </c>
      <c r="J8" s="12" t="s">
        <v>11</v>
      </c>
      <c r="K8" s="37">
        <f t="shared" si="0"/>
        <v>-7</v>
      </c>
      <c r="L8" s="37">
        <v>7</v>
      </c>
      <c r="M8" s="37"/>
      <c r="N8" s="37"/>
    </row>
    <row r="9" spans="1:14" x14ac:dyDescent="0.2">
      <c r="A9" s="10" t="s">
        <v>248</v>
      </c>
      <c r="B9">
        <v>10.08</v>
      </c>
      <c r="C9">
        <v>20.260000000000002</v>
      </c>
      <c r="D9">
        <v>21.63</v>
      </c>
      <c r="E9">
        <v>17.2</v>
      </c>
      <c r="F9">
        <v>14.14</v>
      </c>
      <c r="G9">
        <v>7.74</v>
      </c>
      <c r="H9">
        <v>8.9600000000000009</v>
      </c>
      <c r="L9" s="10" t="s">
        <v>72</v>
      </c>
      <c r="N9" s="37"/>
    </row>
    <row r="10" spans="1:14" x14ac:dyDescent="0.2">
      <c r="A10" s="10"/>
      <c r="K10">
        <f>-L10</f>
        <v>-17.399999999999999</v>
      </c>
      <c r="L10" s="37">
        <f t="array" ref="L10:L16">TRANSPOSE(B3:H3)</f>
        <v>17.399999999999999</v>
      </c>
      <c r="N10" s="37"/>
    </row>
    <row r="11" spans="1:14" x14ac:dyDescent="0.2">
      <c r="A11" s="10"/>
      <c r="K11">
        <f t="shared" ref="K11:K16" si="1">-L11</f>
        <v>-18.739999999999998</v>
      </c>
      <c r="L11" s="37">
        <v>18.739999999999998</v>
      </c>
      <c r="N11" s="37"/>
    </row>
    <row r="12" spans="1:14" x14ac:dyDescent="0.2">
      <c r="A12" s="10"/>
      <c r="K12">
        <f t="shared" si="1"/>
        <v>-27.29</v>
      </c>
      <c r="L12" s="37">
        <v>27.29</v>
      </c>
      <c r="N12" s="37"/>
    </row>
    <row r="13" spans="1:14" x14ac:dyDescent="0.2">
      <c r="A13" s="10"/>
      <c r="K13">
        <f t="shared" si="1"/>
        <v>-16.440000000000001</v>
      </c>
      <c r="L13" s="37">
        <v>16.440000000000001</v>
      </c>
    </row>
    <row r="14" spans="1:14" x14ac:dyDescent="0.2">
      <c r="A14" s="10"/>
      <c r="B14" s="37"/>
      <c r="C14" s="37"/>
      <c r="D14" s="37"/>
      <c r="E14" s="37"/>
      <c r="F14" s="37"/>
      <c r="G14" s="37"/>
      <c r="H14" s="37"/>
      <c r="K14">
        <f t="shared" si="1"/>
        <v>-8.31</v>
      </c>
      <c r="L14" s="37">
        <v>8.31</v>
      </c>
    </row>
    <row r="15" spans="1:14" x14ac:dyDescent="0.2">
      <c r="A15" s="10"/>
      <c r="C15" s="21"/>
      <c r="D15" s="38"/>
      <c r="E15" s="38"/>
      <c r="F15" s="38"/>
      <c r="G15" s="4"/>
      <c r="H15" s="38"/>
      <c r="K15">
        <f t="shared" si="1"/>
        <v>-4.29</v>
      </c>
      <c r="L15" s="37">
        <v>4.29</v>
      </c>
    </row>
    <row r="16" spans="1:14" x14ac:dyDescent="0.2">
      <c r="A16" s="10"/>
      <c r="C16" s="21"/>
      <c r="D16" s="38"/>
      <c r="E16" s="38"/>
      <c r="F16" s="38"/>
      <c r="G16" s="4"/>
      <c r="H16" s="38"/>
      <c r="K16">
        <f t="shared" si="1"/>
        <v>-7.53</v>
      </c>
      <c r="L16" s="37">
        <v>7.53</v>
      </c>
    </row>
    <row r="17" spans="1:12" x14ac:dyDescent="0.2">
      <c r="A17" s="10"/>
      <c r="C17" s="21"/>
      <c r="D17" s="38"/>
      <c r="E17" s="38"/>
      <c r="F17" s="38"/>
      <c r="G17" s="4"/>
      <c r="H17" s="38"/>
      <c r="L17" s="10" t="s">
        <v>81</v>
      </c>
    </row>
    <row r="18" spans="1:12" x14ac:dyDescent="0.2">
      <c r="A18" s="10"/>
      <c r="C18" s="21"/>
      <c r="D18" s="38"/>
      <c r="E18" s="38"/>
      <c r="F18" s="38"/>
      <c r="G18" s="4"/>
      <c r="H18" s="38"/>
      <c r="K18">
        <f>-L18</f>
        <v>-55.07</v>
      </c>
      <c r="L18" s="37">
        <f t="array" ref="L18:L24">TRANSPOSE(B4:H4)</f>
        <v>55.07</v>
      </c>
    </row>
    <row r="19" spans="1:12" x14ac:dyDescent="0.2">
      <c r="A19" s="10"/>
      <c r="C19" s="21"/>
      <c r="D19" s="38"/>
      <c r="E19" s="38"/>
      <c r="F19" s="38"/>
      <c r="G19" s="4"/>
      <c r="H19" s="38"/>
      <c r="K19">
        <f t="shared" ref="K19:K24" si="2">-L19</f>
        <v>-18.989999999999998</v>
      </c>
      <c r="L19" s="37">
        <v>18.989999999999998</v>
      </c>
    </row>
    <row r="20" spans="1:12" x14ac:dyDescent="0.2">
      <c r="A20" s="10"/>
      <c r="C20" s="21"/>
      <c r="D20" s="38"/>
      <c r="E20" s="38"/>
      <c r="F20" s="38"/>
      <c r="G20" s="4"/>
      <c r="H20" s="38"/>
      <c r="K20">
        <f t="shared" si="2"/>
        <v>-9.8000000000000007</v>
      </c>
      <c r="L20" s="37">
        <v>9.8000000000000007</v>
      </c>
    </row>
    <row r="21" spans="1:12" x14ac:dyDescent="0.2">
      <c r="A21" s="10"/>
      <c r="C21" s="21"/>
      <c r="D21" s="38"/>
      <c r="E21" s="38"/>
      <c r="F21" s="38"/>
      <c r="G21" s="4"/>
      <c r="H21" s="38"/>
      <c r="K21">
        <f t="shared" si="2"/>
        <v>-5.53</v>
      </c>
      <c r="L21" s="37">
        <v>5.53</v>
      </c>
    </row>
    <row r="22" spans="1:12" x14ac:dyDescent="0.2">
      <c r="A22" s="10"/>
      <c r="C22" s="21"/>
      <c r="D22" s="38"/>
      <c r="E22" s="38"/>
      <c r="F22" s="38"/>
      <c r="G22" s="4"/>
      <c r="H22" s="38"/>
      <c r="K22">
        <f t="shared" si="2"/>
        <v>-2.4700000000000002</v>
      </c>
      <c r="L22" s="37">
        <v>2.4700000000000002</v>
      </c>
    </row>
    <row r="23" spans="1:12" x14ac:dyDescent="0.2">
      <c r="A23" s="10"/>
      <c r="C23" s="21"/>
      <c r="D23" s="38"/>
      <c r="E23" s="38"/>
      <c r="F23" s="38"/>
      <c r="G23" s="4"/>
      <c r="H23" s="38"/>
      <c r="K23">
        <f t="shared" si="2"/>
        <v>-1.94</v>
      </c>
      <c r="L23" s="37">
        <v>1.94</v>
      </c>
    </row>
    <row r="24" spans="1:12" x14ac:dyDescent="0.2">
      <c r="K24">
        <f t="shared" si="2"/>
        <v>-6.19</v>
      </c>
      <c r="L24" s="37">
        <v>6.19</v>
      </c>
    </row>
    <row r="25" spans="1:12" x14ac:dyDescent="0.2">
      <c r="L25" s="10" t="s">
        <v>82</v>
      </c>
    </row>
    <row r="26" spans="1:12" x14ac:dyDescent="0.2">
      <c r="K26">
        <f>-L26</f>
        <v>-16.48</v>
      </c>
      <c r="L26" s="37">
        <f t="array" ref="L26:L32">TRANSPOSE(B5:H5)</f>
        <v>16.48</v>
      </c>
    </row>
    <row r="27" spans="1:12" x14ac:dyDescent="0.2">
      <c r="K27">
        <f t="shared" ref="K27:K90" si="3">-L27</f>
        <v>-22.15</v>
      </c>
      <c r="L27" s="37">
        <v>22.15</v>
      </c>
    </row>
    <row r="28" spans="1:12" x14ac:dyDescent="0.2">
      <c r="K28">
        <f t="shared" si="3"/>
        <v>-21.04</v>
      </c>
      <c r="L28" s="37">
        <v>21.04</v>
      </c>
    </row>
    <row r="29" spans="1:12" x14ac:dyDescent="0.2">
      <c r="K29">
        <f t="shared" si="3"/>
        <v>-16.52</v>
      </c>
      <c r="L29" s="37">
        <v>16.52</v>
      </c>
    </row>
    <row r="30" spans="1:12" x14ac:dyDescent="0.2">
      <c r="K30">
        <f t="shared" si="3"/>
        <v>-9.68</v>
      </c>
      <c r="L30" s="37">
        <v>9.68</v>
      </c>
    </row>
    <row r="31" spans="1:12" x14ac:dyDescent="0.2">
      <c r="K31">
        <f t="shared" si="3"/>
        <v>-5.94</v>
      </c>
      <c r="L31" s="37">
        <v>5.94</v>
      </c>
    </row>
    <row r="32" spans="1:12" x14ac:dyDescent="0.2">
      <c r="K32">
        <f t="shared" si="3"/>
        <v>-8.19</v>
      </c>
      <c r="L32" s="37">
        <v>8.19</v>
      </c>
    </row>
    <row r="33" spans="11:12" x14ac:dyDescent="0.2">
      <c r="L33" s="10" t="s">
        <v>73</v>
      </c>
    </row>
    <row r="34" spans="11:12" x14ac:dyDescent="0.2">
      <c r="K34">
        <f t="shared" si="3"/>
        <v>-28.53</v>
      </c>
      <c r="L34" s="37">
        <f t="array" ref="L34:L40">TRANSPOSE(B6:H6)</f>
        <v>28.53</v>
      </c>
    </row>
    <row r="35" spans="11:12" x14ac:dyDescent="0.2">
      <c r="K35">
        <f t="shared" si="3"/>
        <v>-22.28</v>
      </c>
      <c r="L35" s="37">
        <v>22.28</v>
      </c>
    </row>
    <row r="36" spans="11:12" x14ac:dyDescent="0.2">
      <c r="K36">
        <f t="shared" si="3"/>
        <v>-18.43</v>
      </c>
      <c r="L36" s="37">
        <v>18.43</v>
      </c>
    </row>
    <row r="37" spans="11:12" x14ac:dyDescent="0.2">
      <c r="K37">
        <f t="shared" si="3"/>
        <v>-11.38</v>
      </c>
      <c r="L37" s="37">
        <v>11.38</v>
      </c>
    </row>
    <row r="38" spans="11:12" x14ac:dyDescent="0.2">
      <c r="K38">
        <f t="shared" si="3"/>
        <v>-7.69</v>
      </c>
      <c r="L38" s="37">
        <v>7.69</v>
      </c>
    </row>
    <row r="39" spans="11:12" x14ac:dyDescent="0.2">
      <c r="K39">
        <f t="shared" si="3"/>
        <v>-3.96</v>
      </c>
      <c r="L39" s="37">
        <v>3.96</v>
      </c>
    </row>
    <row r="40" spans="11:12" x14ac:dyDescent="0.2">
      <c r="K40">
        <f t="shared" si="3"/>
        <v>-7.73</v>
      </c>
      <c r="L40" s="37">
        <v>7.73</v>
      </c>
    </row>
    <row r="41" spans="11:12" x14ac:dyDescent="0.2">
      <c r="L41" s="10" t="s">
        <v>74</v>
      </c>
    </row>
    <row r="42" spans="11:12" x14ac:dyDescent="0.2">
      <c r="K42">
        <f t="shared" si="3"/>
        <v>-25.42</v>
      </c>
      <c r="L42" s="37">
        <f t="array" ref="L42:L48">TRANSPOSE(B7:H7)</f>
        <v>25.42</v>
      </c>
    </row>
    <row r="43" spans="11:12" x14ac:dyDescent="0.2">
      <c r="K43">
        <f t="shared" si="3"/>
        <v>-14.97</v>
      </c>
      <c r="L43" s="37">
        <v>14.97</v>
      </c>
    </row>
    <row r="44" spans="11:12" x14ac:dyDescent="0.2">
      <c r="K44">
        <f t="shared" si="3"/>
        <v>-18.8</v>
      </c>
      <c r="L44" s="37">
        <v>18.8</v>
      </c>
    </row>
    <row r="45" spans="11:12" x14ac:dyDescent="0.2">
      <c r="K45">
        <f t="shared" si="3"/>
        <v>-16.329999999999998</v>
      </c>
      <c r="L45" s="37">
        <v>16.329999999999998</v>
      </c>
    </row>
    <row r="46" spans="11:12" x14ac:dyDescent="0.2">
      <c r="K46">
        <f t="shared" si="3"/>
        <v>-10.99</v>
      </c>
      <c r="L46" s="37">
        <v>10.99</v>
      </c>
    </row>
    <row r="47" spans="11:12" x14ac:dyDescent="0.2">
      <c r="K47">
        <f t="shared" si="3"/>
        <v>-5.41</v>
      </c>
      <c r="L47" s="37">
        <v>5.41</v>
      </c>
    </row>
    <row r="48" spans="11:12" x14ac:dyDescent="0.2">
      <c r="K48">
        <f t="shared" si="3"/>
        <v>-8.08</v>
      </c>
      <c r="L48" s="37">
        <v>8.08</v>
      </c>
    </row>
    <row r="49" spans="11:12" x14ac:dyDescent="0.2">
      <c r="L49" s="10" t="s">
        <v>75</v>
      </c>
    </row>
    <row r="50" spans="11:12" x14ac:dyDescent="0.2">
      <c r="K50">
        <f t="shared" si="3"/>
        <v>-63.29</v>
      </c>
      <c r="L50" s="37">
        <f t="array" ref="L50:L56">TRANSPOSE(B8:H8)</f>
        <v>63.29</v>
      </c>
    </row>
    <row r="51" spans="11:12" x14ac:dyDescent="0.2">
      <c r="K51">
        <f t="shared" si="3"/>
        <v>-19.559999999999999</v>
      </c>
      <c r="L51" s="37">
        <v>19.559999999999999</v>
      </c>
    </row>
    <row r="52" spans="11:12" x14ac:dyDescent="0.2">
      <c r="K52">
        <f t="shared" si="3"/>
        <v>-5.46</v>
      </c>
      <c r="L52" s="37">
        <v>5.46</v>
      </c>
    </row>
    <row r="53" spans="11:12" x14ac:dyDescent="0.2">
      <c r="K53">
        <f t="shared" si="3"/>
        <v>-2.95</v>
      </c>
      <c r="L53" s="37">
        <v>2.95</v>
      </c>
    </row>
    <row r="54" spans="11:12" x14ac:dyDescent="0.2">
      <c r="K54">
        <f t="shared" si="3"/>
        <v>-1.35</v>
      </c>
      <c r="L54" s="37">
        <v>1.35</v>
      </c>
    </row>
    <row r="55" spans="11:12" x14ac:dyDescent="0.2">
      <c r="K55">
        <f t="shared" si="3"/>
        <v>-1.27</v>
      </c>
      <c r="L55" s="37">
        <v>1.27</v>
      </c>
    </row>
    <row r="56" spans="11:12" x14ac:dyDescent="0.2">
      <c r="K56">
        <f t="shared" si="3"/>
        <v>-6.13</v>
      </c>
      <c r="L56" s="37">
        <v>6.13</v>
      </c>
    </row>
    <row r="57" spans="11:12" x14ac:dyDescent="0.2">
      <c r="L57" s="10" t="s">
        <v>92</v>
      </c>
    </row>
    <row r="58" spans="11:12" x14ac:dyDescent="0.2">
      <c r="K58">
        <f t="shared" si="3"/>
        <v>-10.08</v>
      </c>
      <c r="L58" s="37">
        <f t="array" ref="L58:L64">TRANSPOSE(B9:H9)</f>
        <v>10.08</v>
      </c>
    </row>
    <row r="59" spans="11:12" x14ac:dyDescent="0.2">
      <c r="K59">
        <f t="shared" si="3"/>
        <v>-20.260000000000002</v>
      </c>
      <c r="L59" s="37">
        <v>20.260000000000002</v>
      </c>
    </row>
    <row r="60" spans="11:12" x14ac:dyDescent="0.2">
      <c r="K60">
        <f t="shared" si="3"/>
        <v>-21.63</v>
      </c>
      <c r="L60" s="37">
        <v>21.63</v>
      </c>
    </row>
    <row r="61" spans="11:12" x14ac:dyDescent="0.2">
      <c r="K61">
        <f t="shared" si="3"/>
        <v>-17.2</v>
      </c>
      <c r="L61" s="37">
        <v>17.2</v>
      </c>
    </row>
    <row r="62" spans="11:12" x14ac:dyDescent="0.2">
      <c r="K62">
        <f t="shared" si="3"/>
        <v>-14.14</v>
      </c>
      <c r="L62" s="37">
        <v>14.14</v>
      </c>
    </row>
    <row r="63" spans="11:12" x14ac:dyDescent="0.2">
      <c r="K63">
        <f t="shared" si="3"/>
        <v>-7.74</v>
      </c>
      <c r="L63" s="37">
        <v>7.74</v>
      </c>
    </row>
    <row r="64" spans="11:12" x14ac:dyDescent="0.2">
      <c r="K64">
        <f t="shared" si="3"/>
        <v>-8.9600000000000009</v>
      </c>
      <c r="L64" s="37">
        <v>8.9600000000000009</v>
      </c>
    </row>
    <row r="65" spans="11:12" x14ac:dyDescent="0.2">
      <c r="L65" s="10" t="s">
        <v>83</v>
      </c>
    </row>
    <row r="66" spans="11:12" x14ac:dyDescent="0.2">
      <c r="K66">
        <f t="shared" si="3"/>
        <v>0</v>
      </c>
      <c r="L66" s="37">
        <f t="array" ref="L66:L72">TRANSPOSE(B10:H10)</f>
        <v>0</v>
      </c>
    </row>
    <row r="67" spans="11:12" x14ac:dyDescent="0.2">
      <c r="K67">
        <f t="shared" si="3"/>
        <v>0</v>
      </c>
      <c r="L67" s="37">
        <v>0</v>
      </c>
    </row>
    <row r="68" spans="11:12" x14ac:dyDescent="0.2">
      <c r="K68">
        <f t="shared" si="3"/>
        <v>0</v>
      </c>
      <c r="L68" s="37">
        <v>0</v>
      </c>
    </row>
    <row r="69" spans="11:12" x14ac:dyDescent="0.2">
      <c r="K69">
        <f t="shared" si="3"/>
        <v>0</v>
      </c>
      <c r="L69" s="37">
        <v>0</v>
      </c>
    </row>
    <row r="70" spans="11:12" x14ac:dyDescent="0.2">
      <c r="K70">
        <f t="shared" si="3"/>
        <v>0</v>
      </c>
      <c r="L70" s="37">
        <v>0</v>
      </c>
    </row>
    <row r="71" spans="11:12" x14ac:dyDescent="0.2">
      <c r="K71">
        <f t="shared" si="3"/>
        <v>0</v>
      </c>
      <c r="L71" s="37">
        <v>0</v>
      </c>
    </row>
    <row r="72" spans="11:12" x14ac:dyDescent="0.2">
      <c r="K72">
        <f t="shared" si="3"/>
        <v>0</v>
      </c>
      <c r="L72" s="37">
        <v>0</v>
      </c>
    </row>
    <row r="73" spans="11:12" x14ac:dyDescent="0.2">
      <c r="L73" s="10" t="s">
        <v>76</v>
      </c>
    </row>
    <row r="74" spans="11:12" x14ac:dyDescent="0.2">
      <c r="K74">
        <f t="shared" si="3"/>
        <v>0</v>
      </c>
      <c r="L74" s="37">
        <f t="array" ref="L74:L80">TRANSPOSE(B11:H11)</f>
        <v>0</v>
      </c>
    </row>
    <row r="75" spans="11:12" x14ac:dyDescent="0.2">
      <c r="K75">
        <f t="shared" si="3"/>
        <v>0</v>
      </c>
      <c r="L75" s="37">
        <v>0</v>
      </c>
    </row>
    <row r="76" spans="11:12" x14ac:dyDescent="0.2">
      <c r="K76">
        <f t="shared" si="3"/>
        <v>0</v>
      </c>
      <c r="L76" s="37">
        <v>0</v>
      </c>
    </row>
    <row r="77" spans="11:12" x14ac:dyDescent="0.2">
      <c r="K77">
        <f t="shared" si="3"/>
        <v>0</v>
      </c>
      <c r="L77" s="37">
        <v>0</v>
      </c>
    </row>
    <row r="78" spans="11:12" x14ac:dyDescent="0.2">
      <c r="K78">
        <f>-L78</f>
        <v>0</v>
      </c>
      <c r="L78" s="37">
        <v>0</v>
      </c>
    </row>
    <row r="79" spans="11:12" x14ac:dyDescent="0.2">
      <c r="K79">
        <f t="shared" si="3"/>
        <v>0</v>
      </c>
      <c r="L79" s="37">
        <v>0</v>
      </c>
    </row>
    <row r="80" spans="11:12" x14ac:dyDescent="0.2">
      <c r="K80">
        <f t="shared" si="3"/>
        <v>0</v>
      </c>
      <c r="L80" s="37">
        <v>0</v>
      </c>
    </row>
    <row r="81" spans="11:12" x14ac:dyDescent="0.2">
      <c r="L81" s="10" t="s">
        <v>77</v>
      </c>
    </row>
    <row r="82" spans="11:12" x14ac:dyDescent="0.2">
      <c r="K82">
        <f t="shared" si="3"/>
        <v>0</v>
      </c>
      <c r="L82" s="37">
        <f t="array" ref="L82:L88">TRANSPOSE(B12:H12)</f>
        <v>0</v>
      </c>
    </row>
    <row r="83" spans="11:12" x14ac:dyDescent="0.2">
      <c r="K83">
        <f t="shared" si="3"/>
        <v>0</v>
      </c>
      <c r="L83" s="37">
        <v>0</v>
      </c>
    </row>
    <row r="84" spans="11:12" x14ac:dyDescent="0.2">
      <c r="K84">
        <f t="shared" si="3"/>
        <v>0</v>
      </c>
      <c r="L84" s="37">
        <v>0</v>
      </c>
    </row>
    <row r="85" spans="11:12" x14ac:dyDescent="0.2">
      <c r="K85">
        <f t="shared" si="3"/>
        <v>0</v>
      </c>
      <c r="L85" s="37">
        <v>0</v>
      </c>
    </row>
    <row r="86" spans="11:12" x14ac:dyDescent="0.2">
      <c r="K86">
        <f t="shared" si="3"/>
        <v>0</v>
      </c>
      <c r="L86" s="37">
        <v>0</v>
      </c>
    </row>
    <row r="87" spans="11:12" x14ac:dyDescent="0.2">
      <c r="K87">
        <f t="shared" si="3"/>
        <v>0</v>
      </c>
      <c r="L87" s="37">
        <v>0</v>
      </c>
    </row>
    <row r="88" spans="11:12" x14ac:dyDescent="0.2">
      <c r="K88">
        <f t="shared" si="3"/>
        <v>0</v>
      </c>
      <c r="L88" s="37">
        <v>0</v>
      </c>
    </row>
    <row r="89" spans="11:12" x14ac:dyDescent="0.2">
      <c r="L89" s="10" t="s">
        <v>78</v>
      </c>
    </row>
    <row r="90" spans="11:12" x14ac:dyDescent="0.2">
      <c r="K90">
        <f t="shared" si="3"/>
        <v>0</v>
      </c>
      <c r="L90" s="37">
        <f t="array" ref="L90:L96">TRANSPOSE(B13:H13)</f>
        <v>0</v>
      </c>
    </row>
    <row r="91" spans="11:12" x14ac:dyDescent="0.2">
      <c r="K91">
        <f t="shared" ref="K91:K154" si="4">-L91</f>
        <v>0</v>
      </c>
      <c r="L91" s="37">
        <v>0</v>
      </c>
    </row>
    <row r="92" spans="11:12" x14ac:dyDescent="0.2">
      <c r="K92">
        <f t="shared" si="4"/>
        <v>0</v>
      </c>
      <c r="L92" s="37">
        <v>0</v>
      </c>
    </row>
    <row r="93" spans="11:12" x14ac:dyDescent="0.2">
      <c r="K93">
        <f t="shared" si="4"/>
        <v>0</v>
      </c>
      <c r="L93" s="37">
        <v>0</v>
      </c>
    </row>
    <row r="94" spans="11:12" x14ac:dyDescent="0.2">
      <c r="K94">
        <f t="shared" si="4"/>
        <v>0</v>
      </c>
      <c r="L94" s="37">
        <v>0</v>
      </c>
    </row>
    <row r="95" spans="11:12" x14ac:dyDescent="0.2">
      <c r="K95">
        <f t="shared" si="4"/>
        <v>0</v>
      </c>
      <c r="L95" s="37">
        <v>0</v>
      </c>
    </row>
    <row r="96" spans="11:12" x14ac:dyDescent="0.2">
      <c r="K96">
        <f t="shared" si="4"/>
        <v>0</v>
      </c>
      <c r="L96" s="37">
        <v>0</v>
      </c>
    </row>
    <row r="97" spans="11:12" x14ac:dyDescent="0.2">
      <c r="L97" s="10" t="s">
        <v>84</v>
      </c>
    </row>
    <row r="98" spans="11:12" x14ac:dyDescent="0.2">
      <c r="K98">
        <f t="shared" si="4"/>
        <v>0</v>
      </c>
      <c r="L98" s="37">
        <f t="array" ref="L98:L104">TRANSPOSE(B14:H14)</f>
        <v>0</v>
      </c>
    </row>
    <row r="99" spans="11:12" x14ac:dyDescent="0.2">
      <c r="K99">
        <f t="shared" si="4"/>
        <v>0</v>
      </c>
      <c r="L99" s="37">
        <v>0</v>
      </c>
    </row>
    <row r="100" spans="11:12" x14ac:dyDescent="0.2">
      <c r="K100">
        <f t="shared" si="4"/>
        <v>0</v>
      </c>
      <c r="L100" s="37">
        <v>0</v>
      </c>
    </row>
    <row r="101" spans="11:12" x14ac:dyDescent="0.2">
      <c r="K101">
        <f t="shared" si="4"/>
        <v>0</v>
      </c>
      <c r="L101" s="37">
        <v>0</v>
      </c>
    </row>
    <row r="102" spans="11:12" x14ac:dyDescent="0.2">
      <c r="K102">
        <f t="shared" si="4"/>
        <v>0</v>
      </c>
      <c r="L102" s="37">
        <v>0</v>
      </c>
    </row>
    <row r="103" spans="11:12" x14ac:dyDescent="0.2">
      <c r="K103">
        <f t="shared" si="4"/>
        <v>0</v>
      </c>
      <c r="L103" s="37">
        <v>0</v>
      </c>
    </row>
    <row r="104" spans="11:12" x14ac:dyDescent="0.2">
      <c r="K104">
        <f t="shared" si="4"/>
        <v>0</v>
      </c>
      <c r="L104" s="37">
        <v>0</v>
      </c>
    </row>
    <row r="105" spans="11:12" x14ac:dyDescent="0.2">
      <c r="L105" s="10" t="s">
        <v>85</v>
      </c>
    </row>
    <row r="106" spans="11:12" x14ac:dyDescent="0.2">
      <c r="K106">
        <f t="shared" si="4"/>
        <v>0</v>
      </c>
      <c r="L106" s="37">
        <f t="array" ref="L106:L112">TRANSPOSE(B15:H15)</f>
        <v>0</v>
      </c>
    </row>
    <row r="107" spans="11:12" x14ac:dyDescent="0.2">
      <c r="K107">
        <f t="shared" si="4"/>
        <v>0</v>
      </c>
      <c r="L107" s="37">
        <v>0</v>
      </c>
    </row>
    <row r="108" spans="11:12" x14ac:dyDescent="0.2">
      <c r="K108">
        <f t="shared" si="4"/>
        <v>0</v>
      </c>
      <c r="L108" s="37">
        <v>0</v>
      </c>
    </row>
    <row r="109" spans="11:12" x14ac:dyDescent="0.2">
      <c r="K109">
        <f t="shared" si="4"/>
        <v>0</v>
      </c>
      <c r="L109" s="37">
        <v>0</v>
      </c>
    </row>
    <row r="110" spans="11:12" x14ac:dyDescent="0.2">
      <c r="K110">
        <f t="shared" si="4"/>
        <v>0</v>
      </c>
      <c r="L110" s="37">
        <v>0</v>
      </c>
    </row>
    <row r="111" spans="11:12" x14ac:dyDescent="0.2">
      <c r="K111">
        <f t="shared" si="4"/>
        <v>0</v>
      </c>
      <c r="L111" s="37">
        <v>0</v>
      </c>
    </row>
    <row r="112" spans="11:12" x14ac:dyDescent="0.2">
      <c r="K112">
        <f t="shared" si="4"/>
        <v>0</v>
      </c>
      <c r="L112" s="37">
        <v>0</v>
      </c>
    </row>
    <row r="113" spans="11:12" x14ac:dyDescent="0.2">
      <c r="L113" s="10" t="s">
        <v>86</v>
      </c>
    </row>
    <row r="114" spans="11:12" x14ac:dyDescent="0.2">
      <c r="K114">
        <f t="shared" si="4"/>
        <v>0</v>
      </c>
      <c r="L114" s="37">
        <f t="array" ref="L114:L120">TRANSPOSE(B16:H16)</f>
        <v>0</v>
      </c>
    </row>
    <row r="115" spans="11:12" x14ac:dyDescent="0.2">
      <c r="K115">
        <f t="shared" si="4"/>
        <v>0</v>
      </c>
      <c r="L115" s="37">
        <v>0</v>
      </c>
    </row>
    <row r="116" spans="11:12" x14ac:dyDescent="0.2">
      <c r="K116">
        <f t="shared" si="4"/>
        <v>0</v>
      </c>
      <c r="L116" s="37">
        <v>0</v>
      </c>
    </row>
    <row r="117" spans="11:12" x14ac:dyDescent="0.2">
      <c r="K117">
        <f t="shared" si="4"/>
        <v>0</v>
      </c>
      <c r="L117" s="37">
        <v>0</v>
      </c>
    </row>
    <row r="118" spans="11:12" x14ac:dyDescent="0.2">
      <c r="K118">
        <f t="shared" si="4"/>
        <v>0</v>
      </c>
      <c r="L118" s="37">
        <v>0</v>
      </c>
    </row>
    <row r="119" spans="11:12" x14ac:dyDescent="0.2">
      <c r="K119">
        <f t="shared" si="4"/>
        <v>0</v>
      </c>
      <c r="L119" s="37">
        <v>0</v>
      </c>
    </row>
    <row r="120" spans="11:12" x14ac:dyDescent="0.2">
      <c r="K120">
        <f t="shared" si="4"/>
        <v>0</v>
      </c>
      <c r="L120" s="37">
        <v>0</v>
      </c>
    </row>
    <row r="121" spans="11:12" x14ac:dyDescent="0.2">
      <c r="L121" s="10" t="s">
        <v>79</v>
      </c>
    </row>
    <row r="122" spans="11:12" x14ac:dyDescent="0.2">
      <c r="K122">
        <f t="shared" si="4"/>
        <v>0</v>
      </c>
      <c r="L122" s="37">
        <f t="array" ref="L122:L128">TRANSPOSE(B17:H17)</f>
        <v>0</v>
      </c>
    </row>
    <row r="123" spans="11:12" x14ac:dyDescent="0.2">
      <c r="K123">
        <f t="shared" si="4"/>
        <v>0</v>
      </c>
      <c r="L123" s="37">
        <v>0</v>
      </c>
    </row>
    <row r="124" spans="11:12" x14ac:dyDescent="0.2">
      <c r="K124">
        <f t="shared" si="4"/>
        <v>0</v>
      </c>
      <c r="L124" s="37">
        <v>0</v>
      </c>
    </row>
    <row r="125" spans="11:12" x14ac:dyDescent="0.2">
      <c r="K125">
        <f t="shared" si="4"/>
        <v>0</v>
      </c>
      <c r="L125" s="37">
        <v>0</v>
      </c>
    </row>
    <row r="126" spans="11:12" x14ac:dyDescent="0.2">
      <c r="K126">
        <f t="shared" si="4"/>
        <v>0</v>
      </c>
      <c r="L126" s="37">
        <v>0</v>
      </c>
    </row>
    <row r="127" spans="11:12" x14ac:dyDescent="0.2">
      <c r="K127">
        <f t="shared" si="4"/>
        <v>0</v>
      </c>
      <c r="L127" s="37">
        <v>0</v>
      </c>
    </row>
    <row r="128" spans="11:12" x14ac:dyDescent="0.2">
      <c r="K128">
        <f t="shared" si="4"/>
        <v>0</v>
      </c>
      <c r="L128" s="37">
        <v>0</v>
      </c>
    </row>
    <row r="129" spans="11:12" x14ac:dyDescent="0.2">
      <c r="L129" s="10" t="s">
        <v>80</v>
      </c>
    </row>
    <row r="130" spans="11:12" x14ac:dyDescent="0.2">
      <c r="K130">
        <f t="shared" si="4"/>
        <v>0</v>
      </c>
      <c r="L130" s="37">
        <f t="array" ref="L130:L136">TRANSPOSE(B18:H18)</f>
        <v>0</v>
      </c>
    </row>
    <row r="131" spans="11:12" x14ac:dyDescent="0.2">
      <c r="K131">
        <f t="shared" si="4"/>
        <v>0</v>
      </c>
      <c r="L131" s="37">
        <v>0</v>
      </c>
    </row>
    <row r="132" spans="11:12" x14ac:dyDescent="0.2">
      <c r="K132">
        <f t="shared" si="4"/>
        <v>0</v>
      </c>
      <c r="L132" s="37">
        <v>0</v>
      </c>
    </row>
    <row r="133" spans="11:12" x14ac:dyDescent="0.2">
      <c r="K133">
        <f t="shared" si="4"/>
        <v>0</v>
      </c>
      <c r="L133" s="37">
        <v>0</v>
      </c>
    </row>
    <row r="134" spans="11:12" x14ac:dyDescent="0.2">
      <c r="K134">
        <f t="shared" si="4"/>
        <v>0</v>
      </c>
      <c r="L134" s="37">
        <v>0</v>
      </c>
    </row>
    <row r="135" spans="11:12" x14ac:dyDescent="0.2">
      <c r="K135">
        <f t="shared" si="4"/>
        <v>0</v>
      </c>
      <c r="L135" s="37">
        <v>0</v>
      </c>
    </row>
    <row r="136" spans="11:12" x14ac:dyDescent="0.2">
      <c r="K136">
        <f t="shared" si="4"/>
        <v>0</v>
      </c>
      <c r="L136" s="37">
        <v>0</v>
      </c>
    </row>
    <row r="137" spans="11:12" x14ac:dyDescent="0.2">
      <c r="L137" s="10" t="s">
        <v>87</v>
      </c>
    </row>
    <row r="138" spans="11:12" x14ac:dyDescent="0.2">
      <c r="K138">
        <f t="shared" si="4"/>
        <v>0</v>
      </c>
      <c r="L138" s="37">
        <f t="array" ref="L138:L144">TRANSPOSE(B19:H19)</f>
        <v>0</v>
      </c>
    </row>
    <row r="139" spans="11:12" x14ac:dyDescent="0.2">
      <c r="K139">
        <f t="shared" si="4"/>
        <v>0</v>
      </c>
      <c r="L139" s="37">
        <v>0</v>
      </c>
    </row>
    <row r="140" spans="11:12" x14ac:dyDescent="0.2">
      <c r="K140">
        <f t="shared" si="4"/>
        <v>0</v>
      </c>
      <c r="L140" s="37">
        <v>0</v>
      </c>
    </row>
    <row r="141" spans="11:12" x14ac:dyDescent="0.2">
      <c r="K141">
        <f t="shared" si="4"/>
        <v>0</v>
      </c>
      <c r="L141" s="37">
        <v>0</v>
      </c>
    </row>
    <row r="142" spans="11:12" x14ac:dyDescent="0.2">
      <c r="K142">
        <f t="shared" si="4"/>
        <v>0</v>
      </c>
      <c r="L142" s="37">
        <v>0</v>
      </c>
    </row>
    <row r="143" spans="11:12" x14ac:dyDescent="0.2">
      <c r="K143">
        <f t="shared" si="4"/>
        <v>0</v>
      </c>
      <c r="L143" s="37">
        <v>0</v>
      </c>
    </row>
    <row r="144" spans="11:12" x14ac:dyDescent="0.2">
      <c r="K144">
        <f t="shared" si="4"/>
        <v>0</v>
      </c>
      <c r="L144" s="37">
        <v>0</v>
      </c>
    </row>
    <row r="145" spans="11:12" x14ac:dyDescent="0.2">
      <c r="L145" s="10" t="s">
        <v>88</v>
      </c>
    </row>
    <row r="146" spans="11:12" x14ac:dyDescent="0.2">
      <c r="K146">
        <f t="shared" si="4"/>
        <v>0</v>
      </c>
      <c r="L146" s="37">
        <f t="array" ref="L146:L152">TRANSPOSE(B20:H20)</f>
        <v>0</v>
      </c>
    </row>
    <row r="147" spans="11:12" x14ac:dyDescent="0.2">
      <c r="K147">
        <f t="shared" si="4"/>
        <v>0</v>
      </c>
      <c r="L147" s="37">
        <v>0</v>
      </c>
    </row>
    <row r="148" spans="11:12" x14ac:dyDescent="0.2">
      <c r="K148">
        <f t="shared" si="4"/>
        <v>0</v>
      </c>
      <c r="L148" s="37">
        <v>0</v>
      </c>
    </row>
    <row r="149" spans="11:12" x14ac:dyDescent="0.2">
      <c r="K149">
        <f t="shared" si="4"/>
        <v>0</v>
      </c>
      <c r="L149" s="37">
        <v>0</v>
      </c>
    </row>
    <row r="150" spans="11:12" x14ac:dyDescent="0.2">
      <c r="K150">
        <f t="shared" si="4"/>
        <v>0</v>
      </c>
      <c r="L150" s="37">
        <v>0</v>
      </c>
    </row>
    <row r="151" spans="11:12" x14ac:dyDescent="0.2">
      <c r="K151">
        <f t="shared" si="4"/>
        <v>0</v>
      </c>
      <c r="L151" s="37">
        <v>0</v>
      </c>
    </row>
    <row r="152" spans="11:12" x14ac:dyDescent="0.2">
      <c r="K152">
        <f t="shared" si="4"/>
        <v>0</v>
      </c>
      <c r="L152" s="37">
        <v>0</v>
      </c>
    </row>
    <row r="153" spans="11:12" x14ac:dyDescent="0.2">
      <c r="L153" s="10" t="s">
        <v>89</v>
      </c>
    </row>
    <row r="154" spans="11:12" x14ac:dyDescent="0.2">
      <c r="K154">
        <f t="shared" si="4"/>
        <v>0</v>
      </c>
      <c r="L154" s="37">
        <f t="array" ref="L154:L160">TRANSPOSE(B21:H21)</f>
        <v>0</v>
      </c>
    </row>
    <row r="155" spans="11:12" x14ac:dyDescent="0.2">
      <c r="K155">
        <f t="shared" ref="K155:K176" si="5">-L155</f>
        <v>0</v>
      </c>
      <c r="L155" s="37">
        <v>0</v>
      </c>
    </row>
    <row r="156" spans="11:12" x14ac:dyDescent="0.2">
      <c r="K156">
        <f t="shared" si="5"/>
        <v>0</v>
      </c>
      <c r="L156" s="37">
        <v>0</v>
      </c>
    </row>
    <row r="157" spans="11:12" x14ac:dyDescent="0.2">
      <c r="K157">
        <f t="shared" si="5"/>
        <v>0</v>
      </c>
      <c r="L157" s="37">
        <v>0</v>
      </c>
    </row>
    <row r="158" spans="11:12" x14ac:dyDescent="0.2">
      <c r="K158">
        <f t="shared" si="5"/>
        <v>0</v>
      </c>
      <c r="L158" s="37">
        <v>0</v>
      </c>
    </row>
    <row r="159" spans="11:12" x14ac:dyDescent="0.2">
      <c r="K159">
        <f t="shared" si="5"/>
        <v>0</v>
      </c>
      <c r="L159" s="37">
        <v>0</v>
      </c>
    </row>
    <row r="160" spans="11:12" x14ac:dyDescent="0.2">
      <c r="K160">
        <f t="shared" si="5"/>
        <v>0</v>
      </c>
      <c r="L160" s="37">
        <v>0</v>
      </c>
    </row>
    <row r="161" spans="11:12" x14ac:dyDescent="0.2">
      <c r="L161" s="10" t="s">
        <v>93</v>
      </c>
    </row>
    <row r="162" spans="11:12" x14ac:dyDescent="0.2">
      <c r="K162">
        <f t="shared" si="5"/>
        <v>0</v>
      </c>
      <c r="L162" s="37">
        <f t="array" ref="L162:L168">TRANSPOSE(B22:H22)</f>
        <v>0</v>
      </c>
    </row>
    <row r="163" spans="11:12" x14ac:dyDescent="0.2">
      <c r="K163">
        <f t="shared" si="5"/>
        <v>0</v>
      </c>
      <c r="L163" s="37">
        <v>0</v>
      </c>
    </row>
    <row r="164" spans="11:12" x14ac:dyDescent="0.2">
      <c r="K164">
        <f t="shared" si="5"/>
        <v>0</v>
      </c>
      <c r="L164" s="37">
        <v>0</v>
      </c>
    </row>
    <row r="165" spans="11:12" x14ac:dyDescent="0.2">
      <c r="K165">
        <f t="shared" si="5"/>
        <v>0</v>
      </c>
      <c r="L165" s="37">
        <v>0</v>
      </c>
    </row>
    <row r="166" spans="11:12" x14ac:dyDescent="0.2">
      <c r="K166">
        <f t="shared" si="5"/>
        <v>0</v>
      </c>
      <c r="L166" s="37">
        <v>0</v>
      </c>
    </row>
    <row r="167" spans="11:12" x14ac:dyDescent="0.2">
      <c r="K167">
        <f t="shared" si="5"/>
        <v>0</v>
      </c>
      <c r="L167" s="37">
        <v>0</v>
      </c>
    </row>
    <row r="168" spans="11:12" x14ac:dyDescent="0.2">
      <c r="K168">
        <f t="shared" si="5"/>
        <v>0</v>
      </c>
      <c r="L168" s="37">
        <v>0</v>
      </c>
    </row>
    <row r="169" spans="11:12" x14ac:dyDescent="0.2">
      <c r="L169" s="10" t="s">
        <v>90</v>
      </c>
    </row>
    <row r="170" spans="11:12" x14ac:dyDescent="0.2">
      <c r="K170">
        <f t="shared" si="5"/>
        <v>0</v>
      </c>
      <c r="L170" s="37">
        <f t="array" ref="L170:L176">TRANSPOSE(B23:H23)</f>
        <v>0</v>
      </c>
    </row>
    <row r="171" spans="11:12" x14ac:dyDescent="0.2">
      <c r="K171">
        <f t="shared" si="5"/>
        <v>0</v>
      </c>
      <c r="L171" s="37">
        <v>0</v>
      </c>
    </row>
    <row r="172" spans="11:12" x14ac:dyDescent="0.2">
      <c r="K172">
        <f t="shared" si="5"/>
        <v>0</v>
      </c>
      <c r="L172" s="37">
        <v>0</v>
      </c>
    </row>
    <row r="173" spans="11:12" x14ac:dyDescent="0.2">
      <c r="K173">
        <f t="shared" si="5"/>
        <v>0</v>
      </c>
      <c r="L173" s="37">
        <v>0</v>
      </c>
    </row>
    <row r="174" spans="11:12" x14ac:dyDescent="0.2">
      <c r="K174">
        <f t="shared" si="5"/>
        <v>0</v>
      </c>
      <c r="L174" s="37">
        <v>0</v>
      </c>
    </row>
    <row r="175" spans="11:12" x14ac:dyDescent="0.2">
      <c r="K175">
        <f t="shared" si="5"/>
        <v>0</v>
      </c>
      <c r="L175" s="37">
        <v>0</v>
      </c>
    </row>
    <row r="176" spans="11:12" x14ac:dyDescent="0.2">
      <c r="K176">
        <f t="shared" si="5"/>
        <v>0</v>
      </c>
      <c r="L176" s="37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AU63"/>
  <sheetViews>
    <sheetView tabSelected="1" topLeftCell="R1" zoomScale="50" workbookViewId="0">
      <selection activeCell="AD21" sqref="AD21"/>
    </sheetView>
  </sheetViews>
  <sheetFormatPr baseColWidth="10" defaultRowHeight="16" x14ac:dyDescent="0.2"/>
  <cols>
    <col min="24" max="24" width="21.6640625" customWidth="1"/>
    <col min="31" max="31" width="14.33203125" bestFit="1" customWidth="1"/>
  </cols>
  <sheetData>
    <row r="1" spans="1:47" x14ac:dyDescent="0.2">
      <c r="B1" t="s">
        <v>15</v>
      </c>
      <c r="F1" s="21"/>
      <c r="AD1" t="s">
        <v>212</v>
      </c>
      <c r="AE1" t="s">
        <v>240</v>
      </c>
      <c r="AF1" t="s">
        <v>194</v>
      </c>
      <c r="AQ1" t="s">
        <v>212</v>
      </c>
      <c r="AR1" t="s">
        <v>249</v>
      </c>
      <c r="AS1" t="s">
        <v>250</v>
      </c>
    </row>
    <row r="2" spans="1:47" x14ac:dyDescent="0.2">
      <c r="A2" s="33" t="s">
        <v>143</v>
      </c>
      <c r="B2">
        <v>0.27715602</v>
      </c>
      <c r="F2" s="21"/>
      <c r="Q2" t="s">
        <v>168</v>
      </c>
      <c r="R2" t="s">
        <v>167</v>
      </c>
      <c r="V2" t="s">
        <v>212</v>
      </c>
      <c r="W2" t="s">
        <v>193</v>
      </c>
      <c r="X2" t="s">
        <v>194</v>
      </c>
      <c r="AD2" t="s">
        <v>195</v>
      </c>
      <c r="AE2">
        <v>0.13800000000000001</v>
      </c>
      <c r="AF2">
        <v>0.38776954000000002</v>
      </c>
      <c r="AM2" s="21"/>
      <c r="AQ2" t="s">
        <v>195</v>
      </c>
      <c r="AR2">
        <v>0.26</v>
      </c>
      <c r="AS2">
        <v>1.8</v>
      </c>
    </row>
    <row r="3" spans="1:47" x14ac:dyDescent="0.2">
      <c r="A3" s="33" t="s">
        <v>144</v>
      </c>
      <c r="B3">
        <v>0.28886555000000003</v>
      </c>
      <c r="F3" s="21"/>
      <c r="Q3" t="s">
        <v>169</v>
      </c>
      <c r="R3">
        <v>93.329183</v>
      </c>
      <c r="V3" t="s">
        <v>195</v>
      </c>
      <c r="W3">
        <v>97</v>
      </c>
      <c r="X3">
        <v>4.7</v>
      </c>
      <c r="Z3">
        <f>CORREL(W3:W19,X3:X19)</f>
        <v>0.39224397362429064</v>
      </c>
      <c r="AD3" t="s">
        <v>205</v>
      </c>
      <c r="AE3">
        <v>0.13500000000000001</v>
      </c>
      <c r="AF3">
        <v>0.99072888000000003</v>
      </c>
      <c r="AH3">
        <f>CORREL(AE2:AE21,AF2:AF21)</f>
        <v>0.26715033891968892</v>
      </c>
      <c r="AQ3" t="s">
        <v>211</v>
      </c>
      <c r="AR3">
        <v>0.32</v>
      </c>
      <c r="AS3">
        <v>-6.1</v>
      </c>
    </row>
    <row r="4" spans="1:47" x14ac:dyDescent="0.2">
      <c r="A4" s="33" t="s">
        <v>145</v>
      </c>
      <c r="B4">
        <v>0.27980427000000002</v>
      </c>
      <c r="F4" s="21"/>
      <c r="Q4" t="s">
        <v>134</v>
      </c>
      <c r="R4">
        <v>87.206329999999994</v>
      </c>
      <c r="V4" t="s">
        <v>196</v>
      </c>
      <c r="W4">
        <v>85</v>
      </c>
      <c r="X4">
        <v>0.7</v>
      </c>
      <c r="AD4" t="s">
        <v>211</v>
      </c>
      <c r="AE4">
        <v>9.7000000000000003E-2</v>
      </c>
      <c r="AF4">
        <v>-5.3489841</v>
      </c>
      <c r="AQ4" t="s">
        <v>206</v>
      </c>
      <c r="AR4">
        <v>0.15</v>
      </c>
      <c r="AS4">
        <v>-4.2</v>
      </c>
      <c r="AU4">
        <f>CORREL(AR2:AR13,AS2:AS13)</f>
        <v>-0.45102977291473451</v>
      </c>
    </row>
    <row r="5" spans="1:47" x14ac:dyDescent="0.2">
      <c r="A5" s="33" t="s">
        <v>146</v>
      </c>
      <c r="B5">
        <v>0.27215686</v>
      </c>
      <c r="F5" s="21"/>
      <c r="Q5" t="s">
        <v>170</v>
      </c>
      <c r="R5">
        <v>82.443398999999999</v>
      </c>
      <c r="V5" t="s">
        <v>197</v>
      </c>
      <c r="W5">
        <v>78</v>
      </c>
      <c r="X5">
        <v>2.1</v>
      </c>
      <c r="AD5" t="s">
        <v>206</v>
      </c>
      <c r="AE5">
        <v>5.6000000000000001E-2</v>
      </c>
      <c r="AF5">
        <v>-5.9165352999999996</v>
      </c>
      <c r="AM5" s="21"/>
      <c r="AQ5" t="s">
        <v>210</v>
      </c>
      <c r="AR5">
        <v>0.4</v>
      </c>
      <c r="AS5">
        <v>0.8</v>
      </c>
    </row>
    <row r="6" spans="1:47" x14ac:dyDescent="0.2">
      <c r="A6" s="33" t="s">
        <v>147</v>
      </c>
      <c r="B6">
        <v>0.25816366000000002</v>
      </c>
      <c r="F6" s="21"/>
      <c r="Q6" t="s">
        <v>127</v>
      </c>
      <c r="R6">
        <v>81.203097999999997</v>
      </c>
      <c r="V6" t="s">
        <v>198</v>
      </c>
      <c r="W6">
        <v>78</v>
      </c>
      <c r="X6">
        <v>21.5</v>
      </c>
      <c r="AD6" t="s">
        <v>237</v>
      </c>
      <c r="AE6">
        <v>0.16800000000000001</v>
      </c>
      <c r="AF6">
        <v>5.9997005000000003</v>
      </c>
      <c r="AQ6" t="s">
        <v>202</v>
      </c>
      <c r="AR6">
        <v>0.18</v>
      </c>
      <c r="AS6">
        <v>11.8</v>
      </c>
    </row>
    <row r="7" spans="1:47" x14ac:dyDescent="0.2">
      <c r="A7" s="33" t="s">
        <v>148</v>
      </c>
      <c r="B7">
        <v>0.25281320000000002</v>
      </c>
      <c r="F7" s="21"/>
      <c r="Q7" t="s">
        <v>141</v>
      </c>
      <c r="R7">
        <v>75.262578000000005</v>
      </c>
      <c r="V7" t="s">
        <v>199</v>
      </c>
      <c r="W7">
        <v>72</v>
      </c>
      <c r="X7">
        <v>-8.8000000000000007</v>
      </c>
      <c r="AD7" t="s">
        <v>210</v>
      </c>
      <c r="AE7">
        <v>0.113</v>
      </c>
      <c r="AF7">
        <v>1.3197648</v>
      </c>
      <c r="AQ7" t="s">
        <v>238</v>
      </c>
      <c r="AR7">
        <v>0.41</v>
      </c>
      <c r="AS7">
        <v>-10.3</v>
      </c>
    </row>
    <row r="8" spans="1:47" x14ac:dyDescent="0.2">
      <c r="A8" s="33" t="s">
        <v>149</v>
      </c>
      <c r="B8">
        <v>0.23195083999999999</v>
      </c>
      <c r="F8" s="21"/>
      <c r="Q8" s="10" t="s">
        <v>125</v>
      </c>
      <c r="R8">
        <v>74.186862000000005</v>
      </c>
      <c r="V8" t="s">
        <v>200</v>
      </c>
      <c r="W8">
        <v>70</v>
      </c>
      <c r="X8">
        <v>0</v>
      </c>
      <c r="AD8" t="s">
        <v>202</v>
      </c>
      <c r="AE8">
        <v>7.6999999999999999E-2</v>
      </c>
      <c r="AF8">
        <v>-3.7835678000000001</v>
      </c>
      <c r="AQ8" t="s">
        <v>208</v>
      </c>
      <c r="AR8">
        <v>0.5</v>
      </c>
      <c r="AS8">
        <v>-0.7</v>
      </c>
    </row>
    <row r="9" spans="1:47" x14ac:dyDescent="0.2">
      <c r="A9" s="33" t="s">
        <v>150</v>
      </c>
      <c r="B9">
        <v>0.2084474</v>
      </c>
      <c r="F9" s="21"/>
      <c r="Q9" s="10" t="s">
        <v>128</v>
      </c>
      <c r="R9">
        <v>74.071827999999996</v>
      </c>
      <c r="V9" t="s">
        <v>201</v>
      </c>
      <c r="W9">
        <v>69</v>
      </c>
      <c r="X9">
        <v>1.1000000000000001</v>
      </c>
      <c r="AD9" t="s">
        <v>238</v>
      </c>
      <c r="AE9">
        <v>0.125</v>
      </c>
      <c r="AF9">
        <v>-10.023047999999999</v>
      </c>
      <c r="AM9" s="21"/>
      <c r="AQ9" t="s">
        <v>209</v>
      </c>
      <c r="AR9">
        <v>0.34</v>
      </c>
      <c r="AS9">
        <v>-9.9</v>
      </c>
    </row>
    <row r="10" spans="1:47" x14ac:dyDescent="0.2">
      <c r="A10" s="33" t="s">
        <v>151</v>
      </c>
      <c r="B10">
        <v>0.20953199</v>
      </c>
      <c r="F10" s="21"/>
      <c r="Q10" s="10" t="s">
        <v>132</v>
      </c>
      <c r="R10">
        <v>72.727554999999995</v>
      </c>
      <c r="V10" t="s">
        <v>202</v>
      </c>
      <c r="W10">
        <v>69</v>
      </c>
      <c r="X10">
        <v>9.4</v>
      </c>
      <c r="AD10" t="s">
        <v>207</v>
      </c>
      <c r="AE10">
        <v>0.255</v>
      </c>
      <c r="AF10">
        <v>-0.22412256</v>
      </c>
      <c r="AQ10" t="s">
        <v>197</v>
      </c>
      <c r="AR10">
        <v>0.17</v>
      </c>
      <c r="AS10">
        <v>4.3</v>
      </c>
    </row>
    <row r="11" spans="1:47" x14ac:dyDescent="0.2">
      <c r="A11" s="33" t="s">
        <v>152</v>
      </c>
      <c r="B11">
        <v>0.19843923999999999</v>
      </c>
      <c r="Q11" s="10" t="s">
        <v>126</v>
      </c>
      <c r="R11">
        <v>72.450586000000001</v>
      </c>
      <c r="V11" t="s">
        <v>203</v>
      </c>
      <c r="W11">
        <v>60</v>
      </c>
      <c r="X11">
        <v>-8.1</v>
      </c>
      <c r="AD11" t="s">
        <v>198</v>
      </c>
      <c r="AE11">
        <v>9.9000000000000005E-2</v>
      </c>
      <c r="AF11">
        <v>-0.94729547999999997</v>
      </c>
      <c r="AQ11" t="s">
        <v>203</v>
      </c>
      <c r="AR11" s="45">
        <v>0.54</v>
      </c>
      <c r="AS11">
        <v>-13.8</v>
      </c>
    </row>
    <row r="12" spans="1:47" x14ac:dyDescent="0.2">
      <c r="A12" s="33"/>
      <c r="O12" s="10"/>
      <c r="Q12" t="s">
        <v>142</v>
      </c>
      <c r="R12">
        <v>71.714726999999996</v>
      </c>
      <c r="V12" t="s">
        <v>204</v>
      </c>
      <c r="W12">
        <v>60</v>
      </c>
      <c r="X12">
        <v>-1.4</v>
      </c>
      <c r="AD12" t="s">
        <v>208</v>
      </c>
      <c r="AE12">
        <v>0.124</v>
      </c>
      <c r="AF12">
        <v>-3.5083275</v>
      </c>
      <c r="AQ12" t="s">
        <v>204</v>
      </c>
      <c r="AR12">
        <v>0.5</v>
      </c>
      <c r="AS12">
        <v>1.2</v>
      </c>
    </row>
    <row r="13" spans="1:47" x14ac:dyDescent="0.2">
      <c r="A13" s="33"/>
      <c r="Q13" s="10" t="s">
        <v>122</v>
      </c>
      <c r="R13">
        <v>67.660415</v>
      </c>
      <c r="V13" t="s">
        <v>205</v>
      </c>
      <c r="W13">
        <v>59</v>
      </c>
      <c r="X13">
        <v>-0.3</v>
      </c>
      <c r="AD13" t="s">
        <v>209</v>
      </c>
      <c r="AE13">
        <v>0.12</v>
      </c>
      <c r="AF13">
        <v>2.1533813999999998</v>
      </c>
      <c r="AQ13" t="s">
        <v>200</v>
      </c>
      <c r="AR13">
        <v>0.47</v>
      </c>
      <c r="AS13">
        <v>-0.4</v>
      </c>
    </row>
    <row r="14" spans="1:47" x14ac:dyDescent="0.2">
      <c r="Q14" t="s">
        <v>140</v>
      </c>
      <c r="R14">
        <v>67.004940000000005</v>
      </c>
      <c r="V14" t="s">
        <v>206</v>
      </c>
      <c r="W14">
        <v>55</v>
      </c>
      <c r="X14">
        <v>-3.2</v>
      </c>
      <c r="AD14" t="s">
        <v>197</v>
      </c>
      <c r="AE14">
        <v>7.4999999999999997E-2</v>
      </c>
      <c r="AF14">
        <v>-4.6801523999999999</v>
      </c>
      <c r="AM14" s="21"/>
    </row>
    <row r="15" spans="1:47" x14ac:dyDescent="0.2">
      <c r="O15" s="10"/>
      <c r="Q15" s="10" t="s">
        <v>121</v>
      </c>
      <c r="R15">
        <v>65.789385999999993</v>
      </c>
      <c r="V15" t="s">
        <v>207</v>
      </c>
      <c r="W15">
        <v>52</v>
      </c>
      <c r="X15">
        <v>-4.5</v>
      </c>
      <c r="AD15" t="s">
        <v>196</v>
      </c>
      <c r="AE15">
        <v>0.17</v>
      </c>
      <c r="AF15">
        <v>1.3249557000000001</v>
      </c>
    </row>
    <row r="16" spans="1:47" x14ac:dyDescent="0.2">
      <c r="Q16" s="10" t="s">
        <v>138</v>
      </c>
      <c r="R16">
        <v>65.135052999999999</v>
      </c>
      <c r="V16" t="s">
        <v>208</v>
      </c>
      <c r="W16">
        <v>50</v>
      </c>
      <c r="X16">
        <v>3.4</v>
      </c>
      <c r="AD16" t="s">
        <v>199</v>
      </c>
      <c r="AE16">
        <v>0.315</v>
      </c>
      <c r="AF16">
        <v>-7.8082979000000003</v>
      </c>
      <c r="AM16" s="21"/>
    </row>
    <row r="17" spans="1:39" x14ac:dyDescent="0.2">
      <c r="Q17" s="10" t="s">
        <v>130</v>
      </c>
      <c r="R17">
        <v>60.057467000000003</v>
      </c>
      <c r="V17" t="s">
        <v>209</v>
      </c>
      <c r="W17">
        <v>50</v>
      </c>
      <c r="X17">
        <v>0.8</v>
      </c>
      <c r="AD17" t="s">
        <v>203</v>
      </c>
      <c r="AE17">
        <v>0.124</v>
      </c>
      <c r="AF17">
        <v>-5.6155587000000002</v>
      </c>
    </row>
    <row r="18" spans="1:39" x14ac:dyDescent="0.2">
      <c r="Q18" s="10" t="s">
        <v>131</v>
      </c>
      <c r="R18">
        <v>56.054754000000003</v>
      </c>
      <c r="V18" t="s">
        <v>210</v>
      </c>
      <c r="W18">
        <v>43</v>
      </c>
      <c r="X18">
        <v>4.5999999999999996</v>
      </c>
      <c r="AD18" t="s">
        <v>201</v>
      </c>
      <c r="AE18">
        <v>0.19400000000000001</v>
      </c>
      <c r="AF18">
        <v>0.22177078</v>
      </c>
    </row>
    <row r="19" spans="1:39" x14ac:dyDescent="0.2">
      <c r="Q19" s="10" t="s">
        <v>123</v>
      </c>
      <c r="R19">
        <v>54.088929</v>
      </c>
      <c r="V19" t="s">
        <v>211</v>
      </c>
      <c r="W19">
        <v>40</v>
      </c>
      <c r="X19">
        <v>-11.6</v>
      </c>
      <c r="AD19" t="s">
        <v>204</v>
      </c>
      <c r="AE19">
        <v>0.184</v>
      </c>
      <c r="AF19">
        <v>0.57809465999999998</v>
      </c>
      <c r="AM19" s="21"/>
    </row>
    <row r="20" spans="1:39" x14ac:dyDescent="0.2">
      <c r="Q20" t="s">
        <v>136</v>
      </c>
      <c r="R20">
        <v>51.952765999999997</v>
      </c>
      <c r="AD20" t="s">
        <v>200</v>
      </c>
      <c r="AE20">
        <v>0.254</v>
      </c>
      <c r="AF20">
        <v>-0.27582096</v>
      </c>
    </row>
    <row r="21" spans="1:39" x14ac:dyDescent="0.2">
      <c r="O21" s="10"/>
      <c r="Q21" t="s">
        <v>135</v>
      </c>
      <c r="R21">
        <v>48.247126999999999</v>
      </c>
      <c r="AD21" t="s">
        <v>239</v>
      </c>
      <c r="AE21">
        <v>0.42299999999999999</v>
      </c>
      <c r="AF21">
        <v>2.7283455000000001</v>
      </c>
    </row>
    <row r="22" spans="1:39" x14ac:dyDescent="0.2">
      <c r="O22" s="10"/>
      <c r="Q22" s="10" t="s">
        <v>137</v>
      </c>
      <c r="R22">
        <v>45.027959000000003</v>
      </c>
      <c r="AM22" s="21"/>
    </row>
    <row r="23" spans="1:39" x14ac:dyDescent="0.2">
      <c r="O23" s="10"/>
      <c r="Q23" s="10" t="s">
        <v>129</v>
      </c>
      <c r="R23">
        <v>35.221648999999999</v>
      </c>
    </row>
    <row r="24" spans="1:39" x14ac:dyDescent="0.2">
      <c r="O24" s="10"/>
    </row>
    <row r="26" spans="1:39" x14ac:dyDescent="0.2">
      <c r="B26" t="s">
        <v>167</v>
      </c>
    </row>
    <row r="27" spans="1:39" x14ac:dyDescent="0.2">
      <c r="A27" t="s">
        <v>69</v>
      </c>
      <c r="B27">
        <v>64.95</v>
      </c>
      <c r="F27" s="21"/>
      <c r="O27" s="10"/>
    </row>
    <row r="28" spans="1:39" x14ac:dyDescent="0.2">
      <c r="A28" t="s">
        <v>153</v>
      </c>
      <c r="B28">
        <v>70.12</v>
      </c>
      <c r="F28" s="21"/>
      <c r="O28" s="10"/>
    </row>
    <row r="29" spans="1:39" x14ac:dyDescent="0.2">
      <c r="A29" t="s">
        <v>154</v>
      </c>
      <c r="B29">
        <v>72.34</v>
      </c>
      <c r="F29" s="21"/>
      <c r="O29" s="10"/>
    </row>
    <row r="30" spans="1:39" x14ac:dyDescent="0.2">
      <c r="O30" s="10"/>
    </row>
    <row r="60" spans="1:2" x14ac:dyDescent="0.2">
      <c r="B60" t="s">
        <v>167</v>
      </c>
    </row>
    <row r="61" spans="1:2" x14ac:dyDescent="0.2">
      <c r="A61" t="s">
        <v>183</v>
      </c>
      <c r="B61">
        <v>-7.3</v>
      </c>
    </row>
    <row r="62" spans="1:2" x14ac:dyDescent="0.2">
      <c r="A62" t="s">
        <v>184</v>
      </c>
      <c r="B62">
        <v>-1.9</v>
      </c>
    </row>
    <row r="63" spans="1:2" x14ac:dyDescent="0.2">
      <c r="A63" t="s">
        <v>185</v>
      </c>
      <c r="B63">
        <v>0.9</v>
      </c>
    </row>
  </sheetData>
  <sortState ref="Q3:R23">
    <sortCondition descending="1" ref="R3:R23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M46"/>
  <sheetViews>
    <sheetView workbookViewId="0">
      <selection activeCell="D1" sqref="D1"/>
    </sheetView>
  </sheetViews>
  <sheetFormatPr baseColWidth="10" defaultRowHeight="16" x14ac:dyDescent="0.2"/>
  <cols>
    <col min="13" max="13" width="44.5" bestFit="1" customWidth="1"/>
  </cols>
  <sheetData>
    <row r="1" spans="1:13" x14ac:dyDescent="0.2">
      <c r="A1" s="1"/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13" x14ac:dyDescent="0.2">
      <c r="A2" s="1" t="s">
        <v>0</v>
      </c>
      <c r="B2" s="1">
        <v>3.16</v>
      </c>
      <c r="C2" s="1">
        <v>0.8</v>
      </c>
      <c r="D2" s="1">
        <v>0.42</v>
      </c>
      <c r="E2" s="1">
        <v>0.42</v>
      </c>
      <c r="F2" s="1">
        <v>0.42</v>
      </c>
      <c r="G2" s="1">
        <v>0.42</v>
      </c>
      <c r="H2" s="1">
        <v>0.8</v>
      </c>
      <c r="I2" s="1">
        <f>SUM(B2:H2)</f>
        <v>6.4399999999999995</v>
      </c>
    </row>
    <row r="3" spans="1:13" x14ac:dyDescent="0.2">
      <c r="A3" s="1" t="s">
        <v>1</v>
      </c>
      <c r="B3" s="1">
        <v>2.29</v>
      </c>
      <c r="C3" s="1">
        <v>1.56</v>
      </c>
      <c r="D3" s="1">
        <v>1.18</v>
      </c>
      <c r="E3" s="1">
        <v>0.99</v>
      </c>
      <c r="F3" s="1">
        <v>0.8</v>
      </c>
      <c r="G3" s="1">
        <v>0.61</v>
      </c>
      <c r="H3" s="1">
        <v>0.42</v>
      </c>
      <c r="I3" s="1">
        <f>SUM(B3:H3)</f>
        <v>7.8500000000000005</v>
      </c>
    </row>
    <row r="4" spans="1:13" x14ac:dyDescent="0.2">
      <c r="A4" s="1" t="s">
        <v>2</v>
      </c>
      <c r="B4" s="1">
        <v>1.18</v>
      </c>
      <c r="C4" s="1">
        <v>1.94</v>
      </c>
      <c r="D4" s="1">
        <v>1.56</v>
      </c>
      <c r="E4" s="1">
        <v>1.1399999999999999</v>
      </c>
      <c r="F4" s="1">
        <v>0.99</v>
      </c>
      <c r="G4" s="1">
        <v>0.61</v>
      </c>
      <c r="H4" s="1">
        <v>0.42</v>
      </c>
      <c r="I4" s="1">
        <f>SUM(B4:H4)</f>
        <v>7.84</v>
      </c>
    </row>
    <row r="5" spans="1:13" x14ac:dyDescent="0.2">
      <c r="A5" s="1" t="s">
        <v>3</v>
      </c>
      <c r="B5" s="1">
        <v>0.42</v>
      </c>
      <c r="C5" s="1">
        <v>0.8</v>
      </c>
      <c r="D5" s="1">
        <v>1.53</v>
      </c>
      <c r="E5" s="1">
        <v>2.29</v>
      </c>
      <c r="F5" s="1">
        <v>1.53</v>
      </c>
      <c r="G5" s="1">
        <v>0.8</v>
      </c>
      <c r="H5" s="1">
        <v>0.42</v>
      </c>
      <c r="I5" s="1">
        <f>SUM(B5:H5)</f>
        <v>7.79</v>
      </c>
    </row>
    <row r="6" spans="1:13" x14ac:dyDescent="0.2">
      <c r="A6" s="1" t="s">
        <v>4</v>
      </c>
      <c r="B6" s="1">
        <v>0.42</v>
      </c>
      <c r="C6" s="1">
        <v>0.61</v>
      </c>
      <c r="D6" s="1">
        <v>0.99</v>
      </c>
      <c r="E6" s="1">
        <v>1.18</v>
      </c>
      <c r="F6" s="1">
        <v>1.56</v>
      </c>
      <c r="G6" s="1">
        <v>1.91</v>
      </c>
      <c r="H6" s="1">
        <v>1.18</v>
      </c>
      <c r="I6" s="1">
        <f>SUM(B6:H6)</f>
        <v>7.85</v>
      </c>
    </row>
    <row r="8" spans="1:13" x14ac:dyDescent="0.2">
      <c r="M8" t="s">
        <v>16</v>
      </c>
    </row>
    <row r="9" spans="1:13" x14ac:dyDescent="0.2">
      <c r="M9" t="s">
        <v>17</v>
      </c>
    </row>
    <row r="10" spans="1:13" x14ac:dyDescent="0.2">
      <c r="M10" t="s">
        <v>18</v>
      </c>
    </row>
    <row r="12" spans="1:13" x14ac:dyDescent="0.2">
      <c r="B12" t="s">
        <v>13</v>
      </c>
    </row>
    <row r="14" spans="1:13" x14ac:dyDescent="0.2">
      <c r="M14" t="s">
        <v>19</v>
      </c>
    </row>
    <row r="15" spans="1:13" x14ac:dyDescent="0.2">
      <c r="M15" t="s">
        <v>20</v>
      </c>
    </row>
    <row r="18" spans="13:13" x14ac:dyDescent="0.2">
      <c r="M18" t="s">
        <v>21</v>
      </c>
    </row>
    <row r="20" spans="13:13" x14ac:dyDescent="0.2">
      <c r="M20" t="s">
        <v>22</v>
      </c>
    </row>
    <row r="21" spans="13:13" x14ac:dyDescent="0.2">
      <c r="M21" t="s">
        <v>23</v>
      </c>
    </row>
    <row r="23" spans="13:13" x14ac:dyDescent="0.2">
      <c r="M23" t="s">
        <v>21</v>
      </c>
    </row>
    <row r="25" spans="13:13" x14ac:dyDescent="0.2">
      <c r="M25" t="s">
        <v>24</v>
      </c>
    </row>
    <row r="27" spans="13:13" x14ac:dyDescent="0.2">
      <c r="M27" t="s">
        <v>25</v>
      </c>
    </row>
    <row r="28" spans="13:13" x14ac:dyDescent="0.2">
      <c r="M28" t="s">
        <v>26</v>
      </c>
    </row>
    <row r="29" spans="13:13" x14ac:dyDescent="0.2">
      <c r="M29" t="s">
        <v>27</v>
      </c>
    </row>
    <row r="30" spans="13:13" x14ac:dyDescent="0.2">
      <c r="M30" t="s">
        <v>28</v>
      </c>
    </row>
    <row r="31" spans="13:13" x14ac:dyDescent="0.2">
      <c r="M31" t="s">
        <v>29</v>
      </c>
    </row>
    <row r="32" spans="13:13" x14ac:dyDescent="0.2">
      <c r="M32" t="s">
        <v>30</v>
      </c>
    </row>
    <row r="33" spans="13:13" x14ac:dyDescent="0.2">
      <c r="M33" t="s">
        <v>31</v>
      </c>
    </row>
    <row r="35" spans="13:13" x14ac:dyDescent="0.2">
      <c r="M35" t="s">
        <v>32</v>
      </c>
    </row>
    <row r="36" spans="13:13" x14ac:dyDescent="0.2">
      <c r="M36" t="s">
        <v>33</v>
      </c>
    </row>
    <row r="37" spans="13:13" x14ac:dyDescent="0.2">
      <c r="M37" t="s">
        <v>34</v>
      </c>
    </row>
    <row r="38" spans="13:13" x14ac:dyDescent="0.2">
      <c r="M38" t="s">
        <v>35</v>
      </c>
    </row>
    <row r="39" spans="13:13" x14ac:dyDescent="0.2">
      <c r="M39" t="s">
        <v>36</v>
      </c>
    </row>
    <row r="40" spans="13:13" x14ac:dyDescent="0.2">
      <c r="M40" t="s">
        <v>37</v>
      </c>
    </row>
    <row r="41" spans="13:13" x14ac:dyDescent="0.2">
      <c r="M41" t="s">
        <v>38</v>
      </c>
    </row>
    <row r="42" spans="13:13" x14ac:dyDescent="0.2">
      <c r="M42" t="s">
        <v>39</v>
      </c>
    </row>
    <row r="44" spans="13:13" x14ac:dyDescent="0.2">
      <c r="M44" t="s">
        <v>40</v>
      </c>
    </row>
    <row r="46" spans="13:13" x14ac:dyDescent="0.2">
      <c r="M46" t="s">
        <v>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FZ84"/>
  <sheetViews>
    <sheetView topLeftCell="A9" zoomScale="75" workbookViewId="0">
      <selection activeCell="D19" sqref="D19"/>
    </sheetView>
  </sheetViews>
  <sheetFormatPr baseColWidth="10" defaultRowHeight="16" x14ac:dyDescent="0.2"/>
  <cols>
    <col min="1" max="1" width="17" customWidth="1"/>
    <col min="2" max="2" width="10.83203125" style="1"/>
  </cols>
  <sheetData>
    <row r="1" spans="1:50" x14ac:dyDescent="0.2">
      <c r="A1" t="s">
        <v>105</v>
      </c>
      <c r="B1" s="20" t="s">
        <v>68</v>
      </c>
      <c r="C1" s="52" t="s">
        <v>96</v>
      </c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3" t="s">
        <v>97</v>
      </c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8" t="s">
        <v>98</v>
      </c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</row>
    <row r="2" spans="1:50" x14ac:dyDescent="0.2"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x14ac:dyDescent="0.2">
      <c r="B3" s="1">
        <v>23.61</v>
      </c>
      <c r="C3" s="1">
        <v>30.6</v>
      </c>
      <c r="D3" s="1">
        <v>26.36</v>
      </c>
      <c r="E3">
        <v>18.690000000000001</v>
      </c>
      <c r="F3" s="1">
        <v>19.510000000000002</v>
      </c>
      <c r="G3">
        <v>20.100000000000001</v>
      </c>
      <c r="H3" s="1">
        <v>18.87</v>
      </c>
      <c r="I3">
        <v>20.079999999999998</v>
      </c>
      <c r="J3">
        <v>20.69</v>
      </c>
      <c r="K3">
        <v>16.329999999999998</v>
      </c>
      <c r="L3">
        <v>14.12</v>
      </c>
      <c r="M3" s="1">
        <v>14.14</v>
      </c>
      <c r="N3">
        <v>13.77</v>
      </c>
      <c r="O3">
        <v>24.2</v>
      </c>
      <c r="P3">
        <v>18.52</v>
      </c>
      <c r="Q3" s="1">
        <v>15.28</v>
      </c>
      <c r="R3">
        <v>13.43</v>
      </c>
      <c r="S3">
        <v>12.2</v>
      </c>
      <c r="T3">
        <v>12.74</v>
      </c>
      <c r="U3" s="1">
        <v>13.16</v>
      </c>
      <c r="V3">
        <v>15.38</v>
      </c>
      <c r="W3">
        <v>15.78</v>
      </c>
      <c r="X3" s="1">
        <v>13.68</v>
      </c>
      <c r="Y3" s="1">
        <v>14.41</v>
      </c>
      <c r="Z3">
        <v>11.05</v>
      </c>
      <c r="AA3">
        <v>17.59</v>
      </c>
      <c r="AB3">
        <v>10.83</v>
      </c>
      <c r="AC3" s="1">
        <v>8.93</v>
      </c>
      <c r="AD3">
        <v>10.78</v>
      </c>
      <c r="AE3">
        <v>13.6</v>
      </c>
      <c r="AF3">
        <v>12.99</v>
      </c>
      <c r="AG3" s="1">
        <v>14.84</v>
      </c>
      <c r="AH3" s="1">
        <v>15.24</v>
      </c>
      <c r="AI3">
        <v>21.32</v>
      </c>
      <c r="AJ3">
        <v>20.99</v>
      </c>
      <c r="AK3">
        <v>15.86</v>
      </c>
      <c r="AL3">
        <v>16.73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x14ac:dyDescent="0.2">
      <c r="B4" s="1">
        <v>27.59</v>
      </c>
      <c r="C4" s="1">
        <v>25.43</v>
      </c>
      <c r="D4" s="1">
        <v>26.93</v>
      </c>
      <c r="E4">
        <v>24.62</v>
      </c>
      <c r="F4" s="1">
        <v>25.99</v>
      </c>
      <c r="G4">
        <v>27.08</v>
      </c>
      <c r="H4" s="1">
        <v>26.26</v>
      </c>
      <c r="I4">
        <v>22.76</v>
      </c>
      <c r="J4">
        <v>24.56</v>
      </c>
      <c r="K4">
        <v>28.97</v>
      </c>
      <c r="L4">
        <v>34.53</v>
      </c>
      <c r="M4" s="1">
        <v>36.72</v>
      </c>
      <c r="N4">
        <v>38.21</v>
      </c>
      <c r="O4">
        <v>23.38</v>
      </c>
      <c r="P4">
        <v>24.22</v>
      </c>
      <c r="Q4" s="1">
        <v>23.2</v>
      </c>
      <c r="R4">
        <v>22.05</v>
      </c>
      <c r="S4">
        <v>21.2</v>
      </c>
      <c r="T4">
        <v>20.82</v>
      </c>
      <c r="U4" s="1">
        <v>20.46</v>
      </c>
      <c r="V4">
        <v>23.24</v>
      </c>
      <c r="W4">
        <v>25.33</v>
      </c>
      <c r="X4" s="1">
        <v>28.79</v>
      </c>
      <c r="Y4" s="1">
        <v>33.380000000000003</v>
      </c>
      <c r="Z4">
        <v>33.92</v>
      </c>
      <c r="AA4">
        <v>23.75</v>
      </c>
      <c r="AB4">
        <v>21.36</v>
      </c>
      <c r="AC4" s="1">
        <v>24.92</v>
      </c>
      <c r="AD4">
        <v>30.02</v>
      </c>
      <c r="AE4">
        <v>33.31</v>
      </c>
      <c r="AF4">
        <v>31.22</v>
      </c>
      <c r="AG4" s="1">
        <v>30.39</v>
      </c>
      <c r="AH4" s="1">
        <v>28.9</v>
      </c>
      <c r="AI4">
        <v>30.6</v>
      </c>
      <c r="AJ4">
        <v>28.81</v>
      </c>
      <c r="AK4">
        <v>31.06</v>
      </c>
      <c r="AL4">
        <v>31.81</v>
      </c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x14ac:dyDescent="0.2">
      <c r="B5" s="1">
        <v>19.079999999999998</v>
      </c>
      <c r="C5" s="1">
        <v>14.8</v>
      </c>
      <c r="D5" s="1">
        <v>18.57</v>
      </c>
      <c r="E5">
        <v>19.5</v>
      </c>
      <c r="F5" s="1">
        <v>21.9</v>
      </c>
      <c r="G5">
        <v>19.91</v>
      </c>
      <c r="H5" s="1">
        <v>20.04</v>
      </c>
      <c r="I5">
        <v>21.1</v>
      </c>
      <c r="J5">
        <v>19.46</v>
      </c>
      <c r="K5">
        <v>18.350000000000001</v>
      </c>
      <c r="L5">
        <v>21.88</v>
      </c>
      <c r="M5" s="1">
        <v>20.3</v>
      </c>
      <c r="N5">
        <v>20.94</v>
      </c>
      <c r="O5">
        <v>18.149999999999999</v>
      </c>
      <c r="P5">
        <v>20.62</v>
      </c>
      <c r="Q5" s="1">
        <v>21.19</v>
      </c>
      <c r="R5">
        <v>22.4</v>
      </c>
      <c r="S5">
        <v>22.83</v>
      </c>
      <c r="T5">
        <v>23.52</v>
      </c>
      <c r="U5" s="1">
        <v>22.7</v>
      </c>
      <c r="V5">
        <v>22.07</v>
      </c>
      <c r="W5">
        <v>21.51</v>
      </c>
      <c r="X5" s="1">
        <v>22.3</v>
      </c>
      <c r="Y5" s="1">
        <v>21.32</v>
      </c>
      <c r="Z5">
        <v>23.28</v>
      </c>
      <c r="AA5">
        <v>20.81</v>
      </c>
      <c r="AB5">
        <v>23.86</v>
      </c>
      <c r="AC5" s="1">
        <v>27.52</v>
      </c>
      <c r="AD5">
        <v>28.33</v>
      </c>
      <c r="AE5">
        <v>26.37</v>
      </c>
      <c r="AF5">
        <v>26.43</v>
      </c>
      <c r="AG5" s="1">
        <v>26.63</v>
      </c>
      <c r="AH5" s="1">
        <v>26.25</v>
      </c>
      <c r="AI5">
        <v>23.9</v>
      </c>
      <c r="AJ5">
        <v>22.52</v>
      </c>
      <c r="AK5">
        <v>18.84</v>
      </c>
      <c r="AL5">
        <v>19.39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x14ac:dyDescent="0.2">
      <c r="B6" s="19">
        <v>12.19</v>
      </c>
      <c r="C6" s="1">
        <v>9.69</v>
      </c>
      <c r="D6" s="1">
        <v>11.36</v>
      </c>
      <c r="E6">
        <v>12.69</v>
      </c>
      <c r="F6" s="1">
        <v>11.38</v>
      </c>
      <c r="G6">
        <v>13.78</v>
      </c>
      <c r="H6" s="1">
        <v>12.52</v>
      </c>
      <c r="I6">
        <v>14.77</v>
      </c>
      <c r="J6">
        <v>13.59</v>
      </c>
      <c r="K6">
        <v>12.91</v>
      </c>
      <c r="L6">
        <v>12</v>
      </c>
      <c r="M6" s="1">
        <v>10.72</v>
      </c>
      <c r="N6">
        <v>10.85</v>
      </c>
      <c r="O6">
        <v>12.49</v>
      </c>
      <c r="P6">
        <v>15.19</v>
      </c>
      <c r="Q6" s="1">
        <v>16.64</v>
      </c>
      <c r="R6">
        <v>17.87</v>
      </c>
      <c r="S6">
        <v>17.87</v>
      </c>
      <c r="T6">
        <v>17.7</v>
      </c>
      <c r="U6" s="1">
        <v>17.760000000000002</v>
      </c>
      <c r="V6">
        <v>16.41</v>
      </c>
      <c r="W6">
        <v>16</v>
      </c>
      <c r="X6" s="1">
        <v>13.63</v>
      </c>
      <c r="Y6" s="1">
        <v>12.06</v>
      </c>
      <c r="Z6">
        <v>12.78</v>
      </c>
      <c r="AA6">
        <v>13.96</v>
      </c>
      <c r="AB6">
        <v>19.71</v>
      </c>
      <c r="AC6" s="1">
        <v>17.57</v>
      </c>
      <c r="AD6">
        <v>15.1</v>
      </c>
      <c r="AE6">
        <v>12.39</v>
      </c>
      <c r="AF6">
        <v>14.17</v>
      </c>
      <c r="AG6" s="1">
        <v>12.95</v>
      </c>
      <c r="AH6" s="1">
        <v>14</v>
      </c>
      <c r="AI6">
        <v>11.06</v>
      </c>
      <c r="AJ6">
        <v>11.93</v>
      </c>
      <c r="AK6">
        <v>14.09</v>
      </c>
      <c r="AL6">
        <v>10.14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x14ac:dyDescent="0.2">
      <c r="B7" s="19">
        <v>6.97</v>
      </c>
      <c r="C7" s="1">
        <v>8.64</v>
      </c>
      <c r="D7" s="1">
        <v>6.7</v>
      </c>
      <c r="E7">
        <v>10.25</v>
      </c>
      <c r="F7" s="1">
        <v>9.3000000000000007</v>
      </c>
      <c r="G7">
        <v>7.35</v>
      </c>
      <c r="H7" s="1">
        <v>9.31</v>
      </c>
      <c r="I7">
        <v>8.57</v>
      </c>
      <c r="J7">
        <v>7.88</v>
      </c>
      <c r="K7">
        <v>10.71</v>
      </c>
      <c r="L7">
        <v>7.02</v>
      </c>
      <c r="M7" s="1">
        <v>6.74</v>
      </c>
      <c r="N7">
        <v>5.47</v>
      </c>
      <c r="O7">
        <v>8.75</v>
      </c>
      <c r="P7">
        <v>8.9</v>
      </c>
      <c r="Q7" s="1">
        <v>10.45</v>
      </c>
      <c r="R7">
        <v>10.74</v>
      </c>
      <c r="S7">
        <v>11.93</v>
      </c>
      <c r="T7">
        <v>11.31</v>
      </c>
      <c r="U7" s="1">
        <v>11.47</v>
      </c>
      <c r="V7">
        <v>9.73</v>
      </c>
      <c r="W7">
        <v>9.17</v>
      </c>
      <c r="X7" s="1">
        <v>8.32</v>
      </c>
      <c r="Y7" s="1">
        <v>7.33</v>
      </c>
      <c r="Z7">
        <v>6.96</v>
      </c>
      <c r="AA7">
        <v>9.58</v>
      </c>
      <c r="AB7">
        <v>10.56</v>
      </c>
      <c r="AC7" s="1">
        <v>8.66</v>
      </c>
      <c r="AD7">
        <v>7.05</v>
      </c>
      <c r="AE7">
        <v>5.25</v>
      </c>
      <c r="AF7">
        <v>5.62</v>
      </c>
      <c r="AG7" s="1">
        <v>5.83</v>
      </c>
      <c r="AH7" s="1">
        <v>6.82</v>
      </c>
      <c r="AI7">
        <v>4.5</v>
      </c>
      <c r="AJ7">
        <v>5.88</v>
      </c>
      <c r="AK7">
        <v>7</v>
      </c>
      <c r="AL7">
        <v>7.73</v>
      </c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x14ac:dyDescent="0.2">
      <c r="B8" s="19">
        <v>3.94</v>
      </c>
      <c r="C8" s="1">
        <v>3.18</v>
      </c>
      <c r="D8" s="1">
        <v>3.77</v>
      </c>
      <c r="E8">
        <v>6.12</v>
      </c>
      <c r="F8" s="1">
        <v>4.83</v>
      </c>
      <c r="G8">
        <v>4.3099999999999996</v>
      </c>
      <c r="H8" s="1">
        <v>5.0599999999999996</v>
      </c>
      <c r="I8">
        <v>5.5</v>
      </c>
      <c r="J8">
        <v>5.56</v>
      </c>
      <c r="K8">
        <v>5.53</v>
      </c>
      <c r="L8">
        <v>3.43</v>
      </c>
      <c r="M8" s="1">
        <v>3.7</v>
      </c>
      <c r="N8">
        <v>4.34</v>
      </c>
      <c r="O8">
        <v>4.74</v>
      </c>
      <c r="P8">
        <v>5.38</v>
      </c>
      <c r="Q8" s="1">
        <v>5.87</v>
      </c>
      <c r="R8">
        <v>5.83</v>
      </c>
      <c r="S8">
        <v>5.94</v>
      </c>
      <c r="T8">
        <v>6.15</v>
      </c>
      <c r="U8" s="1">
        <v>5.92</v>
      </c>
      <c r="V8">
        <v>5.83</v>
      </c>
      <c r="W8">
        <v>5.08</v>
      </c>
      <c r="X8" s="1">
        <v>5.13</v>
      </c>
      <c r="Y8" s="1">
        <v>4.24</v>
      </c>
      <c r="Z8">
        <v>4.46</v>
      </c>
      <c r="AA8">
        <v>5.54</v>
      </c>
      <c r="AB8">
        <v>5.58</v>
      </c>
      <c r="AC8" s="1">
        <v>5.44</v>
      </c>
      <c r="AD8">
        <v>2.75</v>
      </c>
      <c r="AE8">
        <v>1.88</v>
      </c>
      <c r="AF8">
        <v>2.68</v>
      </c>
      <c r="AG8" s="1">
        <v>2.87</v>
      </c>
      <c r="AH8" s="1">
        <v>2.2799999999999998</v>
      </c>
      <c r="AI8">
        <v>2.44</v>
      </c>
      <c r="AJ8">
        <v>3.88</v>
      </c>
      <c r="AK8">
        <v>5.04</v>
      </c>
      <c r="AL8">
        <v>5.7</v>
      </c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 x14ac:dyDescent="0.2">
      <c r="B9" s="19">
        <v>6.63</v>
      </c>
      <c r="C9" s="1">
        <v>7.65</v>
      </c>
      <c r="D9" s="1">
        <v>6.32</v>
      </c>
      <c r="E9">
        <v>8.1199999999999992</v>
      </c>
      <c r="F9" s="1">
        <v>7.09</v>
      </c>
      <c r="G9">
        <v>7.47</v>
      </c>
      <c r="H9" s="1">
        <v>7.95</v>
      </c>
      <c r="I9">
        <v>7.23</v>
      </c>
      <c r="J9">
        <v>8.26</v>
      </c>
      <c r="K9">
        <v>7.2</v>
      </c>
      <c r="L9">
        <v>7.02</v>
      </c>
      <c r="M9" s="1">
        <v>7.69</v>
      </c>
      <c r="N9">
        <v>6.42</v>
      </c>
      <c r="O9">
        <v>8.2799999999999994</v>
      </c>
      <c r="P9">
        <v>7.17</v>
      </c>
      <c r="Q9" s="1">
        <v>7.37</v>
      </c>
      <c r="R9">
        <v>7.69</v>
      </c>
      <c r="S9">
        <v>8.0299999999999994</v>
      </c>
      <c r="T9">
        <v>7.75</v>
      </c>
      <c r="U9" s="1">
        <v>8.5399999999999991</v>
      </c>
      <c r="V9">
        <v>7.35</v>
      </c>
      <c r="W9">
        <v>7.14</v>
      </c>
      <c r="X9" s="1">
        <v>8.15</v>
      </c>
      <c r="Y9" s="1">
        <v>7.26</v>
      </c>
      <c r="Z9">
        <v>7.55</v>
      </c>
      <c r="AA9">
        <v>8.76</v>
      </c>
      <c r="AB9">
        <v>8.11</v>
      </c>
      <c r="AC9" s="1">
        <v>6.95</v>
      </c>
      <c r="AD9">
        <v>5.97</v>
      </c>
      <c r="AE9">
        <v>7.2</v>
      </c>
      <c r="AF9">
        <v>6.89</v>
      </c>
      <c r="AG9" s="1">
        <v>6.49</v>
      </c>
      <c r="AH9" s="1">
        <v>6.51</v>
      </c>
      <c r="AI9">
        <v>6.18</v>
      </c>
      <c r="AJ9">
        <v>6</v>
      </c>
      <c r="AK9">
        <v>8.1199999999999992</v>
      </c>
      <c r="AL9">
        <v>8.49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x14ac:dyDescent="0.2">
      <c r="C10" s="1"/>
      <c r="D10" s="1"/>
      <c r="E10" s="21"/>
      <c r="H10" s="1"/>
      <c r="I10" s="1"/>
      <c r="K10" s="1"/>
      <c r="L10" s="1"/>
      <c r="M10" s="19"/>
      <c r="O10" s="1"/>
      <c r="P10" s="19"/>
      <c r="R10" s="1"/>
      <c r="S10" s="19"/>
      <c r="U10" s="1"/>
      <c r="V10" s="1"/>
      <c r="X10" s="1"/>
      <c r="Y10" s="1"/>
      <c r="AA10" s="1"/>
      <c r="AB10" s="1"/>
      <c r="AD10" s="1"/>
      <c r="AE10" s="1"/>
      <c r="AG10" s="1"/>
      <c r="AH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x14ac:dyDescent="0.2">
      <c r="C11" s="1"/>
      <c r="D11" s="1"/>
      <c r="E11" s="21"/>
      <c r="H11" s="1"/>
      <c r="I11" s="1"/>
      <c r="K11" s="1"/>
      <c r="L11" s="1"/>
      <c r="M11" s="19"/>
      <c r="O11" s="1"/>
      <c r="P11" s="19"/>
      <c r="R11" s="1"/>
      <c r="S11" s="19"/>
      <c r="U11" s="1"/>
      <c r="V11" s="19"/>
      <c r="X11" s="1"/>
      <c r="Y11" s="1"/>
      <c r="AA11" s="1"/>
      <c r="AB11" s="19"/>
      <c r="AD11" s="1"/>
      <c r="AE11" s="19"/>
      <c r="AG11" s="1"/>
      <c r="AH11" s="19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x14ac:dyDescent="0.2">
      <c r="A12" s="4"/>
      <c r="B12" s="5" t="s">
        <v>14</v>
      </c>
      <c r="C12" s="4"/>
      <c r="D12" s="4"/>
      <c r="E12" s="4"/>
      <c r="F12" s="4"/>
      <c r="H12" s="1"/>
      <c r="I12" s="1"/>
      <c r="K12" s="1"/>
      <c r="L12" s="1"/>
      <c r="M12" s="19"/>
      <c r="O12" s="1"/>
      <c r="P12" s="19"/>
      <c r="R12" s="1"/>
      <c r="S12" s="19"/>
      <c r="U12" s="1"/>
      <c r="V12" s="1"/>
      <c r="X12" s="1"/>
      <c r="Y12" s="1"/>
      <c r="AA12" s="1"/>
      <c r="AB12" s="19"/>
      <c r="AD12" s="1"/>
      <c r="AE12" s="19"/>
      <c r="AG12" s="1"/>
      <c r="AH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x14ac:dyDescent="0.2">
      <c r="A13" s="4"/>
      <c r="B13" s="4" t="s">
        <v>0</v>
      </c>
      <c r="C13" s="4" t="s">
        <v>1</v>
      </c>
      <c r="D13" s="4" t="s">
        <v>2</v>
      </c>
      <c r="E13" s="4" t="s">
        <v>3</v>
      </c>
      <c r="F13" s="4" t="s">
        <v>4</v>
      </c>
      <c r="H13" s="1"/>
      <c r="I13" s="1"/>
      <c r="K13" s="1"/>
      <c r="L13" s="1"/>
      <c r="M13" s="19"/>
      <c r="O13" s="1"/>
      <c r="P13" s="19"/>
      <c r="R13" s="1"/>
      <c r="S13" s="19"/>
      <c r="U13" s="1"/>
      <c r="V13" s="1"/>
      <c r="X13" s="1"/>
      <c r="Y13" s="1"/>
      <c r="AA13" s="1"/>
      <c r="AB13" s="1"/>
      <c r="AD13" s="1"/>
      <c r="AE13" s="1"/>
      <c r="AG13" s="1"/>
      <c r="AH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x14ac:dyDescent="0.2">
      <c r="A14" s="4" t="s">
        <v>5</v>
      </c>
      <c r="B14" s="4">
        <v>49.07</v>
      </c>
      <c r="C14" s="4">
        <v>29.17</v>
      </c>
      <c r="D14" s="4">
        <v>15.05</v>
      </c>
      <c r="E14" s="4">
        <v>5.39</v>
      </c>
      <c r="F14" s="4">
        <v>5.35</v>
      </c>
      <c r="H14" s="1"/>
      <c r="I14" s="1"/>
      <c r="K14" s="1"/>
      <c r="L14" s="1"/>
      <c r="M14" s="1"/>
      <c r="O14" s="1"/>
      <c r="P14" s="19"/>
      <c r="R14" s="1"/>
      <c r="S14" s="1"/>
      <c r="U14" s="1"/>
      <c r="V14" s="1"/>
      <c r="X14" s="1"/>
      <c r="Y14" s="1"/>
      <c r="AA14" s="1"/>
      <c r="AB14" s="1"/>
      <c r="AD14" s="1"/>
      <c r="AE14" s="1"/>
      <c r="AG14" s="1"/>
      <c r="AH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x14ac:dyDescent="0.2">
      <c r="A15" s="4" t="s">
        <v>6</v>
      </c>
      <c r="B15" s="4">
        <v>12.42</v>
      </c>
      <c r="C15" s="4">
        <v>19.87</v>
      </c>
      <c r="D15" s="4">
        <v>24.74</v>
      </c>
      <c r="E15" s="4">
        <v>10.27</v>
      </c>
      <c r="F15" s="4">
        <v>7.77</v>
      </c>
      <c r="H15" s="1"/>
      <c r="I15" s="1"/>
      <c r="K15" s="1"/>
      <c r="L15" s="1"/>
      <c r="M15" s="1"/>
      <c r="O15" s="1"/>
      <c r="P15" s="1"/>
      <c r="R15" s="1"/>
      <c r="S15" s="1"/>
      <c r="U15" s="1"/>
      <c r="V15" s="1"/>
      <c r="X15" s="1"/>
      <c r="Y15" s="1"/>
      <c r="AA15" s="1"/>
      <c r="AB15" s="1"/>
      <c r="AD15" s="1"/>
      <c r="AE15" s="1"/>
      <c r="AG15" s="1"/>
      <c r="AH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x14ac:dyDescent="0.2">
      <c r="A16" s="4" t="s">
        <v>7</v>
      </c>
      <c r="B16" s="4">
        <v>6.52</v>
      </c>
      <c r="C16" s="4">
        <v>15.03</v>
      </c>
      <c r="D16" s="4">
        <v>19.899999999999999</v>
      </c>
      <c r="E16" s="4">
        <v>19.64</v>
      </c>
      <c r="F16" s="4">
        <v>12.61</v>
      </c>
      <c r="H16" s="1"/>
      <c r="I16" s="1"/>
      <c r="K16" s="1"/>
      <c r="L16" s="1"/>
      <c r="M16" s="1"/>
      <c r="O16" s="1"/>
      <c r="P16" s="1"/>
      <c r="R16" s="1"/>
      <c r="S16" s="1"/>
      <c r="U16" s="1"/>
      <c r="V16" s="1"/>
      <c r="X16" s="1"/>
      <c r="Y16" s="1"/>
      <c r="AA16" s="1"/>
      <c r="AB16" s="1"/>
      <c r="AD16" s="1"/>
      <c r="AE16" s="1"/>
      <c r="AG16" s="1"/>
      <c r="AH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7" x14ac:dyDescent="0.2">
      <c r="A17" s="4" t="s">
        <v>8</v>
      </c>
      <c r="B17" s="4">
        <v>6.52</v>
      </c>
      <c r="C17" s="4">
        <v>12.61</v>
      </c>
      <c r="D17" s="4">
        <v>14.54</v>
      </c>
      <c r="E17" s="4">
        <v>29.4</v>
      </c>
      <c r="F17" s="4">
        <v>15.03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7" x14ac:dyDescent="0.2">
      <c r="A18" s="4" t="s">
        <v>9</v>
      </c>
      <c r="B18" s="4">
        <v>6.52</v>
      </c>
      <c r="C18" s="4">
        <v>10.19</v>
      </c>
      <c r="D18" s="4">
        <v>12.63</v>
      </c>
      <c r="E18" s="4">
        <v>19.64</v>
      </c>
      <c r="F18" s="4">
        <v>19.87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77" x14ac:dyDescent="0.2">
      <c r="A19" s="4" t="s">
        <v>10</v>
      </c>
      <c r="B19" s="4">
        <v>6.52</v>
      </c>
      <c r="C19" s="4">
        <v>7.77</v>
      </c>
      <c r="D19" s="4">
        <v>7.78</v>
      </c>
      <c r="E19" s="4">
        <v>10.27</v>
      </c>
      <c r="F19" s="4">
        <v>24.33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 t="s">
        <v>119</v>
      </c>
      <c r="AK19" s="24">
        <f>MIN(B24:AL28)</f>
        <v>83.15</v>
      </c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77" x14ac:dyDescent="0.2">
      <c r="A20" s="4" t="s">
        <v>11</v>
      </c>
      <c r="B20" s="4">
        <v>12.42</v>
      </c>
      <c r="C20" s="4">
        <v>5.35</v>
      </c>
      <c r="D20" s="4">
        <v>5.36</v>
      </c>
      <c r="E20" s="4">
        <v>5.39</v>
      </c>
      <c r="F20" s="4">
        <v>15.03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 t="s">
        <v>120</v>
      </c>
      <c r="AK20" s="24">
        <f>MAX(B24:AL28)</f>
        <v>99.74</v>
      </c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2" spans="1:77" x14ac:dyDescent="0.2">
      <c r="B22" s="1" t="s">
        <v>99</v>
      </c>
      <c r="AM22" s="26" t="s">
        <v>118</v>
      </c>
    </row>
    <row r="23" spans="1:77" x14ac:dyDescent="0.2">
      <c r="B23" s="20" t="s">
        <v>68</v>
      </c>
      <c r="C23" s="52" t="s">
        <v>96</v>
      </c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3" t="s">
        <v>97</v>
      </c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8" t="s">
        <v>98</v>
      </c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20" t="s">
        <v>68</v>
      </c>
      <c r="AN23" s="52" t="s">
        <v>96</v>
      </c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3" t="s">
        <v>97</v>
      </c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8" t="s">
        <v>98</v>
      </c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</row>
    <row r="24" spans="1:77" x14ac:dyDescent="0.2">
      <c r="A24" s="4" t="s">
        <v>0</v>
      </c>
      <c r="B24" s="1">
        <f t="shared" ref="B24:AL24" si="0">ROUND(SQRT(B3*$B$14)+SQRT(B4*$B$15)+SQRT(B5*$B$16)+SQRT(B6*$B$17)+SQRT(B7*$B$18)+SQRT(B8*$B$19)+SQRT(B9*$B$20),2)</f>
        <v>93.5</v>
      </c>
      <c r="C24" s="1">
        <f t="shared" si="0"/>
        <v>96.1</v>
      </c>
      <c r="D24" s="1">
        <f t="shared" si="0"/>
        <v>94.29</v>
      </c>
      <c r="E24" s="1">
        <f t="shared" si="0"/>
        <v>92.68</v>
      </c>
      <c r="F24" s="1">
        <f t="shared" si="0"/>
        <v>92.25</v>
      </c>
      <c r="G24" s="1">
        <f t="shared" si="0"/>
        <v>92.47</v>
      </c>
      <c r="H24" s="1">
        <f t="shared" si="0"/>
        <v>92.43</v>
      </c>
      <c r="I24" s="1">
        <f t="shared" si="0"/>
        <v>92.68</v>
      </c>
      <c r="J24" s="1">
        <f t="shared" si="0"/>
        <v>93.32</v>
      </c>
      <c r="K24" s="1">
        <f t="shared" si="0"/>
        <v>91.21</v>
      </c>
      <c r="L24" s="1">
        <f t="shared" si="0"/>
        <v>88.65</v>
      </c>
      <c r="M24" s="1">
        <f t="shared" si="0"/>
        <v>88.88</v>
      </c>
      <c r="N24" s="1">
        <f t="shared" si="0"/>
        <v>88.1</v>
      </c>
      <c r="O24" s="1">
        <f t="shared" si="0"/>
        <v>94.66</v>
      </c>
      <c r="P24" s="1">
        <f t="shared" si="0"/>
        <v>92.01</v>
      </c>
      <c r="Q24" s="1">
        <f t="shared" si="0"/>
        <v>90.54</v>
      </c>
      <c r="R24" s="1">
        <f t="shared" si="0"/>
        <v>89.41</v>
      </c>
      <c r="S24" s="1">
        <f t="shared" si="0"/>
        <v>88.72</v>
      </c>
      <c r="T24" s="1">
        <f t="shared" si="0"/>
        <v>88.94</v>
      </c>
      <c r="U24" s="1">
        <f t="shared" si="0"/>
        <v>89.44</v>
      </c>
      <c r="V24" s="1">
        <f t="shared" si="0"/>
        <v>90.49</v>
      </c>
      <c r="W24" s="1">
        <f t="shared" si="0"/>
        <v>90.52</v>
      </c>
      <c r="X24" s="1">
        <f t="shared" si="0"/>
        <v>89.51</v>
      </c>
      <c r="Y24" s="1">
        <f t="shared" si="0"/>
        <v>89.28</v>
      </c>
      <c r="Z24" s="1">
        <f t="shared" si="0"/>
        <v>87.07</v>
      </c>
      <c r="AA24" s="1">
        <f t="shared" si="0"/>
        <v>92.09</v>
      </c>
      <c r="AB24" s="1">
        <f t="shared" si="0"/>
        <v>87.51</v>
      </c>
      <c r="AC24" s="1">
        <f t="shared" si="0"/>
        <v>85.38</v>
      </c>
      <c r="AD24" s="1">
        <f t="shared" si="0"/>
        <v>85.45</v>
      </c>
      <c r="AE24" s="1">
        <f t="shared" si="0"/>
        <v>87.08</v>
      </c>
      <c r="AF24" s="1">
        <f t="shared" si="0"/>
        <v>87.16</v>
      </c>
      <c r="AG24" s="1">
        <f t="shared" si="0"/>
        <v>88.25</v>
      </c>
      <c r="AH24" s="1">
        <f t="shared" si="0"/>
        <v>88.44</v>
      </c>
      <c r="AI24" s="1">
        <f t="shared" si="0"/>
        <v>90.98</v>
      </c>
      <c r="AJ24" s="1">
        <f t="shared" si="0"/>
        <v>91.8</v>
      </c>
      <c r="AK24" s="1">
        <f t="shared" si="0"/>
        <v>90.74</v>
      </c>
      <c r="AL24" s="1">
        <f t="shared" si="0"/>
        <v>91.37</v>
      </c>
      <c r="AM24" s="24">
        <f>ROUND(100*(B24-$AK$19)/($AK$20-$AK$19),2)</f>
        <v>62.39</v>
      </c>
      <c r="AN24" s="24">
        <f t="shared" ref="AN24:BW28" si="1">ROUND(100*(C24-$AK$19)/($AK$20-$AK$19),2)</f>
        <v>78.06</v>
      </c>
      <c r="AO24" s="24">
        <f t="shared" si="1"/>
        <v>67.150000000000006</v>
      </c>
      <c r="AP24" s="24">
        <f t="shared" si="1"/>
        <v>57.44</v>
      </c>
      <c r="AQ24" s="24">
        <f t="shared" si="1"/>
        <v>54.85</v>
      </c>
      <c r="AR24" s="24">
        <f t="shared" si="1"/>
        <v>56.18</v>
      </c>
      <c r="AS24" s="24">
        <f t="shared" si="1"/>
        <v>55.94</v>
      </c>
      <c r="AT24" s="24">
        <f t="shared" si="1"/>
        <v>57.44</v>
      </c>
      <c r="AU24" s="24">
        <f t="shared" si="1"/>
        <v>61.3</v>
      </c>
      <c r="AV24" s="24">
        <f t="shared" si="1"/>
        <v>48.58</v>
      </c>
      <c r="AW24" s="24">
        <f t="shared" si="1"/>
        <v>33.15</v>
      </c>
      <c r="AX24" s="24">
        <f t="shared" si="1"/>
        <v>34.54</v>
      </c>
      <c r="AY24" s="24">
        <f t="shared" si="1"/>
        <v>29.84</v>
      </c>
      <c r="AZ24" s="24">
        <f t="shared" si="1"/>
        <v>69.38</v>
      </c>
      <c r="BA24" s="24">
        <f t="shared" si="1"/>
        <v>53.41</v>
      </c>
      <c r="BB24" s="24">
        <f t="shared" si="1"/>
        <v>44.54</v>
      </c>
      <c r="BC24" s="24">
        <f t="shared" si="1"/>
        <v>37.729999999999997</v>
      </c>
      <c r="BD24" s="24">
        <f t="shared" si="1"/>
        <v>33.57</v>
      </c>
      <c r="BE24" s="24">
        <f t="shared" si="1"/>
        <v>34.9</v>
      </c>
      <c r="BF24" s="24">
        <f t="shared" si="1"/>
        <v>37.909999999999997</v>
      </c>
      <c r="BG24" s="24">
        <f t="shared" si="1"/>
        <v>44.24</v>
      </c>
      <c r="BH24" s="24">
        <f t="shared" si="1"/>
        <v>44.42</v>
      </c>
      <c r="BI24" s="24">
        <f t="shared" si="1"/>
        <v>38.340000000000003</v>
      </c>
      <c r="BJ24" s="24">
        <f t="shared" si="1"/>
        <v>36.950000000000003</v>
      </c>
      <c r="BK24" s="24">
        <f t="shared" si="1"/>
        <v>23.63</v>
      </c>
      <c r="BL24" s="24">
        <f t="shared" si="1"/>
        <v>53.89</v>
      </c>
      <c r="BM24" s="24">
        <f t="shared" si="1"/>
        <v>26.28</v>
      </c>
      <c r="BN24" s="24">
        <f t="shared" si="1"/>
        <v>13.44</v>
      </c>
      <c r="BO24" s="24">
        <f t="shared" si="1"/>
        <v>13.86</v>
      </c>
      <c r="BP24" s="24">
        <f t="shared" si="1"/>
        <v>23.69</v>
      </c>
      <c r="BQ24" s="24">
        <f t="shared" si="1"/>
        <v>24.17</v>
      </c>
      <c r="BR24" s="24">
        <f t="shared" si="1"/>
        <v>30.74</v>
      </c>
      <c r="BS24" s="24">
        <f t="shared" si="1"/>
        <v>31.89</v>
      </c>
      <c r="BT24" s="24">
        <f t="shared" si="1"/>
        <v>47.2</v>
      </c>
      <c r="BU24" s="24">
        <f t="shared" si="1"/>
        <v>52.14</v>
      </c>
      <c r="BV24" s="24">
        <f t="shared" si="1"/>
        <v>45.75</v>
      </c>
      <c r="BW24" s="24">
        <f t="shared" si="1"/>
        <v>49.55</v>
      </c>
      <c r="BX24" s="24"/>
      <c r="BY24" s="24"/>
    </row>
    <row r="25" spans="1:77" x14ac:dyDescent="0.2">
      <c r="A25" s="4" t="s">
        <v>1</v>
      </c>
      <c r="B25" s="1">
        <f t="shared" ref="B25:AL25" si="2">ROUND(SQRT(B3*$C$14)+SQRT(B4*$C$15)+SQRT(B5*$C$16)+SQRT(B6*$C$17)+SQRT(B7*$C$18)+SQRT(B8*$C$19)+SQRT(B9*$C$20),2)</f>
        <v>98.91</v>
      </c>
      <c r="C25" s="1">
        <f>ROUND(SQRT(C3*$C$14)+SQRT(C4*$C$15)+SQRT(C5*$C$16)+SQRT(C6*$C$17)+SQRT(C7*$C$18)+SQRT(C8*$C$19)+SQRT(C9*$C$20),2)</f>
        <v>99.08</v>
      </c>
      <c r="D25" s="1">
        <f t="shared" si="2"/>
        <v>99.03</v>
      </c>
      <c r="E25" s="1">
        <f t="shared" si="2"/>
        <v>98.94</v>
      </c>
      <c r="F25" s="1">
        <f t="shared" si="2"/>
        <v>98.72</v>
      </c>
      <c r="G25" s="1">
        <f t="shared" si="2"/>
        <v>98.65</v>
      </c>
      <c r="H25" s="1">
        <f t="shared" si="2"/>
        <v>98.76</v>
      </c>
      <c r="I25" s="1">
        <f t="shared" si="2"/>
        <v>99.02</v>
      </c>
      <c r="J25" s="1">
        <f t="shared" si="2"/>
        <v>99.03</v>
      </c>
      <c r="K25" s="1">
        <f t="shared" si="2"/>
        <v>98.39</v>
      </c>
      <c r="L25" s="1">
        <f t="shared" si="2"/>
        <v>96.67</v>
      </c>
      <c r="M25" s="1">
        <f t="shared" si="2"/>
        <v>96.48</v>
      </c>
      <c r="N25" s="1">
        <f t="shared" si="2"/>
        <v>96.17</v>
      </c>
      <c r="O25" s="1">
        <f t="shared" si="2"/>
        <v>99.36</v>
      </c>
      <c r="P25" s="1">
        <f t="shared" si="2"/>
        <v>98.81</v>
      </c>
      <c r="Q25" s="1">
        <f t="shared" si="2"/>
        <v>98.27</v>
      </c>
      <c r="R25" s="1">
        <f t="shared" si="2"/>
        <v>97.69</v>
      </c>
      <c r="S25" s="1">
        <f t="shared" si="2"/>
        <v>97.3</v>
      </c>
      <c r="T25" s="1">
        <f t="shared" si="2"/>
        <v>97.45</v>
      </c>
      <c r="U25" s="1">
        <f t="shared" si="2"/>
        <v>97.54</v>
      </c>
      <c r="V25" s="1">
        <f t="shared" si="2"/>
        <v>98.23</v>
      </c>
      <c r="W25" s="1">
        <f t="shared" si="2"/>
        <v>98.2</v>
      </c>
      <c r="X25" s="1">
        <f t="shared" si="2"/>
        <v>97.44</v>
      </c>
      <c r="Y25" s="1">
        <f t="shared" si="2"/>
        <v>97.1</v>
      </c>
      <c r="Z25" s="1">
        <f t="shared" si="2"/>
        <v>95.98</v>
      </c>
      <c r="AA25" s="1">
        <f t="shared" si="2"/>
        <v>98.62</v>
      </c>
      <c r="AB25" s="1">
        <f t="shared" si="2"/>
        <v>96.62</v>
      </c>
      <c r="AC25" s="1">
        <f t="shared" si="2"/>
        <v>95.61</v>
      </c>
      <c r="AD25" s="1">
        <f t="shared" si="2"/>
        <v>95.34</v>
      </c>
      <c r="AE25" s="1">
        <f t="shared" si="2"/>
        <v>95.39</v>
      </c>
      <c r="AF25" s="1">
        <f t="shared" si="2"/>
        <v>95.87</v>
      </c>
      <c r="AG25" s="1">
        <f t="shared" si="2"/>
        <v>96.49</v>
      </c>
      <c r="AH25" s="1">
        <f t="shared" si="2"/>
        <v>96.64</v>
      </c>
      <c r="AI25" s="1">
        <f t="shared" si="2"/>
        <v>97.23</v>
      </c>
      <c r="AJ25" s="1">
        <f t="shared" si="2"/>
        <v>98.23</v>
      </c>
      <c r="AK25" s="1">
        <f t="shared" si="2"/>
        <v>97.8</v>
      </c>
      <c r="AL25" s="1">
        <f t="shared" si="2"/>
        <v>97.88</v>
      </c>
      <c r="AM25" s="24">
        <f t="shared" ref="AM25:AM28" si="3">ROUND(100*(B25-$AK$19)/($AK$20-$AK$19),2)</f>
        <v>95</v>
      </c>
      <c r="AN25" s="24">
        <f t="shared" si="1"/>
        <v>96.02</v>
      </c>
      <c r="AO25" s="24">
        <f t="shared" si="1"/>
        <v>95.72</v>
      </c>
      <c r="AP25" s="24">
        <f t="shared" si="1"/>
        <v>95.18</v>
      </c>
      <c r="AQ25" s="24">
        <f t="shared" si="1"/>
        <v>93.85</v>
      </c>
      <c r="AR25" s="24">
        <f t="shared" si="1"/>
        <v>93.43</v>
      </c>
      <c r="AS25" s="24">
        <f t="shared" si="1"/>
        <v>94.09</v>
      </c>
      <c r="AT25" s="24">
        <f t="shared" si="1"/>
        <v>95.66</v>
      </c>
      <c r="AU25" s="24">
        <f t="shared" si="1"/>
        <v>95.72</v>
      </c>
      <c r="AV25" s="24">
        <f t="shared" si="1"/>
        <v>91.86</v>
      </c>
      <c r="AW25" s="24">
        <f t="shared" si="1"/>
        <v>81.489999999999995</v>
      </c>
      <c r="AX25" s="24">
        <f t="shared" si="1"/>
        <v>80.349999999999994</v>
      </c>
      <c r="AY25" s="24">
        <f t="shared" si="1"/>
        <v>78.48</v>
      </c>
      <c r="AZ25" s="24">
        <f t="shared" si="1"/>
        <v>97.71</v>
      </c>
      <c r="BA25" s="24">
        <f t="shared" si="1"/>
        <v>94.39</v>
      </c>
      <c r="BB25" s="24">
        <f t="shared" si="1"/>
        <v>91.14</v>
      </c>
      <c r="BC25" s="24">
        <f t="shared" si="1"/>
        <v>87.64</v>
      </c>
      <c r="BD25" s="24">
        <f t="shared" si="1"/>
        <v>85.29</v>
      </c>
      <c r="BE25" s="24">
        <f t="shared" si="1"/>
        <v>86.2</v>
      </c>
      <c r="BF25" s="24">
        <f t="shared" si="1"/>
        <v>86.74</v>
      </c>
      <c r="BG25" s="24">
        <f t="shared" si="1"/>
        <v>90.9</v>
      </c>
      <c r="BH25" s="24">
        <f t="shared" si="1"/>
        <v>90.72</v>
      </c>
      <c r="BI25" s="24">
        <f t="shared" si="1"/>
        <v>86.14</v>
      </c>
      <c r="BJ25" s="24">
        <f t="shared" si="1"/>
        <v>84.09</v>
      </c>
      <c r="BK25" s="24">
        <f t="shared" si="1"/>
        <v>77.34</v>
      </c>
      <c r="BL25" s="24">
        <f t="shared" si="1"/>
        <v>93.25</v>
      </c>
      <c r="BM25" s="24">
        <f t="shared" si="1"/>
        <v>81.19</v>
      </c>
      <c r="BN25" s="24">
        <f t="shared" si="1"/>
        <v>75.11</v>
      </c>
      <c r="BO25" s="24">
        <f t="shared" si="1"/>
        <v>73.48</v>
      </c>
      <c r="BP25" s="24">
        <f t="shared" si="1"/>
        <v>73.78</v>
      </c>
      <c r="BQ25" s="24">
        <f t="shared" si="1"/>
        <v>76.67</v>
      </c>
      <c r="BR25" s="24">
        <f t="shared" si="1"/>
        <v>80.41</v>
      </c>
      <c r="BS25" s="24">
        <f t="shared" si="1"/>
        <v>81.31</v>
      </c>
      <c r="BT25" s="24">
        <f t="shared" si="1"/>
        <v>84.87</v>
      </c>
      <c r="BU25" s="24">
        <f t="shared" si="1"/>
        <v>90.9</v>
      </c>
      <c r="BV25" s="24">
        <f t="shared" si="1"/>
        <v>88.31</v>
      </c>
      <c r="BW25" s="24">
        <f t="shared" si="1"/>
        <v>88.79</v>
      </c>
      <c r="BX25" s="24"/>
      <c r="BY25" s="24"/>
    </row>
    <row r="26" spans="1:77" x14ac:dyDescent="0.2">
      <c r="A26" s="4" t="s">
        <v>2</v>
      </c>
      <c r="B26" s="1">
        <f>ROUND(SQRT(B3*$D$14)+SQRT(B4*$D$15)+SQRT(B5*$D$16)+SQRT(B6*$D$17)+SQRT(B7*$D$18)+SQRT(B8*$D$19)+SQRT(B9*$D$20),2)</f>
        <v>98.66</v>
      </c>
      <c r="C26" s="1">
        <f t="shared" ref="C26:AL26" si="4">ROUND(SQRT(C3*$D$14)+SQRT(C4*$D$15)+SQRT(C5*$D$16)+SQRT(C6*$D$17)+SQRT(C7*$D$18)+SQRT(C8*$D$19)+SQRT(C9*$D$20),2)</f>
        <v>97.4</v>
      </c>
      <c r="D26" s="1">
        <f t="shared" si="4"/>
        <v>98.24</v>
      </c>
      <c r="E26" s="1">
        <f t="shared" si="4"/>
        <v>99.61</v>
      </c>
      <c r="F26" s="1">
        <f t="shared" si="4"/>
        <v>99.36</v>
      </c>
      <c r="G26" s="1">
        <f t="shared" si="4"/>
        <v>99.09</v>
      </c>
      <c r="H26" s="1">
        <f t="shared" si="4"/>
        <v>99.45</v>
      </c>
      <c r="I26" s="1">
        <f t="shared" si="4"/>
        <v>99.43</v>
      </c>
      <c r="J26" s="1">
        <f t="shared" si="4"/>
        <v>99.24</v>
      </c>
      <c r="K26" s="1">
        <f t="shared" si="4"/>
        <v>99.66</v>
      </c>
      <c r="L26" s="1">
        <f t="shared" si="4"/>
        <v>98.6</v>
      </c>
      <c r="M26" s="1">
        <f t="shared" si="4"/>
        <v>98.32</v>
      </c>
      <c r="N26" s="1">
        <f t="shared" si="4"/>
        <v>98.1</v>
      </c>
      <c r="O26" s="1">
        <f t="shared" si="4"/>
        <v>98.86</v>
      </c>
      <c r="P26" s="1">
        <f t="shared" si="4"/>
        <v>99.56</v>
      </c>
      <c r="Q26" s="1">
        <f t="shared" si="4"/>
        <v>99.74</v>
      </c>
      <c r="R26" s="1">
        <f t="shared" si="4"/>
        <v>99.61</v>
      </c>
      <c r="S26" s="1">
        <f t="shared" si="4"/>
        <v>99.52</v>
      </c>
      <c r="T26" s="1">
        <f t="shared" si="4"/>
        <v>99.53</v>
      </c>
      <c r="U26" s="1">
        <f t="shared" si="4"/>
        <v>99.48</v>
      </c>
      <c r="V26" s="1">
        <f t="shared" si="4"/>
        <v>99.69</v>
      </c>
      <c r="W26" s="1">
        <f t="shared" si="4"/>
        <v>99.62</v>
      </c>
      <c r="X26" s="1">
        <f t="shared" si="4"/>
        <v>99.36</v>
      </c>
      <c r="Y26" s="1">
        <f t="shared" si="4"/>
        <v>98.91</v>
      </c>
      <c r="Z26" s="1">
        <f t="shared" si="4"/>
        <v>98.65</v>
      </c>
      <c r="AA26" s="1">
        <f t="shared" si="4"/>
        <v>99.52</v>
      </c>
      <c r="AB26" s="1">
        <f t="shared" si="4"/>
        <v>99.2</v>
      </c>
      <c r="AC26" s="1">
        <f t="shared" si="4"/>
        <v>98.88</v>
      </c>
      <c r="AD26" s="1">
        <f t="shared" si="4"/>
        <v>98.27</v>
      </c>
      <c r="AE26" s="1">
        <f t="shared" si="4"/>
        <v>97.52</v>
      </c>
      <c r="AF26" s="1">
        <f t="shared" si="4"/>
        <v>98.13</v>
      </c>
      <c r="AG26" s="1">
        <f t="shared" si="4"/>
        <v>98.31</v>
      </c>
      <c r="AH26" s="1">
        <f t="shared" si="4"/>
        <v>98.41</v>
      </c>
      <c r="AI26" s="1">
        <f t="shared" si="4"/>
        <v>97.57</v>
      </c>
      <c r="AJ26" s="1">
        <f t="shared" si="4"/>
        <v>98.59</v>
      </c>
      <c r="AK26" s="1">
        <f t="shared" si="4"/>
        <v>99.11</v>
      </c>
      <c r="AL26" s="1">
        <f t="shared" si="4"/>
        <v>98.99</v>
      </c>
      <c r="AM26" s="24">
        <f t="shared" si="3"/>
        <v>93.49</v>
      </c>
      <c r="AN26" s="24">
        <f t="shared" si="1"/>
        <v>85.9</v>
      </c>
      <c r="AO26" s="24">
        <f t="shared" si="1"/>
        <v>90.96</v>
      </c>
      <c r="AP26" s="24">
        <f t="shared" si="1"/>
        <v>99.22</v>
      </c>
      <c r="AQ26" s="24">
        <f t="shared" si="1"/>
        <v>97.71</v>
      </c>
      <c r="AR26" s="24">
        <f t="shared" si="1"/>
        <v>96.08</v>
      </c>
      <c r="AS26" s="24">
        <f t="shared" si="1"/>
        <v>98.25</v>
      </c>
      <c r="AT26" s="24">
        <f t="shared" si="1"/>
        <v>98.13</v>
      </c>
      <c r="AU26" s="24">
        <f t="shared" si="1"/>
        <v>96.99</v>
      </c>
      <c r="AV26" s="24">
        <f t="shared" si="1"/>
        <v>99.52</v>
      </c>
      <c r="AW26" s="24">
        <f t="shared" si="1"/>
        <v>93.13</v>
      </c>
      <c r="AX26" s="24">
        <f t="shared" si="1"/>
        <v>91.44</v>
      </c>
      <c r="AY26" s="24">
        <f t="shared" si="1"/>
        <v>90.11</v>
      </c>
      <c r="AZ26" s="24">
        <f t="shared" si="1"/>
        <v>94.7</v>
      </c>
      <c r="BA26" s="24">
        <f t="shared" si="1"/>
        <v>98.92</v>
      </c>
      <c r="BB26" s="24">
        <f t="shared" si="1"/>
        <v>100</v>
      </c>
      <c r="BC26" s="24">
        <f t="shared" si="1"/>
        <v>99.22</v>
      </c>
      <c r="BD26" s="24">
        <f t="shared" si="1"/>
        <v>98.67</v>
      </c>
      <c r="BE26" s="24">
        <f t="shared" si="1"/>
        <v>98.73</v>
      </c>
      <c r="BF26" s="24">
        <f t="shared" si="1"/>
        <v>98.43</v>
      </c>
      <c r="BG26" s="24">
        <f t="shared" si="1"/>
        <v>99.7</v>
      </c>
      <c r="BH26" s="24">
        <f t="shared" si="1"/>
        <v>99.28</v>
      </c>
      <c r="BI26" s="24">
        <f t="shared" si="1"/>
        <v>97.71</v>
      </c>
      <c r="BJ26" s="24">
        <f t="shared" si="1"/>
        <v>95</v>
      </c>
      <c r="BK26" s="24">
        <f t="shared" si="1"/>
        <v>93.43</v>
      </c>
      <c r="BL26" s="24">
        <f t="shared" si="1"/>
        <v>98.67</v>
      </c>
      <c r="BM26" s="24">
        <f t="shared" si="1"/>
        <v>96.75</v>
      </c>
      <c r="BN26" s="24">
        <f t="shared" si="1"/>
        <v>94.82</v>
      </c>
      <c r="BO26" s="24">
        <f t="shared" si="1"/>
        <v>91.14</v>
      </c>
      <c r="BP26" s="24">
        <f t="shared" si="1"/>
        <v>86.62</v>
      </c>
      <c r="BQ26" s="24">
        <f t="shared" si="1"/>
        <v>90.3</v>
      </c>
      <c r="BR26" s="24">
        <f t="shared" si="1"/>
        <v>91.38</v>
      </c>
      <c r="BS26" s="24">
        <f t="shared" si="1"/>
        <v>91.98</v>
      </c>
      <c r="BT26" s="24">
        <f t="shared" si="1"/>
        <v>86.92</v>
      </c>
      <c r="BU26" s="24">
        <f t="shared" si="1"/>
        <v>93.07</v>
      </c>
      <c r="BV26" s="24">
        <f t="shared" si="1"/>
        <v>96.2</v>
      </c>
      <c r="BW26" s="24">
        <f t="shared" si="1"/>
        <v>95.48</v>
      </c>
      <c r="BX26" s="24"/>
      <c r="BY26" s="24"/>
    </row>
    <row r="27" spans="1:77" x14ac:dyDescent="0.2">
      <c r="A27" s="4" t="s">
        <v>3</v>
      </c>
      <c r="B27" s="1">
        <f>ROUND(SQRT(B3*$E$14)+SQRT(B4*$E$15)+SQRT(B5*$E$16)+SQRT(B6*$E$17)+SQRT(B7*$E$18)+SQRT(B8*$E$19)+SQRT(B9*$E$20),2)</f>
        <v>90.44</v>
      </c>
      <c r="C27" s="1">
        <f t="shared" ref="C27:AL27" si="5">ROUND(SQRT(C3*$E$14)+SQRT(C4*$E$15)+SQRT(C5*$E$16)+SQRT(C6*$E$17)+SQRT(C7*$E$18)+SQRT(C8*$E$19)+SQRT(C9*$E$20),2)</f>
        <v>88.09</v>
      </c>
      <c r="D27" s="1">
        <f t="shared" si="5"/>
        <v>89.45</v>
      </c>
      <c r="E27" s="1">
        <f t="shared" si="5"/>
        <v>93.56</v>
      </c>
      <c r="F27" s="1">
        <f t="shared" si="5"/>
        <v>92.36</v>
      </c>
      <c r="G27" s="1">
        <f t="shared" si="5"/>
        <v>92</v>
      </c>
      <c r="H27" s="1">
        <f t="shared" si="5"/>
        <v>92.81</v>
      </c>
      <c r="I27" s="1">
        <f t="shared" si="5"/>
        <v>93.62</v>
      </c>
      <c r="J27" s="1">
        <f t="shared" si="5"/>
        <v>92.65</v>
      </c>
      <c r="K27" s="1">
        <f t="shared" si="5"/>
        <v>93.37</v>
      </c>
      <c r="L27" s="1">
        <f t="shared" si="5"/>
        <v>90.9</v>
      </c>
      <c r="M27" s="1">
        <f t="shared" si="5"/>
        <v>89.98</v>
      </c>
      <c r="N27" s="1">
        <f t="shared" si="5"/>
        <v>89.49</v>
      </c>
      <c r="O27" s="1">
        <f t="shared" si="5"/>
        <v>91.73</v>
      </c>
      <c r="P27" s="1">
        <f t="shared" si="5"/>
        <v>93.89</v>
      </c>
      <c r="Q27" s="1">
        <f t="shared" si="5"/>
        <v>95.42</v>
      </c>
      <c r="R27" s="1">
        <f t="shared" si="5"/>
        <v>96.15</v>
      </c>
      <c r="S27" s="1">
        <f t="shared" si="5"/>
        <v>96.66</v>
      </c>
      <c r="T27" s="1">
        <f t="shared" si="5"/>
        <v>96.53</v>
      </c>
      <c r="U27" s="1">
        <f t="shared" si="5"/>
        <v>96.47</v>
      </c>
      <c r="V27" s="1">
        <f t="shared" si="5"/>
        <v>95.19</v>
      </c>
      <c r="W27" s="1">
        <f t="shared" si="5"/>
        <v>94.44</v>
      </c>
      <c r="X27" s="1">
        <f t="shared" si="5"/>
        <v>93.4</v>
      </c>
      <c r="Y27" s="1">
        <f t="shared" si="5"/>
        <v>91.47</v>
      </c>
      <c r="Z27" s="1">
        <f t="shared" si="5"/>
        <v>91.99</v>
      </c>
      <c r="AA27" s="1">
        <f t="shared" si="5"/>
        <v>93.96</v>
      </c>
      <c r="AB27" s="1">
        <f t="shared" si="5"/>
        <v>96.75</v>
      </c>
      <c r="AC27" s="1">
        <f t="shared" si="5"/>
        <v>95.55</v>
      </c>
      <c r="AD27" s="1">
        <f t="shared" si="5"/>
        <v>92.59</v>
      </c>
      <c r="AE27" s="1">
        <f t="shared" si="5"/>
        <v>89.68</v>
      </c>
      <c r="AF27" s="1">
        <f t="shared" si="5"/>
        <v>91.31</v>
      </c>
      <c r="AG27" s="1">
        <f t="shared" si="5"/>
        <v>91.04</v>
      </c>
      <c r="AH27" s="1">
        <f t="shared" si="5"/>
        <v>91.62</v>
      </c>
      <c r="AI27" s="1">
        <f t="shared" si="5"/>
        <v>88.32</v>
      </c>
      <c r="AJ27" s="1">
        <f t="shared" si="5"/>
        <v>90.34</v>
      </c>
      <c r="AK27" s="1">
        <f t="shared" si="5"/>
        <v>92.23</v>
      </c>
      <c r="AL27" s="1">
        <f t="shared" si="5"/>
        <v>91.09</v>
      </c>
      <c r="AM27" s="24">
        <f t="shared" si="3"/>
        <v>43.94</v>
      </c>
      <c r="AN27" s="24">
        <f t="shared" si="1"/>
        <v>29.78</v>
      </c>
      <c r="AO27" s="24">
        <f t="shared" si="1"/>
        <v>37.97</v>
      </c>
      <c r="AP27" s="24">
        <f t="shared" si="1"/>
        <v>62.75</v>
      </c>
      <c r="AQ27" s="24">
        <f t="shared" si="1"/>
        <v>55.52</v>
      </c>
      <c r="AR27" s="24">
        <f t="shared" si="1"/>
        <v>53.35</v>
      </c>
      <c r="AS27" s="24">
        <f t="shared" si="1"/>
        <v>58.23</v>
      </c>
      <c r="AT27" s="24">
        <f t="shared" si="1"/>
        <v>63.11</v>
      </c>
      <c r="AU27" s="24">
        <f t="shared" si="1"/>
        <v>57.26</v>
      </c>
      <c r="AV27" s="24">
        <f t="shared" si="1"/>
        <v>61.6</v>
      </c>
      <c r="AW27" s="24">
        <f t="shared" si="1"/>
        <v>46.71</v>
      </c>
      <c r="AX27" s="24">
        <f t="shared" si="1"/>
        <v>41.17</v>
      </c>
      <c r="AY27" s="24">
        <f t="shared" si="1"/>
        <v>38.22</v>
      </c>
      <c r="AZ27" s="24">
        <f t="shared" si="1"/>
        <v>51.72</v>
      </c>
      <c r="BA27" s="24">
        <f t="shared" si="1"/>
        <v>64.739999999999995</v>
      </c>
      <c r="BB27" s="24">
        <f t="shared" si="1"/>
        <v>73.959999999999994</v>
      </c>
      <c r="BC27" s="24">
        <f t="shared" si="1"/>
        <v>78.36</v>
      </c>
      <c r="BD27" s="24">
        <f t="shared" si="1"/>
        <v>81.430000000000007</v>
      </c>
      <c r="BE27" s="24">
        <f t="shared" si="1"/>
        <v>80.650000000000006</v>
      </c>
      <c r="BF27" s="24">
        <f t="shared" si="1"/>
        <v>80.290000000000006</v>
      </c>
      <c r="BG27" s="24">
        <f t="shared" si="1"/>
        <v>72.569999999999993</v>
      </c>
      <c r="BH27" s="24">
        <f t="shared" si="1"/>
        <v>68.05</v>
      </c>
      <c r="BI27" s="24">
        <f t="shared" si="1"/>
        <v>61.78</v>
      </c>
      <c r="BJ27" s="24">
        <f t="shared" si="1"/>
        <v>50.15</v>
      </c>
      <c r="BK27" s="24">
        <f t="shared" si="1"/>
        <v>53.29</v>
      </c>
      <c r="BL27" s="24">
        <f t="shared" si="1"/>
        <v>65.16</v>
      </c>
      <c r="BM27" s="24">
        <f t="shared" si="1"/>
        <v>81.98</v>
      </c>
      <c r="BN27" s="24">
        <f t="shared" si="1"/>
        <v>74.739999999999995</v>
      </c>
      <c r="BO27" s="24">
        <f t="shared" si="1"/>
        <v>56.9</v>
      </c>
      <c r="BP27" s="24">
        <f t="shared" si="1"/>
        <v>39.36</v>
      </c>
      <c r="BQ27" s="24">
        <f t="shared" si="1"/>
        <v>49.19</v>
      </c>
      <c r="BR27" s="24">
        <f t="shared" si="1"/>
        <v>47.56</v>
      </c>
      <c r="BS27" s="24">
        <f t="shared" si="1"/>
        <v>51.05</v>
      </c>
      <c r="BT27" s="24">
        <f t="shared" si="1"/>
        <v>31.16</v>
      </c>
      <c r="BU27" s="24">
        <f t="shared" si="1"/>
        <v>43.34</v>
      </c>
      <c r="BV27" s="24">
        <f t="shared" si="1"/>
        <v>54.73</v>
      </c>
      <c r="BW27" s="24">
        <f t="shared" si="1"/>
        <v>47.86</v>
      </c>
      <c r="BX27" s="24"/>
      <c r="BY27" s="24"/>
    </row>
    <row r="28" spans="1:77" x14ac:dyDescent="0.2">
      <c r="A28" s="4" t="s">
        <v>4</v>
      </c>
      <c r="B28" s="1">
        <f>ROUND(SQRT(B3*$F$14)+SQRT(B4*$F$15)+SQRT(B5*$F$16)+SQRT(B6*$F$17)+SQRT(B7*$F$18)+SQRT(B8*$F$19)+SQRT(B9*$F$20),2)</f>
        <v>86.47</v>
      </c>
      <c r="C28" s="1">
        <f t="shared" ref="C28:AL28" si="6">ROUND(SQRT(C3*$F$14)+SQRT(C4*$F$15)+SQRT(C5*$F$16)+SQRT(C6*$F$17)+SQRT(C7*$F$18)+SQRT(C8*$F$19)+SQRT(C9*$F$20),2)</f>
        <v>85.2</v>
      </c>
      <c r="D28" s="1">
        <f t="shared" si="6"/>
        <v>85.57</v>
      </c>
      <c r="E28" s="1">
        <f t="shared" si="6"/>
        <v>90.84</v>
      </c>
      <c r="F28" s="1">
        <f t="shared" si="6"/>
        <v>88.88</v>
      </c>
      <c r="G28" s="1">
        <f t="shared" si="6"/>
        <v>88.03</v>
      </c>
      <c r="H28" s="1">
        <f t="shared" si="6"/>
        <v>89.57</v>
      </c>
      <c r="I28" s="1">
        <f t="shared" si="6"/>
        <v>89.92</v>
      </c>
      <c r="J28" s="1">
        <f t="shared" si="6"/>
        <v>89.58</v>
      </c>
      <c r="K28" s="1">
        <f t="shared" si="6"/>
        <v>90.08</v>
      </c>
      <c r="L28" s="1">
        <f t="shared" si="6"/>
        <v>86.33</v>
      </c>
      <c r="M28" s="1">
        <f t="shared" si="6"/>
        <v>86.09</v>
      </c>
      <c r="N28" s="1">
        <f t="shared" si="6"/>
        <v>85.36</v>
      </c>
      <c r="O28" s="1">
        <f t="shared" si="6"/>
        <v>88.77</v>
      </c>
      <c r="P28" s="1">
        <f t="shared" si="6"/>
        <v>90.03</v>
      </c>
      <c r="Q28" s="1">
        <f t="shared" si="6"/>
        <v>91.51</v>
      </c>
      <c r="R28" s="1">
        <f t="shared" si="6"/>
        <v>92.03</v>
      </c>
      <c r="S28" s="1">
        <f t="shared" si="6"/>
        <v>92.67</v>
      </c>
      <c r="T28" s="1">
        <f t="shared" si="6"/>
        <v>92.52</v>
      </c>
      <c r="U28" s="1">
        <f t="shared" si="6"/>
        <v>92.68</v>
      </c>
      <c r="V28" s="1">
        <f t="shared" si="6"/>
        <v>91.22</v>
      </c>
      <c r="W28" s="1">
        <f t="shared" si="6"/>
        <v>90.17</v>
      </c>
      <c r="X28" s="1">
        <f t="shared" si="6"/>
        <v>89.69</v>
      </c>
      <c r="Y28" s="1">
        <f t="shared" si="6"/>
        <v>87.42</v>
      </c>
      <c r="Z28" s="1">
        <f t="shared" si="6"/>
        <v>87.75</v>
      </c>
      <c r="AA28" s="1">
        <f t="shared" si="6"/>
        <v>90.85</v>
      </c>
      <c r="AB28" s="1">
        <f t="shared" si="6"/>
        <v>92.23</v>
      </c>
      <c r="AC28" s="1">
        <f t="shared" si="6"/>
        <v>90.55</v>
      </c>
      <c r="AD28" s="1">
        <f t="shared" si="6"/>
        <v>86.32</v>
      </c>
      <c r="AE28" s="1">
        <f t="shared" si="6"/>
        <v>83.88</v>
      </c>
      <c r="AF28" s="1">
        <f t="shared" si="6"/>
        <v>85.58</v>
      </c>
      <c r="AG28" s="1">
        <f t="shared" si="6"/>
        <v>85.55</v>
      </c>
      <c r="AH28" s="1">
        <f t="shared" si="6"/>
        <v>85.7</v>
      </c>
      <c r="AI28" s="1">
        <f t="shared" si="6"/>
        <v>83.15</v>
      </c>
      <c r="AJ28" s="1">
        <f t="shared" si="6"/>
        <v>85.82</v>
      </c>
      <c r="AK28" s="1">
        <f t="shared" si="6"/>
        <v>88.63</v>
      </c>
      <c r="AL28" s="1">
        <f t="shared" si="6"/>
        <v>88.63</v>
      </c>
      <c r="AM28" s="24">
        <f t="shared" si="3"/>
        <v>20.010000000000002</v>
      </c>
      <c r="AN28" s="24">
        <f t="shared" si="1"/>
        <v>12.36</v>
      </c>
      <c r="AO28" s="24">
        <f t="shared" si="1"/>
        <v>14.59</v>
      </c>
      <c r="AP28" s="24">
        <f t="shared" si="1"/>
        <v>46.35</v>
      </c>
      <c r="AQ28" s="24">
        <f t="shared" si="1"/>
        <v>34.54</v>
      </c>
      <c r="AR28" s="24">
        <f t="shared" si="1"/>
        <v>29.42</v>
      </c>
      <c r="AS28" s="24">
        <f t="shared" si="1"/>
        <v>38.700000000000003</v>
      </c>
      <c r="AT28" s="24">
        <f t="shared" si="1"/>
        <v>40.81</v>
      </c>
      <c r="AU28" s="24">
        <f t="shared" si="1"/>
        <v>38.76</v>
      </c>
      <c r="AV28" s="24">
        <f t="shared" si="1"/>
        <v>41.77</v>
      </c>
      <c r="AW28" s="24">
        <f t="shared" si="1"/>
        <v>19.170000000000002</v>
      </c>
      <c r="AX28" s="24">
        <f t="shared" si="1"/>
        <v>17.72</v>
      </c>
      <c r="AY28" s="24">
        <f t="shared" si="1"/>
        <v>13.32</v>
      </c>
      <c r="AZ28" s="24">
        <f t="shared" si="1"/>
        <v>33.880000000000003</v>
      </c>
      <c r="BA28" s="24">
        <f t="shared" si="1"/>
        <v>41.47</v>
      </c>
      <c r="BB28" s="24">
        <f t="shared" si="1"/>
        <v>50.39</v>
      </c>
      <c r="BC28" s="24">
        <f t="shared" si="1"/>
        <v>53.53</v>
      </c>
      <c r="BD28" s="24">
        <f t="shared" si="1"/>
        <v>57.38</v>
      </c>
      <c r="BE28" s="24">
        <f t="shared" si="1"/>
        <v>56.48</v>
      </c>
      <c r="BF28" s="24">
        <f t="shared" si="1"/>
        <v>57.44</v>
      </c>
      <c r="BG28" s="24">
        <f t="shared" si="1"/>
        <v>48.64</v>
      </c>
      <c r="BH28" s="24">
        <f t="shared" si="1"/>
        <v>42.31</v>
      </c>
      <c r="BI28" s="24">
        <f t="shared" si="1"/>
        <v>39.42</v>
      </c>
      <c r="BJ28" s="24">
        <f t="shared" si="1"/>
        <v>25.74</v>
      </c>
      <c r="BK28" s="24">
        <f t="shared" si="1"/>
        <v>27.73</v>
      </c>
      <c r="BL28" s="24">
        <f t="shared" si="1"/>
        <v>46.41</v>
      </c>
      <c r="BM28" s="24">
        <f t="shared" si="1"/>
        <v>54.73</v>
      </c>
      <c r="BN28" s="24">
        <f t="shared" si="1"/>
        <v>44.61</v>
      </c>
      <c r="BO28" s="24">
        <f t="shared" si="1"/>
        <v>19.11</v>
      </c>
      <c r="BP28" s="24">
        <f t="shared" si="1"/>
        <v>4.4000000000000004</v>
      </c>
      <c r="BQ28" s="24">
        <f t="shared" si="1"/>
        <v>14.65</v>
      </c>
      <c r="BR28" s="24">
        <f t="shared" si="1"/>
        <v>14.47</v>
      </c>
      <c r="BS28" s="24">
        <f t="shared" si="1"/>
        <v>15.37</v>
      </c>
      <c r="BT28" s="24">
        <f t="shared" si="1"/>
        <v>0</v>
      </c>
      <c r="BU28" s="24">
        <f t="shared" si="1"/>
        <v>16.09</v>
      </c>
      <c r="BV28" s="24">
        <f t="shared" si="1"/>
        <v>33.03</v>
      </c>
      <c r="BW28" s="24">
        <f t="shared" si="1"/>
        <v>33.03</v>
      </c>
      <c r="BX28" s="24"/>
      <c r="BY28" s="24"/>
    </row>
    <row r="30" spans="1:77" x14ac:dyDescent="0.2">
      <c r="A30" s="22"/>
      <c r="B30" s="23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77" x14ac:dyDescent="0.2">
      <c r="A31" s="4" t="s">
        <v>104</v>
      </c>
    </row>
    <row r="32" spans="1:77" x14ac:dyDescent="0.2">
      <c r="B32" s="20" t="s">
        <v>68</v>
      </c>
      <c r="C32" s="52" t="s">
        <v>100</v>
      </c>
      <c r="D32" s="52"/>
      <c r="E32" s="52"/>
      <c r="F32" s="52"/>
      <c r="G32" s="52"/>
      <c r="H32" s="52"/>
      <c r="I32" s="53" t="s">
        <v>101</v>
      </c>
      <c r="J32" s="53"/>
      <c r="K32" s="53"/>
      <c r="L32" s="53"/>
      <c r="M32" s="53"/>
      <c r="N32" s="53"/>
      <c r="O32" s="54" t="s">
        <v>102</v>
      </c>
      <c r="P32" s="54"/>
      <c r="Q32" s="54"/>
      <c r="R32" s="54"/>
      <c r="S32" s="54"/>
      <c r="T32" s="54"/>
    </row>
    <row r="33" spans="2:20" x14ac:dyDescent="0.2">
      <c r="C33" s="1">
        <v>1</v>
      </c>
      <c r="D33" s="1">
        <v>2</v>
      </c>
      <c r="E33" s="1">
        <v>3</v>
      </c>
      <c r="F33" s="1">
        <v>4</v>
      </c>
      <c r="G33" s="1">
        <v>5</v>
      </c>
      <c r="H33" s="1">
        <v>6</v>
      </c>
      <c r="I33" s="1">
        <v>7</v>
      </c>
      <c r="J33" s="1">
        <v>8</v>
      </c>
      <c r="K33" s="1">
        <v>9</v>
      </c>
      <c r="L33" s="1">
        <v>10</v>
      </c>
      <c r="M33" s="1">
        <v>11</v>
      </c>
      <c r="N33" s="1">
        <v>12</v>
      </c>
      <c r="O33" s="1">
        <v>13</v>
      </c>
      <c r="P33" s="1">
        <v>14</v>
      </c>
      <c r="Q33" s="1">
        <v>15</v>
      </c>
      <c r="R33" s="1">
        <v>16</v>
      </c>
      <c r="S33" s="1">
        <v>17</v>
      </c>
      <c r="T33" s="1">
        <v>18</v>
      </c>
    </row>
    <row r="34" spans="2:20" x14ac:dyDescent="0.2">
      <c r="B34" s="1">
        <v>23.61</v>
      </c>
      <c r="C34">
        <v>29.94</v>
      </c>
      <c r="D34">
        <v>18.55</v>
      </c>
      <c r="E34">
        <v>19.52</v>
      </c>
      <c r="F34">
        <v>20.149999999999999</v>
      </c>
      <c r="G34">
        <v>15.86</v>
      </c>
      <c r="H34">
        <v>13.48</v>
      </c>
      <c r="I34">
        <v>22.21</v>
      </c>
      <c r="J34">
        <v>14.36</v>
      </c>
      <c r="K34">
        <v>12.62</v>
      </c>
      <c r="L34">
        <v>14.15</v>
      </c>
      <c r="M34">
        <v>14.52</v>
      </c>
      <c r="N34">
        <v>13.13</v>
      </c>
      <c r="O34">
        <v>12.55</v>
      </c>
      <c r="P34">
        <v>9.6300000000000008</v>
      </c>
      <c r="Q34">
        <v>13.64</v>
      </c>
      <c r="R34">
        <v>14.98</v>
      </c>
      <c r="S34">
        <v>22.03</v>
      </c>
      <c r="T34">
        <v>17.3</v>
      </c>
    </row>
    <row r="35" spans="2:20" x14ac:dyDescent="0.2">
      <c r="B35" s="1">
        <v>27.59</v>
      </c>
      <c r="C35">
        <v>26.09</v>
      </c>
      <c r="D35">
        <v>25.35</v>
      </c>
      <c r="E35">
        <v>26.61</v>
      </c>
      <c r="F35">
        <v>23.5</v>
      </c>
      <c r="G35">
        <v>32.11</v>
      </c>
      <c r="H35">
        <v>37.840000000000003</v>
      </c>
      <c r="I35">
        <v>23.77</v>
      </c>
      <c r="J35">
        <v>22.31</v>
      </c>
      <c r="K35">
        <v>21.28</v>
      </c>
      <c r="L35">
        <v>21.79</v>
      </c>
      <c r="M35">
        <v>26.37</v>
      </c>
      <c r="N35">
        <v>33.42</v>
      </c>
      <c r="O35">
        <v>21.75</v>
      </c>
      <c r="P35">
        <v>27.27</v>
      </c>
      <c r="Q35">
        <v>33.409999999999997</v>
      </c>
      <c r="R35">
        <v>29.64</v>
      </c>
      <c r="S35">
        <v>30.52</v>
      </c>
      <c r="T35">
        <v>30.9</v>
      </c>
    </row>
    <row r="36" spans="2:20" x14ac:dyDescent="0.2">
      <c r="B36" s="1">
        <v>19.079999999999998</v>
      </c>
      <c r="C36">
        <v>16.149999999999999</v>
      </c>
      <c r="D36">
        <v>19.47</v>
      </c>
      <c r="E36">
        <v>20.04</v>
      </c>
      <c r="F36">
        <v>20.46</v>
      </c>
      <c r="G36">
        <v>19.8</v>
      </c>
      <c r="H36">
        <v>20.67</v>
      </c>
      <c r="I36">
        <v>19.649999999999999</v>
      </c>
      <c r="J36">
        <v>21.61</v>
      </c>
      <c r="K36">
        <v>23.17</v>
      </c>
      <c r="L36">
        <v>22.4</v>
      </c>
      <c r="M36">
        <v>21.51</v>
      </c>
      <c r="N36">
        <v>21.96</v>
      </c>
      <c r="O36">
        <v>22.97</v>
      </c>
      <c r="P36">
        <v>27.33</v>
      </c>
      <c r="Q36">
        <v>26.01</v>
      </c>
      <c r="R36">
        <v>26.46</v>
      </c>
      <c r="S36">
        <v>23.36</v>
      </c>
      <c r="T36">
        <v>19.079999999999998</v>
      </c>
    </row>
    <row r="37" spans="2:20" x14ac:dyDescent="0.2">
      <c r="B37" s="19">
        <v>12.19</v>
      </c>
      <c r="C37">
        <v>10.06</v>
      </c>
      <c r="D37">
        <v>13.57</v>
      </c>
      <c r="E37">
        <v>13.18</v>
      </c>
      <c r="F37">
        <v>14.1</v>
      </c>
      <c r="G37">
        <v>12.39</v>
      </c>
      <c r="H37">
        <v>10.69</v>
      </c>
      <c r="I37">
        <v>12.87</v>
      </c>
      <c r="J37">
        <v>17.37</v>
      </c>
      <c r="K37">
        <v>17.93</v>
      </c>
      <c r="L37">
        <v>17.48</v>
      </c>
      <c r="M37">
        <v>15.23</v>
      </c>
      <c r="N37">
        <v>12.39</v>
      </c>
      <c r="O37">
        <v>18.14</v>
      </c>
      <c r="P37">
        <v>16.920000000000002</v>
      </c>
      <c r="Q37">
        <v>12.75</v>
      </c>
      <c r="R37">
        <v>13.52</v>
      </c>
      <c r="S37">
        <v>10.66</v>
      </c>
      <c r="T37">
        <v>13.16</v>
      </c>
    </row>
    <row r="38" spans="2:20" x14ac:dyDescent="0.2">
      <c r="B38" s="19">
        <v>6.97</v>
      </c>
      <c r="C38">
        <v>7.63</v>
      </c>
      <c r="D38">
        <v>9.24</v>
      </c>
      <c r="E38">
        <v>8.26</v>
      </c>
      <c r="F38">
        <v>8.4600000000000009</v>
      </c>
      <c r="G38">
        <v>8.5</v>
      </c>
      <c r="H38">
        <v>6.2</v>
      </c>
      <c r="I38">
        <v>8.61</v>
      </c>
      <c r="J38">
        <v>10.79</v>
      </c>
      <c r="K38">
        <v>11.18</v>
      </c>
      <c r="L38">
        <v>10.42</v>
      </c>
      <c r="M38">
        <v>9.0500000000000007</v>
      </c>
      <c r="N38">
        <v>7.48</v>
      </c>
      <c r="O38">
        <v>10.37</v>
      </c>
      <c r="P38">
        <v>8.31</v>
      </c>
      <c r="Q38">
        <v>5.15</v>
      </c>
      <c r="R38">
        <v>6.29</v>
      </c>
      <c r="S38">
        <v>4.95</v>
      </c>
      <c r="T38">
        <v>6.45</v>
      </c>
    </row>
    <row r="39" spans="2:20" x14ac:dyDescent="0.2">
      <c r="B39" s="19">
        <v>3.94</v>
      </c>
      <c r="C39">
        <v>3.13</v>
      </c>
      <c r="D39">
        <v>5.66</v>
      </c>
      <c r="E39">
        <v>4.68</v>
      </c>
      <c r="F39">
        <v>5.56</v>
      </c>
      <c r="G39">
        <v>4.4400000000000004</v>
      </c>
      <c r="H39">
        <v>3.97</v>
      </c>
      <c r="I39">
        <v>4.9000000000000004</v>
      </c>
      <c r="J39">
        <v>5.89</v>
      </c>
      <c r="K39">
        <v>6.2</v>
      </c>
      <c r="L39">
        <v>5.83</v>
      </c>
      <c r="M39">
        <v>5.39</v>
      </c>
      <c r="N39">
        <v>4.32</v>
      </c>
      <c r="O39">
        <v>5.92</v>
      </c>
      <c r="P39">
        <v>4.05</v>
      </c>
      <c r="Q39">
        <v>2.25</v>
      </c>
      <c r="R39">
        <v>2.59</v>
      </c>
      <c r="S39">
        <v>2.67</v>
      </c>
      <c r="T39">
        <v>4.8899999999999997</v>
      </c>
    </row>
    <row r="40" spans="2:20" x14ac:dyDescent="0.2">
      <c r="B40" s="19">
        <v>6.63</v>
      </c>
      <c r="C40">
        <v>7.01</v>
      </c>
      <c r="D40">
        <v>8.16</v>
      </c>
      <c r="E40">
        <v>7.71</v>
      </c>
      <c r="F40">
        <v>7.76</v>
      </c>
      <c r="G40">
        <v>6.9</v>
      </c>
      <c r="H40">
        <v>7.14</v>
      </c>
      <c r="I40">
        <v>7.98</v>
      </c>
      <c r="J40">
        <v>7.66</v>
      </c>
      <c r="K40">
        <v>7.63</v>
      </c>
      <c r="L40">
        <v>7.94</v>
      </c>
      <c r="M40">
        <v>7.92</v>
      </c>
      <c r="N40">
        <v>7.31</v>
      </c>
      <c r="O40">
        <v>8.3000000000000007</v>
      </c>
      <c r="P40">
        <v>6.49</v>
      </c>
      <c r="Q40">
        <v>6.79</v>
      </c>
      <c r="R40">
        <v>6.52</v>
      </c>
      <c r="S40">
        <v>5.8</v>
      </c>
      <c r="T40">
        <v>8.2200000000000006</v>
      </c>
    </row>
    <row r="41" spans="2:20" x14ac:dyDescent="0.2">
      <c r="D41" s="21"/>
      <c r="G41" s="21"/>
    </row>
    <row r="42" spans="2:20" x14ac:dyDescent="0.2">
      <c r="B42" s="1" t="s">
        <v>99</v>
      </c>
      <c r="G42" s="21"/>
      <c r="N42" s="21"/>
    </row>
    <row r="43" spans="2:20" x14ac:dyDescent="0.2">
      <c r="B43" s="20" t="s">
        <v>68</v>
      </c>
      <c r="C43" s="52" t="s">
        <v>100</v>
      </c>
      <c r="D43" s="52"/>
      <c r="E43" s="52"/>
      <c r="F43" s="52"/>
      <c r="G43" s="52"/>
      <c r="H43" s="52"/>
      <c r="I43" s="53" t="s">
        <v>101</v>
      </c>
      <c r="J43" s="53"/>
      <c r="K43" s="53"/>
      <c r="L43" s="53"/>
      <c r="M43" s="53"/>
      <c r="N43" s="53"/>
      <c r="O43" s="54" t="s">
        <v>102</v>
      </c>
      <c r="P43" s="54"/>
      <c r="Q43" s="54"/>
      <c r="R43" s="54"/>
      <c r="S43" s="54"/>
      <c r="T43" s="54"/>
    </row>
    <row r="44" spans="2:20" x14ac:dyDescent="0.2">
      <c r="C44" s="1">
        <v>1</v>
      </c>
      <c r="D44" s="1">
        <v>2</v>
      </c>
      <c r="E44" s="1">
        <v>3</v>
      </c>
      <c r="F44" s="1">
        <v>4</v>
      </c>
      <c r="G44" s="1">
        <v>5</v>
      </c>
      <c r="H44" s="1">
        <v>6</v>
      </c>
      <c r="I44" s="1">
        <v>7</v>
      </c>
      <c r="J44" s="1">
        <v>8</v>
      </c>
      <c r="K44" s="1">
        <v>9</v>
      </c>
      <c r="L44" s="1">
        <v>10</v>
      </c>
      <c r="M44" s="1">
        <v>11</v>
      </c>
      <c r="N44" s="1">
        <v>12</v>
      </c>
      <c r="O44" s="1">
        <v>13</v>
      </c>
      <c r="P44" s="1">
        <v>14</v>
      </c>
      <c r="Q44" s="1">
        <v>15</v>
      </c>
      <c r="R44" s="1">
        <v>16</v>
      </c>
      <c r="S44" s="1">
        <v>17</v>
      </c>
      <c r="T44" s="1">
        <v>18</v>
      </c>
    </row>
    <row r="45" spans="2:20" x14ac:dyDescent="0.2">
      <c r="B45" s="1">
        <f>ROUND(SQRT(B34*$B$14)+SQRT(B35*$B$15)+SQRT(B36*$B$16)+SQRT(B37*$B$17)+SQRT(B38*$B$18)+SQRT(B39*$B$19)+SQRT(B40*$B$20),2)</f>
        <v>93.5</v>
      </c>
      <c r="C45" s="1">
        <f t="shared" ref="C45:T45" si="7">ROUND(SQRT(C34*$B$14)+SQRT(C35*$B$15)+SQRT(C36*$B$16)+SQRT(C37*$B$17)+SQRT(C38*$B$18)+SQRT(C39*$B$19)+SQRT(C40*$B$20),2)</f>
        <v>95.59</v>
      </c>
      <c r="D45" s="1">
        <f t="shared" si="7"/>
        <v>92.49</v>
      </c>
      <c r="E45" s="1">
        <f t="shared" si="7"/>
        <v>92.48</v>
      </c>
      <c r="F45" s="1">
        <f t="shared" si="7"/>
        <v>92.93</v>
      </c>
      <c r="G45" s="1">
        <f t="shared" si="7"/>
        <v>90.3</v>
      </c>
      <c r="H45" s="1">
        <f t="shared" si="7"/>
        <v>88.22</v>
      </c>
      <c r="I45" s="1">
        <f t="shared" si="7"/>
        <v>93.77</v>
      </c>
      <c r="J45" s="1">
        <f t="shared" si="7"/>
        <v>90.04</v>
      </c>
      <c r="K45" s="1">
        <f t="shared" si="7"/>
        <v>88.88</v>
      </c>
      <c r="L45" s="1">
        <f t="shared" si="7"/>
        <v>89.9</v>
      </c>
      <c r="M45" s="1">
        <f t="shared" si="7"/>
        <v>90.13</v>
      </c>
      <c r="N45" s="1">
        <f t="shared" si="7"/>
        <v>88.53</v>
      </c>
      <c r="O45" s="1">
        <f t="shared" si="7"/>
        <v>88.95</v>
      </c>
      <c r="P45" s="1">
        <f t="shared" si="7"/>
        <v>85.47</v>
      </c>
      <c r="Q45" s="1">
        <f t="shared" si="7"/>
        <v>87.19</v>
      </c>
      <c r="R45" s="1">
        <f t="shared" si="7"/>
        <v>88.33</v>
      </c>
      <c r="S45" s="1">
        <f t="shared" si="7"/>
        <v>91.37</v>
      </c>
      <c r="T45" s="1">
        <f t="shared" si="7"/>
        <v>91.38</v>
      </c>
    </row>
    <row r="46" spans="2:20" x14ac:dyDescent="0.2">
      <c r="B46" s="1">
        <f>ROUND(SQRT(B34*$C$14)+SQRT(B35*$C$15)+SQRT(B36*$C$16)+SQRT(B37*$C$17)+SQRT(B38*$C$18)+SQRT(B39*$C$19)+SQRT(B40*$C$20),2)</f>
        <v>98.91</v>
      </c>
      <c r="C46" s="1">
        <f t="shared" ref="C46:T46" si="8">ROUND(SQRT(C34*$C$14)+SQRT(C35*$C$15)+SQRT(C36*$C$16)+SQRT(C37*$C$17)+SQRT(C38*$C$18)+SQRT(C39*$C$19)+SQRT(C40*$C$20),2)</f>
        <v>99.04</v>
      </c>
      <c r="D46" s="1">
        <f t="shared" si="8"/>
        <v>98.83</v>
      </c>
      <c r="E46" s="1">
        <f t="shared" si="8"/>
        <v>98.73</v>
      </c>
      <c r="F46" s="1">
        <f t="shared" si="8"/>
        <v>99.02</v>
      </c>
      <c r="G46" s="1">
        <f t="shared" si="8"/>
        <v>97.77</v>
      </c>
      <c r="H46" s="1">
        <f t="shared" si="8"/>
        <v>96.17</v>
      </c>
      <c r="I46" s="1">
        <f t="shared" si="8"/>
        <v>99.18</v>
      </c>
      <c r="J46" s="1">
        <f t="shared" si="8"/>
        <v>98</v>
      </c>
      <c r="K46" s="1">
        <f t="shared" si="8"/>
        <v>97.45</v>
      </c>
      <c r="L46" s="1">
        <f t="shared" si="8"/>
        <v>97.87</v>
      </c>
      <c r="M46" s="1">
        <f t="shared" si="8"/>
        <v>97.89</v>
      </c>
      <c r="N46" s="1">
        <f t="shared" si="8"/>
        <v>96.78</v>
      </c>
      <c r="O46" s="1">
        <f t="shared" si="8"/>
        <v>97.35</v>
      </c>
      <c r="P46" s="1">
        <f t="shared" si="8"/>
        <v>95.62</v>
      </c>
      <c r="Q46" s="1">
        <f t="shared" si="8"/>
        <v>95.62</v>
      </c>
      <c r="R46" s="1">
        <f t="shared" si="8"/>
        <v>96.57</v>
      </c>
      <c r="S46" s="1">
        <f t="shared" si="8"/>
        <v>97.53</v>
      </c>
      <c r="T46" s="1">
        <f t="shared" si="8"/>
        <v>97.96</v>
      </c>
    </row>
    <row r="47" spans="2:20" x14ac:dyDescent="0.2">
      <c r="B47" s="1">
        <f>ROUND(SQRT(B34*$D$14)+SQRT(B35*$D$15)+SQRT(B36*$D$16)+SQRT(B37*$D$17)+SQRT(B38*$D$18)+SQRT(B39*$D$19)+SQRT(B40*$D$20),2)</f>
        <v>98.66</v>
      </c>
      <c r="C47" s="1">
        <f t="shared" ref="C47:T47" si="9">ROUND(SQRT(C34*$D$14)+SQRT(C35*$D$15)+SQRT(C36*$D$16)+SQRT(C37*$D$17)+SQRT(C38*$D$18)+SQRT(C39*$D$19)+SQRT(C40*$D$20),2)</f>
        <v>97.54</v>
      </c>
      <c r="D47" s="1">
        <f t="shared" si="9"/>
        <v>99.53</v>
      </c>
      <c r="E47" s="1">
        <f t="shared" si="9"/>
        <v>99.29</v>
      </c>
      <c r="F47" s="1">
        <f t="shared" si="9"/>
        <v>99.39</v>
      </c>
      <c r="G47" s="1">
        <f t="shared" si="9"/>
        <v>99.23</v>
      </c>
      <c r="H47" s="1">
        <f t="shared" si="9"/>
        <v>98.18</v>
      </c>
      <c r="I47" s="1">
        <f t="shared" si="9"/>
        <v>99.13</v>
      </c>
      <c r="J47" s="1">
        <f t="shared" si="9"/>
        <v>99.67</v>
      </c>
      <c r="K47" s="1">
        <f t="shared" si="9"/>
        <v>99.57</v>
      </c>
      <c r="L47" s="1">
        <f t="shared" si="9"/>
        <v>99.6</v>
      </c>
      <c r="M47" s="1">
        <f t="shared" si="9"/>
        <v>99.58</v>
      </c>
      <c r="N47" s="1">
        <f t="shared" si="9"/>
        <v>98.91</v>
      </c>
      <c r="O47" s="1">
        <f t="shared" si="9"/>
        <v>99.46</v>
      </c>
      <c r="P47" s="1">
        <f t="shared" si="9"/>
        <v>98.77</v>
      </c>
      <c r="Q47" s="1">
        <f t="shared" si="9"/>
        <v>97.73</v>
      </c>
      <c r="R47" s="1">
        <f t="shared" si="9"/>
        <v>98.38</v>
      </c>
      <c r="S47" s="1">
        <f t="shared" si="9"/>
        <v>97.74</v>
      </c>
      <c r="T47" s="1">
        <f t="shared" si="9"/>
        <v>98.93</v>
      </c>
    </row>
    <row r="48" spans="2:20" x14ac:dyDescent="0.2">
      <c r="B48" s="1">
        <f>ROUND(SQRT(B34*$E$14)+SQRT(B35*$E$15)+SQRT(B36*$E$16)+SQRT(B37*$E$17)+SQRT(B38*$E$18)+SQRT(B39*$E$19)+SQRT(B40*$E$20),2)</f>
        <v>90.44</v>
      </c>
      <c r="C48" s="1">
        <f t="shared" ref="C48:T48" si="10">ROUND(SQRT(C34*$E$14)+SQRT(C35*$E$15)+SQRT(C36*$E$16)+SQRT(C37*$E$17)+SQRT(C38*$E$18)+SQRT(C39*$E$19)+SQRT(C40*$E$20),2)</f>
        <v>88.14</v>
      </c>
      <c r="D48" s="1">
        <f t="shared" si="10"/>
        <v>93.39</v>
      </c>
      <c r="E48" s="1">
        <f t="shared" si="10"/>
        <v>92.43</v>
      </c>
      <c r="F48" s="1">
        <f t="shared" si="10"/>
        <v>93.28</v>
      </c>
      <c r="G48" s="1">
        <f t="shared" si="10"/>
        <v>91.98</v>
      </c>
      <c r="H48" s="1">
        <f t="shared" si="10"/>
        <v>89.74</v>
      </c>
      <c r="I48" s="1">
        <f t="shared" si="10"/>
        <v>92.32</v>
      </c>
      <c r="J48" s="1">
        <f t="shared" si="10"/>
        <v>95.89</v>
      </c>
      <c r="K48" s="1">
        <f t="shared" si="10"/>
        <v>96.53</v>
      </c>
      <c r="L48" s="1">
        <f t="shared" si="10"/>
        <v>95.92</v>
      </c>
      <c r="M48" s="1">
        <f t="shared" si="10"/>
        <v>94.32</v>
      </c>
      <c r="N48" s="1">
        <f t="shared" si="10"/>
        <v>91.85</v>
      </c>
      <c r="O48" s="1">
        <f t="shared" si="10"/>
        <v>96.26</v>
      </c>
      <c r="P48" s="1">
        <f t="shared" si="10"/>
        <v>94.55</v>
      </c>
      <c r="Q48" s="1">
        <f t="shared" si="10"/>
        <v>89.97</v>
      </c>
      <c r="R48" s="1">
        <f t="shared" si="10"/>
        <v>91.37</v>
      </c>
      <c r="S48" s="1">
        <f t="shared" si="10"/>
        <v>88.41</v>
      </c>
      <c r="T48" s="1">
        <f t="shared" si="10"/>
        <v>91.5</v>
      </c>
    </row>
    <row r="49" spans="1:22" x14ac:dyDescent="0.2">
      <c r="B49" s="1">
        <f>ROUND(SQRT(B34*$F$14)+SQRT(B35*$F$15)+SQRT(B36*$F$16)+SQRT(B37*$F$17)+SQRT(B38*$F$18)+SQRT(B39*$F$19)+SQRT(B40*$F$20),2)</f>
        <v>86.47</v>
      </c>
      <c r="C49" s="1">
        <f t="shared" ref="C49:T49" si="11">ROUND(SQRT(C34*$F$14)+SQRT(C35*$F$15)+SQRT(C36*$F$16)+SQRT(C37*$F$17)+SQRT(C38*$F$18)+SQRT(C39*$F$19)+SQRT(C40*$F$20),2)</f>
        <v>84.77</v>
      </c>
      <c r="D49" s="1">
        <f t="shared" si="11"/>
        <v>90.31</v>
      </c>
      <c r="E49" s="1">
        <f t="shared" si="11"/>
        <v>88.82</v>
      </c>
      <c r="F49" s="1">
        <f t="shared" si="11"/>
        <v>89.91</v>
      </c>
      <c r="G49" s="1">
        <f t="shared" si="11"/>
        <v>88.03</v>
      </c>
      <c r="H49" s="1">
        <f t="shared" si="11"/>
        <v>85.75</v>
      </c>
      <c r="I49" s="1">
        <f t="shared" si="11"/>
        <v>89.09</v>
      </c>
      <c r="J49" s="1">
        <f t="shared" si="11"/>
        <v>91.94</v>
      </c>
      <c r="K49" s="1">
        <f t="shared" si="11"/>
        <v>92.48</v>
      </c>
      <c r="L49" s="1">
        <f t="shared" si="11"/>
        <v>91.95</v>
      </c>
      <c r="M49" s="1">
        <f t="shared" si="11"/>
        <v>90.5</v>
      </c>
      <c r="N49" s="1">
        <f t="shared" si="11"/>
        <v>87.71</v>
      </c>
      <c r="O49" s="1">
        <f t="shared" si="11"/>
        <v>92.25</v>
      </c>
      <c r="P49" s="1">
        <f t="shared" si="11"/>
        <v>88.9</v>
      </c>
      <c r="Q49" s="1">
        <f t="shared" si="11"/>
        <v>84.22</v>
      </c>
      <c r="R49" s="1">
        <f t="shared" si="11"/>
        <v>85.67</v>
      </c>
      <c r="S49" s="1">
        <f t="shared" si="11"/>
        <v>83.39</v>
      </c>
      <c r="T49" s="1">
        <f t="shared" si="11"/>
        <v>88.03</v>
      </c>
    </row>
    <row r="52" spans="1:22" x14ac:dyDescent="0.2">
      <c r="A52" s="22"/>
      <c r="B52" s="23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</row>
    <row r="53" spans="1:22" x14ac:dyDescent="0.2">
      <c r="A53" t="s">
        <v>106</v>
      </c>
      <c r="B53" s="1" t="s">
        <v>103</v>
      </c>
    </row>
    <row r="54" spans="1:22" x14ac:dyDescent="0.2">
      <c r="B54" s="20" t="s">
        <v>68</v>
      </c>
      <c r="C54" s="52" t="s">
        <v>100</v>
      </c>
      <c r="D54" s="52"/>
      <c r="E54" s="52"/>
      <c r="F54" s="52"/>
      <c r="G54" s="52"/>
      <c r="H54" s="52"/>
      <c r="I54" s="53" t="s">
        <v>101</v>
      </c>
      <c r="J54" s="53"/>
      <c r="K54" s="53"/>
      <c r="L54" s="53"/>
      <c r="M54" s="53"/>
      <c r="N54" s="53"/>
      <c r="O54" s="54" t="s">
        <v>102</v>
      </c>
      <c r="P54" s="54"/>
      <c r="Q54" s="54"/>
      <c r="R54" s="54"/>
      <c r="S54" s="54"/>
      <c r="T54" s="54"/>
    </row>
    <row r="55" spans="1:22" x14ac:dyDescent="0.2">
      <c r="C55" s="1">
        <v>1</v>
      </c>
      <c r="D55" s="1">
        <v>2</v>
      </c>
      <c r="E55" s="1">
        <v>3</v>
      </c>
      <c r="F55" s="1">
        <v>4</v>
      </c>
      <c r="G55" s="1">
        <v>5</v>
      </c>
      <c r="H55" s="1">
        <v>6</v>
      </c>
      <c r="I55" s="1">
        <v>7</v>
      </c>
      <c r="J55" s="1">
        <v>8</v>
      </c>
      <c r="K55" s="1">
        <v>9</v>
      </c>
      <c r="L55" s="1">
        <v>10</v>
      </c>
      <c r="M55" s="1">
        <v>11</v>
      </c>
      <c r="N55" s="1">
        <v>12</v>
      </c>
      <c r="O55" s="1">
        <v>13</v>
      </c>
      <c r="P55" s="1">
        <v>14</v>
      </c>
      <c r="Q55" s="1">
        <v>15</v>
      </c>
      <c r="R55" s="1">
        <v>16</v>
      </c>
      <c r="S55" s="1">
        <v>17</v>
      </c>
      <c r="T55" s="1">
        <v>18</v>
      </c>
    </row>
    <row r="56" spans="1:22" x14ac:dyDescent="0.2">
      <c r="B56">
        <v>47.49</v>
      </c>
      <c r="C56">
        <v>51.51</v>
      </c>
      <c r="D56">
        <v>30.63</v>
      </c>
      <c r="E56">
        <v>39.03</v>
      </c>
      <c r="F56">
        <v>37.29</v>
      </c>
      <c r="G56">
        <v>45.47</v>
      </c>
      <c r="H56">
        <v>44.7</v>
      </c>
      <c r="I56">
        <v>43.54</v>
      </c>
      <c r="J56">
        <v>28.47</v>
      </c>
      <c r="K56">
        <v>30.18</v>
      </c>
      <c r="L56">
        <v>32.58</v>
      </c>
      <c r="M56">
        <v>38.39</v>
      </c>
      <c r="N56">
        <v>37.58</v>
      </c>
      <c r="O56">
        <v>35.75</v>
      </c>
      <c r="P56">
        <v>38.479999999999997</v>
      </c>
      <c r="Q56">
        <v>32.57</v>
      </c>
      <c r="R56">
        <v>33.96</v>
      </c>
      <c r="S56">
        <v>37.380000000000003</v>
      </c>
      <c r="T56">
        <v>41.05</v>
      </c>
    </row>
    <row r="57" spans="1:22" x14ac:dyDescent="0.2">
      <c r="B57">
        <v>31.81</v>
      </c>
      <c r="C57">
        <v>27.18</v>
      </c>
      <c r="D57">
        <v>32.950000000000003</v>
      </c>
      <c r="E57">
        <v>33.619999999999997</v>
      </c>
      <c r="F57">
        <v>33.369999999999997</v>
      </c>
      <c r="G57">
        <v>33.21</v>
      </c>
      <c r="H57">
        <v>34.82</v>
      </c>
      <c r="I57">
        <v>32.549999999999997</v>
      </c>
      <c r="J57">
        <v>35.36</v>
      </c>
      <c r="K57">
        <v>39.85</v>
      </c>
      <c r="L57">
        <v>39.29</v>
      </c>
      <c r="M57">
        <v>36.450000000000003</v>
      </c>
      <c r="N57">
        <v>37.159999999999997</v>
      </c>
      <c r="O57">
        <v>40.89</v>
      </c>
      <c r="P57">
        <v>43.75</v>
      </c>
      <c r="Q57">
        <v>43.77</v>
      </c>
      <c r="R57">
        <v>42.39</v>
      </c>
      <c r="S57">
        <v>38.71</v>
      </c>
      <c r="T57">
        <v>34.119999999999997</v>
      </c>
    </row>
    <row r="58" spans="1:22" x14ac:dyDescent="0.2">
      <c r="B58">
        <v>11.7</v>
      </c>
      <c r="C58">
        <v>12.65</v>
      </c>
      <c r="D58">
        <v>18.079999999999998</v>
      </c>
      <c r="E58">
        <v>15.97</v>
      </c>
      <c r="F58">
        <v>16.96</v>
      </c>
      <c r="G58">
        <v>13.32</v>
      </c>
      <c r="H58">
        <v>10.93</v>
      </c>
      <c r="I58">
        <v>14.55</v>
      </c>
      <c r="J58">
        <v>21.83</v>
      </c>
      <c r="K58">
        <v>19.920000000000002</v>
      </c>
      <c r="L58">
        <v>18.079999999999998</v>
      </c>
      <c r="M58">
        <v>15.83</v>
      </c>
      <c r="N58">
        <v>14.37</v>
      </c>
      <c r="O58">
        <v>15.43</v>
      </c>
      <c r="P58">
        <v>11.61</v>
      </c>
      <c r="Q58">
        <v>13.91</v>
      </c>
      <c r="R58">
        <v>14.42</v>
      </c>
      <c r="S58">
        <v>13.77</v>
      </c>
      <c r="T58">
        <v>13.59</v>
      </c>
    </row>
    <row r="59" spans="1:22" x14ac:dyDescent="0.2">
      <c r="B59">
        <v>4.49</v>
      </c>
      <c r="C59">
        <v>4.3</v>
      </c>
      <c r="D59">
        <v>10.17</v>
      </c>
      <c r="E59">
        <v>6.3</v>
      </c>
      <c r="F59">
        <v>7.14</v>
      </c>
      <c r="G59">
        <v>4.57</v>
      </c>
      <c r="H59">
        <v>4.92</v>
      </c>
      <c r="I59">
        <v>5.49</v>
      </c>
      <c r="J59">
        <v>8.61</v>
      </c>
      <c r="K59">
        <v>6.04</v>
      </c>
      <c r="L59">
        <v>6.39</v>
      </c>
      <c r="M59">
        <v>5.43</v>
      </c>
      <c r="N59">
        <v>5.68</v>
      </c>
      <c r="O59">
        <v>4.7699999999999996</v>
      </c>
      <c r="P59">
        <v>2.81</v>
      </c>
      <c r="Q59">
        <v>3.92</v>
      </c>
      <c r="R59">
        <v>3.93</v>
      </c>
      <c r="S59">
        <v>4.47</v>
      </c>
      <c r="T59">
        <v>6.56</v>
      </c>
    </row>
    <row r="60" spans="1:22" x14ac:dyDescent="0.2">
      <c r="B60">
        <v>2.0699999999999998</v>
      </c>
      <c r="C60">
        <v>2.0099999999999998</v>
      </c>
      <c r="D60">
        <v>4.2699999999999996</v>
      </c>
      <c r="E60">
        <v>2.75</v>
      </c>
      <c r="F60">
        <v>2.66</v>
      </c>
      <c r="G60">
        <v>1.65</v>
      </c>
      <c r="H60">
        <v>2.13</v>
      </c>
      <c r="I60">
        <v>1.84</v>
      </c>
      <c r="J60">
        <v>3.18</v>
      </c>
      <c r="K60">
        <v>2.0699999999999998</v>
      </c>
      <c r="L60">
        <v>1.68</v>
      </c>
      <c r="M60">
        <v>1.78</v>
      </c>
      <c r="N60">
        <v>2.65</v>
      </c>
      <c r="O60">
        <v>1.35</v>
      </c>
      <c r="P60">
        <v>1.5</v>
      </c>
      <c r="Q60">
        <v>2.91</v>
      </c>
      <c r="R60">
        <v>2.2999999999999998</v>
      </c>
      <c r="S60">
        <v>1.55</v>
      </c>
      <c r="T60">
        <v>2.42</v>
      </c>
    </row>
    <row r="61" spans="1:22" x14ac:dyDescent="0.2">
      <c r="B61">
        <v>1.06</v>
      </c>
      <c r="C61">
        <v>1.23</v>
      </c>
      <c r="D61">
        <v>2.16</v>
      </c>
      <c r="E61">
        <v>1.1299999999999999</v>
      </c>
      <c r="F61">
        <v>1.08</v>
      </c>
      <c r="G61">
        <v>0.59</v>
      </c>
      <c r="H61">
        <v>0.85</v>
      </c>
      <c r="I61">
        <v>0.64</v>
      </c>
      <c r="J61">
        <v>1.1599999999999999</v>
      </c>
      <c r="K61">
        <v>0.64</v>
      </c>
      <c r="L61">
        <v>0.74</v>
      </c>
      <c r="M61">
        <v>0.88</v>
      </c>
      <c r="N61">
        <v>1.17</v>
      </c>
      <c r="O61">
        <v>0.45</v>
      </c>
      <c r="P61">
        <v>0.66</v>
      </c>
      <c r="Q61">
        <v>1.38</v>
      </c>
      <c r="R61">
        <v>1.34</v>
      </c>
      <c r="S61">
        <v>1.51</v>
      </c>
      <c r="T61">
        <v>0.59</v>
      </c>
    </row>
    <row r="62" spans="1:22" x14ac:dyDescent="0.2">
      <c r="B62">
        <v>1.37</v>
      </c>
      <c r="C62">
        <v>1.1200000000000001</v>
      </c>
      <c r="D62">
        <v>1.73</v>
      </c>
      <c r="E62">
        <v>1.19</v>
      </c>
      <c r="F62">
        <v>1.5</v>
      </c>
      <c r="G62">
        <v>1.18</v>
      </c>
      <c r="H62">
        <v>1.66</v>
      </c>
      <c r="I62">
        <v>1.4</v>
      </c>
      <c r="J62">
        <v>1.4</v>
      </c>
      <c r="K62">
        <v>1.31</v>
      </c>
      <c r="L62">
        <v>1.24</v>
      </c>
      <c r="M62">
        <v>1.23</v>
      </c>
      <c r="N62">
        <v>1.39</v>
      </c>
      <c r="O62">
        <v>1.35</v>
      </c>
      <c r="P62">
        <v>1.19</v>
      </c>
      <c r="Q62">
        <v>1.53</v>
      </c>
      <c r="R62">
        <v>1.66</v>
      </c>
      <c r="S62">
        <v>2.61</v>
      </c>
      <c r="T62">
        <v>1.67</v>
      </c>
    </row>
    <row r="63" spans="1:22" x14ac:dyDescent="0.2">
      <c r="D63" s="21"/>
      <c r="G63" s="21"/>
    </row>
    <row r="64" spans="1:22" x14ac:dyDescent="0.2">
      <c r="B64" s="1" t="s">
        <v>99</v>
      </c>
      <c r="G64" s="21"/>
      <c r="N64" s="21"/>
    </row>
    <row r="65" spans="1:182" x14ac:dyDescent="0.2">
      <c r="B65" s="20" t="s">
        <v>68</v>
      </c>
      <c r="C65" s="52" t="s">
        <v>100</v>
      </c>
      <c r="D65" s="52"/>
      <c r="E65" s="52"/>
      <c r="F65" s="52"/>
      <c r="G65" s="52"/>
      <c r="H65" s="52"/>
      <c r="I65" s="53" t="s">
        <v>101</v>
      </c>
      <c r="J65" s="53"/>
      <c r="K65" s="53"/>
      <c r="L65" s="53"/>
      <c r="M65" s="53"/>
      <c r="N65" s="53"/>
      <c r="O65" s="54" t="s">
        <v>102</v>
      </c>
      <c r="P65" s="54"/>
      <c r="Q65" s="54"/>
      <c r="R65" s="54"/>
      <c r="S65" s="54"/>
      <c r="T65" s="54"/>
    </row>
    <row r="66" spans="1:182" x14ac:dyDescent="0.2">
      <c r="C66" s="1">
        <v>1</v>
      </c>
      <c r="D66" s="1">
        <v>2</v>
      </c>
      <c r="E66" s="1">
        <v>3</v>
      </c>
      <c r="F66" s="1">
        <v>4</v>
      </c>
      <c r="G66" s="1">
        <v>5</v>
      </c>
      <c r="H66" s="1">
        <v>6</v>
      </c>
      <c r="I66" s="1">
        <v>7</v>
      </c>
      <c r="J66" s="1">
        <v>8</v>
      </c>
      <c r="K66" s="1">
        <v>9</v>
      </c>
      <c r="L66" s="1">
        <v>10</v>
      </c>
      <c r="M66" s="1">
        <v>11</v>
      </c>
      <c r="N66" s="1">
        <v>12</v>
      </c>
      <c r="O66" s="1">
        <v>13</v>
      </c>
      <c r="P66" s="1">
        <v>14</v>
      </c>
      <c r="Q66" s="1">
        <v>15</v>
      </c>
      <c r="R66" s="1">
        <v>16</v>
      </c>
      <c r="S66" s="1">
        <v>17</v>
      </c>
      <c r="T66" s="1">
        <v>18</v>
      </c>
    </row>
    <row r="67" spans="1:182" x14ac:dyDescent="0.2">
      <c r="B67" s="1">
        <f>ROUND(SQRT(B56*$B$14)+SQRT(B57*$B$15)+SQRT(B58*$B$16)+SQRT(B59*$B$17)+SQRT(B60*$B$18)+SQRT(B61*$B$19)+SQRT(B62*$B$20),2)</f>
        <v>92.72</v>
      </c>
      <c r="C67" s="1">
        <f t="shared" ref="C67:T67" si="12">ROUND(SQRT(C56*$B$14)+SQRT(C57*$B$15)+SQRT(C58*$B$16)+SQRT(C59*$B$17)+SQRT(C60*$B$18)+SQRT(C61*$B$19)+SQRT(C62*$B$20),2)</f>
        <v>93.21</v>
      </c>
      <c r="D67" s="1">
        <f t="shared" si="12"/>
        <v>91.66</v>
      </c>
      <c r="E67" s="1">
        <f t="shared" si="12"/>
        <v>91.6</v>
      </c>
      <c r="F67" s="1">
        <f t="shared" si="12"/>
        <v>91.61</v>
      </c>
      <c r="G67" s="1">
        <f t="shared" si="12"/>
        <v>91.39</v>
      </c>
      <c r="H67" s="1">
        <f t="shared" si="12"/>
        <v>92.36</v>
      </c>
      <c r="I67" s="1">
        <f t="shared" si="12"/>
        <v>91.73</v>
      </c>
      <c r="J67" s="1">
        <f t="shared" si="12"/>
        <v>89.23</v>
      </c>
      <c r="K67" s="1">
        <f t="shared" si="12"/>
        <v>88.15</v>
      </c>
      <c r="L67" s="1">
        <f t="shared" si="12"/>
        <v>88.82</v>
      </c>
      <c r="M67" s="1">
        <f t="shared" si="12"/>
        <v>90.5</v>
      </c>
      <c r="N67" s="1">
        <f t="shared" si="12"/>
        <v>91.26</v>
      </c>
      <c r="O67" s="1">
        <f t="shared" si="12"/>
        <v>88.8</v>
      </c>
      <c r="P67" s="1">
        <f t="shared" si="12"/>
        <v>88.79</v>
      </c>
      <c r="Q67" s="1">
        <f t="shared" si="12"/>
        <v>89.59</v>
      </c>
      <c r="R67" s="1">
        <f t="shared" si="12"/>
        <v>89.89</v>
      </c>
      <c r="S67" s="1">
        <f t="shared" si="12"/>
        <v>91.64</v>
      </c>
      <c r="T67" s="1">
        <f t="shared" si="12"/>
        <v>91.91</v>
      </c>
    </row>
    <row r="68" spans="1:182" x14ac:dyDescent="0.2">
      <c r="B68" s="1">
        <f>ROUND(SQRT(B56*$C$14)+SQRT(B57*$C$15)+SQRT(B58*$C$16)+SQRT(B59*$C$17)+SQRT(B60*$C$18)+SQRT(B61*$C$19)+SQRT(B62*$C$20),2)</f>
        <v>93.32</v>
      </c>
      <c r="C68" s="1">
        <f t="shared" ref="C68:T68" si="13">ROUND(SQRT(C56*$C$14)+SQRT(C57*$C$15)+SQRT(C58*$C$16)+SQRT(C59*$C$17)+SQRT(C60*$C$18)+SQRT(C61*$C$19)+SQRT(C62*$C$20),2)</f>
        <v>93.22</v>
      </c>
      <c r="D68" s="1">
        <f t="shared" si="13"/>
        <v>97.02</v>
      </c>
      <c r="E68" s="1">
        <f t="shared" si="13"/>
        <v>94.77</v>
      </c>
      <c r="F68" s="1">
        <f t="shared" si="13"/>
        <v>95.12</v>
      </c>
      <c r="G68" s="1">
        <f t="shared" si="13"/>
        <v>92.6</v>
      </c>
      <c r="H68" s="1">
        <f t="shared" si="13"/>
        <v>93.32</v>
      </c>
      <c r="I68" s="1">
        <f t="shared" si="13"/>
        <v>93.47</v>
      </c>
      <c r="J68" s="1">
        <f t="shared" si="13"/>
        <v>95.29</v>
      </c>
      <c r="K68" s="1">
        <f t="shared" si="13"/>
        <v>93.31</v>
      </c>
      <c r="L68" s="1">
        <f t="shared" si="13"/>
        <v>93.34</v>
      </c>
      <c r="M68" s="1">
        <f t="shared" si="13"/>
        <v>93.51</v>
      </c>
      <c r="N68" s="1">
        <f t="shared" si="13"/>
        <v>94.38</v>
      </c>
      <c r="O68" s="1">
        <f t="shared" si="13"/>
        <v>92.05</v>
      </c>
      <c r="P68" s="1">
        <f t="shared" si="13"/>
        <v>90.85</v>
      </c>
      <c r="Q68" s="1">
        <f t="shared" si="13"/>
        <v>93.38</v>
      </c>
      <c r="R68" s="1">
        <f t="shared" si="13"/>
        <v>93.31</v>
      </c>
      <c r="S68" s="1">
        <f t="shared" si="13"/>
        <v>93.78</v>
      </c>
      <c r="T68" s="1">
        <f t="shared" si="13"/>
        <v>94.12</v>
      </c>
    </row>
    <row r="69" spans="1:182" x14ac:dyDescent="0.2">
      <c r="B69" s="1">
        <f>ROUND(SQRT(B56*$D$14)+SQRT(B57*$D$15)+SQRT(B58*$D$16)+SQRT(B59*$D$17)+SQRT(B60*$D$18)+SQRT(B61*$D$19)+SQRT(B62*$D$20),2)</f>
        <v>88.82</v>
      </c>
      <c r="C69" s="1">
        <f t="shared" ref="C69:T69" si="14">ROUND(SQRT(C56*$D$14)+SQRT(C57*$D$15)+SQRT(C58*$D$16)+SQRT(C59*$D$17)+SQRT(C60*$D$18)+SQRT(C61*$D$19)+SQRT(C62*$D$20),2)</f>
        <v>88.13</v>
      </c>
      <c r="D69" s="1">
        <f t="shared" si="14"/>
        <v>95.64</v>
      </c>
      <c r="E69" s="1">
        <f t="shared" si="14"/>
        <v>91.86</v>
      </c>
      <c r="F69" s="1">
        <f t="shared" si="14"/>
        <v>92.51</v>
      </c>
      <c r="G69" s="1">
        <f t="shared" si="14"/>
        <v>88.48</v>
      </c>
      <c r="H69" s="1">
        <f t="shared" si="14"/>
        <v>89.23</v>
      </c>
      <c r="I69" s="1">
        <f t="shared" si="14"/>
        <v>89.72</v>
      </c>
      <c r="J69" s="1">
        <f t="shared" si="14"/>
        <v>94.39</v>
      </c>
      <c r="K69" s="1">
        <f t="shared" si="14"/>
        <v>91.99</v>
      </c>
      <c r="L69" s="1">
        <f t="shared" si="14"/>
        <v>91.51</v>
      </c>
      <c r="M69" s="1">
        <f t="shared" si="14"/>
        <v>90.63</v>
      </c>
      <c r="N69" s="1">
        <f t="shared" si="14"/>
        <v>91.63</v>
      </c>
      <c r="O69" s="1">
        <f t="shared" si="14"/>
        <v>89.54</v>
      </c>
      <c r="P69" s="1">
        <f t="shared" si="14"/>
        <v>87.7</v>
      </c>
      <c r="Q69" s="1">
        <f t="shared" si="14"/>
        <v>91.44</v>
      </c>
      <c r="R69" s="1">
        <f t="shared" si="14"/>
        <v>91.09</v>
      </c>
      <c r="S69" s="1">
        <f t="shared" si="14"/>
        <v>90.87</v>
      </c>
      <c r="T69" s="1">
        <f t="shared" si="14"/>
        <v>90.78</v>
      </c>
    </row>
    <row r="70" spans="1:182" x14ac:dyDescent="0.2">
      <c r="B70" s="1">
        <f>ROUND(SQRT(B56*$E$14)+SQRT(B57*$E$15)+SQRT(B58*$E$16)+SQRT(B59*$E$17)+SQRT(B60*$E$18)+SQRT(B61*$E$19)+SQRT(B62*$E$20),2)</f>
        <v>73.11</v>
      </c>
      <c r="C70" s="1">
        <f t="shared" ref="C70:T70" si="15">ROUND(SQRT(C56*$E$14)+SQRT(C57*$E$15)+SQRT(C58*$E$16)+SQRT(C59*$E$17)+SQRT(C60*$E$18)+SQRT(C61*$E$19)+SQRT(C62*$E$20),2)</f>
        <v>72.67</v>
      </c>
      <c r="D70" s="1">
        <f t="shared" si="15"/>
        <v>84.3</v>
      </c>
      <c r="E70" s="1">
        <f t="shared" si="15"/>
        <v>77.69</v>
      </c>
      <c r="F70" s="1">
        <f t="shared" si="15"/>
        <v>78.83</v>
      </c>
      <c r="G70" s="1">
        <f t="shared" si="15"/>
        <v>72.56</v>
      </c>
      <c r="H70" s="1">
        <f t="shared" si="15"/>
        <v>73.52</v>
      </c>
      <c r="I70" s="1">
        <f t="shared" si="15"/>
        <v>74.53</v>
      </c>
      <c r="J70" s="1">
        <f t="shared" si="15"/>
        <v>82.16</v>
      </c>
      <c r="K70" s="1">
        <f t="shared" si="15"/>
        <v>77.69</v>
      </c>
      <c r="L70" s="1">
        <f t="shared" si="15"/>
        <v>76.98</v>
      </c>
      <c r="M70" s="1">
        <f t="shared" si="15"/>
        <v>75.489999999999995</v>
      </c>
      <c r="N70" s="1">
        <f t="shared" si="15"/>
        <v>76.91</v>
      </c>
      <c r="O70" s="1">
        <f t="shared" si="15"/>
        <v>73.62</v>
      </c>
      <c r="P70" s="1">
        <f t="shared" si="15"/>
        <v>70.349999999999994</v>
      </c>
      <c r="Q70" s="1">
        <f t="shared" si="15"/>
        <v>75.91</v>
      </c>
      <c r="R70" s="1">
        <f t="shared" si="15"/>
        <v>75.39</v>
      </c>
      <c r="S70" s="1">
        <f t="shared" si="15"/>
        <v>75.25</v>
      </c>
      <c r="T70" s="1">
        <f t="shared" si="15"/>
        <v>76.17</v>
      </c>
    </row>
    <row r="71" spans="1:182" x14ac:dyDescent="0.2">
      <c r="B71" s="1">
        <f>ROUND(SQRT(B56*$F$14)+SQRT(B57*$F$15)+SQRT(B58*$F$16)+SQRT(B59*$F$17)+SQRT(B60*$F$18)+SQRT(B61*$F$19)+SQRT(B62*$F$20),2)</f>
        <v>68.05</v>
      </c>
      <c r="C71" s="1">
        <f t="shared" ref="C71:T71" si="16">ROUND(SQRT(C56*$F$14)+SQRT(C57*$F$15)+SQRT(C58*$F$16)+SQRT(C59*$F$17)+SQRT(C60*$F$18)+SQRT(C61*$F$19)+SQRT(C62*$F$20),2)</f>
        <v>67.7</v>
      </c>
      <c r="D71" s="1">
        <f t="shared" si="16"/>
        <v>77.819999999999993</v>
      </c>
      <c r="E71" s="1">
        <f t="shared" si="16"/>
        <v>71.400000000000006</v>
      </c>
      <c r="F71" s="1">
        <f t="shared" si="16"/>
        <v>72.349999999999994</v>
      </c>
      <c r="G71" s="1">
        <f t="shared" si="16"/>
        <v>66.63</v>
      </c>
      <c r="H71" s="1">
        <f t="shared" si="16"/>
        <v>68.3</v>
      </c>
      <c r="I71" s="1">
        <f t="shared" si="16"/>
        <v>68.37</v>
      </c>
      <c r="J71" s="1">
        <f t="shared" si="16"/>
        <v>74.73</v>
      </c>
      <c r="K71" s="1">
        <f t="shared" si="16"/>
        <v>70.48</v>
      </c>
      <c r="L71" s="1">
        <f t="shared" si="16"/>
        <v>69.91</v>
      </c>
      <c r="M71" s="1">
        <f t="shared" si="16"/>
        <v>69.2</v>
      </c>
      <c r="N71" s="1">
        <f t="shared" si="16"/>
        <v>71.03</v>
      </c>
      <c r="O71" s="1">
        <f t="shared" si="16"/>
        <v>67.06</v>
      </c>
      <c r="P71" s="1">
        <f t="shared" si="16"/>
        <v>65.08</v>
      </c>
      <c r="Q71" s="1">
        <f t="shared" si="16"/>
        <v>70.760000000000005</v>
      </c>
      <c r="R71" s="1">
        <f t="shared" si="16"/>
        <v>70.260000000000005</v>
      </c>
      <c r="S71" s="1">
        <f t="shared" si="16"/>
        <v>70.73</v>
      </c>
      <c r="T71" s="1">
        <f t="shared" si="16"/>
        <v>69.86</v>
      </c>
    </row>
    <row r="72" spans="1:182" x14ac:dyDescent="0.2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182" x14ac:dyDescent="0.2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182" x14ac:dyDescent="0.2">
      <c r="A74" s="22"/>
      <c r="B74" s="23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182" x14ac:dyDescent="0.2">
      <c r="D75" s="21"/>
      <c r="J75" s="21"/>
      <c r="O75" s="21"/>
    </row>
    <row r="76" spans="1:182" x14ac:dyDescent="0.2">
      <c r="A76" s="55" t="s">
        <v>107</v>
      </c>
      <c r="C76" s="56" t="s">
        <v>108</v>
      </c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7" t="s">
        <v>109</v>
      </c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1" t="s">
        <v>110</v>
      </c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 t="s">
        <v>111</v>
      </c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 t="s">
        <v>112</v>
      </c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 t="s">
        <v>113</v>
      </c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 t="s">
        <v>114</v>
      </c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 t="s">
        <v>115</v>
      </c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  <c r="EK76" s="51"/>
      <c r="EL76" s="51"/>
      <c r="EM76" s="51"/>
      <c r="EN76" s="51"/>
      <c r="EO76" s="51"/>
      <c r="EP76" s="51"/>
      <c r="EQ76" s="51" t="s">
        <v>116</v>
      </c>
      <c r="ER76" s="51"/>
      <c r="ES76" s="51"/>
      <c r="ET76" s="51"/>
      <c r="EU76" s="51"/>
      <c r="EV76" s="51"/>
      <c r="EW76" s="51"/>
      <c r="EX76" s="51"/>
      <c r="EY76" s="51"/>
      <c r="EZ76" s="51"/>
      <c r="FA76" s="51"/>
      <c r="FB76" s="51"/>
      <c r="FC76" s="51"/>
      <c r="FD76" s="51"/>
      <c r="FE76" s="51"/>
      <c r="FF76" s="51"/>
      <c r="FG76" s="51"/>
      <c r="FH76" s="51"/>
      <c r="FI76" s="51" t="s">
        <v>117</v>
      </c>
      <c r="FJ76" s="51"/>
      <c r="FK76" s="51"/>
      <c r="FL76" s="51"/>
      <c r="FM76" s="51"/>
      <c r="FN76" s="51"/>
      <c r="FO76" s="51"/>
      <c r="FP76" s="51"/>
      <c r="FQ76" s="51"/>
      <c r="FR76" s="51"/>
      <c r="FS76" s="51"/>
      <c r="FT76" s="51"/>
      <c r="FU76" s="51"/>
      <c r="FV76" s="51"/>
      <c r="FW76" s="51"/>
      <c r="FX76" s="51"/>
      <c r="FY76" s="51"/>
      <c r="FZ76" s="51"/>
    </row>
    <row r="77" spans="1:182" x14ac:dyDescent="0.2">
      <c r="A77" s="55"/>
      <c r="B77" s="20" t="s">
        <v>68</v>
      </c>
      <c r="C77" s="52" t="s">
        <v>100</v>
      </c>
      <c r="D77" s="52"/>
      <c r="E77" s="52"/>
      <c r="F77" s="52"/>
      <c r="G77" s="52"/>
      <c r="H77" s="52"/>
      <c r="I77" s="53" t="s">
        <v>101</v>
      </c>
      <c r="J77" s="53"/>
      <c r="K77" s="53"/>
      <c r="L77" s="53"/>
      <c r="M77" s="53"/>
      <c r="N77" s="53"/>
      <c r="O77" s="54" t="s">
        <v>102</v>
      </c>
      <c r="P77" s="54"/>
      <c r="Q77" s="54"/>
      <c r="R77" s="54"/>
      <c r="S77" s="54"/>
      <c r="T77" s="54"/>
      <c r="U77" s="52" t="s">
        <v>100</v>
      </c>
      <c r="V77" s="52"/>
      <c r="W77" s="52"/>
      <c r="X77" s="52"/>
      <c r="Y77" s="52"/>
      <c r="Z77" s="52"/>
      <c r="AA77" s="53" t="s">
        <v>101</v>
      </c>
      <c r="AB77" s="53"/>
      <c r="AC77" s="53"/>
      <c r="AD77" s="53"/>
      <c r="AE77" s="53"/>
      <c r="AF77" s="53"/>
      <c r="AG77" s="54" t="s">
        <v>102</v>
      </c>
      <c r="AH77" s="54"/>
      <c r="AI77" s="54"/>
      <c r="AJ77" s="54"/>
      <c r="AK77" s="54"/>
      <c r="AL77" s="54"/>
      <c r="AM77" s="52" t="s">
        <v>100</v>
      </c>
      <c r="AN77" s="52"/>
      <c r="AO77" s="52"/>
      <c r="AP77" s="52"/>
      <c r="AQ77" s="52"/>
      <c r="AR77" s="52"/>
      <c r="AS77" s="53" t="s">
        <v>101</v>
      </c>
      <c r="AT77" s="53"/>
      <c r="AU77" s="53"/>
      <c r="AV77" s="53"/>
      <c r="AW77" s="53"/>
      <c r="AX77" s="53"/>
      <c r="AY77" s="54" t="s">
        <v>102</v>
      </c>
      <c r="AZ77" s="54"/>
      <c r="BA77" s="54"/>
      <c r="BB77" s="54"/>
      <c r="BC77" s="54"/>
      <c r="BD77" s="54"/>
      <c r="BE77" s="52" t="s">
        <v>100</v>
      </c>
      <c r="BF77" s="52"/>
      <c r="BG77" s="52"/>
      <c r="BH77" s="52"/>
      <c r="BI77" s="52"/>
      <c r="BJ77" s="52"/>
      <c r="BK77" s="53" t="s">
        <v>101</v>
      </c>
      <c r="BL77" s="53"/>
      <c r="BM77" s="53"/>
      <c r="BN77" s="53"/>
      <c r="BO77" s="53"/>
      <c r="BP77" s="53"/>
      <c r="BQ77" s="54" t="s">
        <v>102</v>
      </c>
      <c r="BR77" s="54"/>
      <c r="BS77" s="54"/>
      <c r="BT77" s="54"/>
      <c r="BU77" s="54"/>
      <c r="BV77" s="54"/>
      <c r="BW77" s="52" t="s">
        <v>100</v>
      </c>
      <c r="BX77" s="52"/>
      <c r="BY77" s="52"/>
      <c r="BZ77" s="52"/>
      <c r="CA77" s="52"/>
      <c r="CB77" s="52"/>
      <c r="CC77" s="53" t="s">
        <v>101</v>
      </c>
      <c r="CD77" s="53"/>
      <c r="CE77" s="53"/>
      <c r="CF77" s="53"/>
      <c r="CG77" s="53"/>
      <c r="CH77" s="53"/>
      <c r="CI77" s="54" t="s">
        <v>102</v>
      </c>
      <c r="CJ77" s="54"/>
      <c r="CK77" s="54"/>
      <c r="CL77" s="54"/>
      <c r="CM77" s="54"/>
      <c r="CN77" s="54"/>
      <c r="CO77" s="52" t="s">
        <v>100</v>
      </c>
      <c r="CP77" s="52"/>
      <c r="CQ77" s="52"/>
      <c r="CR77" s="52"/>
      <c r="CS77" s="52"/>
      <c r="CT77" s="52"/>
      <c r="CU77" s="53" t="s">
        <v>101</v>
      </c>
      <c r="CV77" s="53"/>
      <c r="CW77" s="53"/>
      <c r="CX77" s="53"/>
      <c r="CY77" s="53"/>
      <c r="CZ77" s="53"/>
      <c r="DA77" s="54" t="s">
        <v>102</v>
      </c>
      <c r="DB77" s="54"/>
      <c r="DC77" s="54"/>
      <c r="DD77" s="54"/>
      <c r="DE77" s="54"/>
      <c r="DF77" s="54"/>
      <c r="DG77" s="52" t="s">
        <v>100</v>
      </c>
      <c r="DH77" s="52"/>
      <c r="DI77" s="52"/>
      <c r="DJ77" s="52"/>
      <c r="DK77" s="52"/>
      <c r="DL77" s="52"/>
      <c r="DM77" s="53" t="s">
        <v>101</v>
      </c>
      <c r="DN77" s="53"/>
      <c r="DO77" s="53"/>
      <c r="DP77" s="53"/>
      <c r="DQ77" s="53"/>
      <c r="DR77" s="53"/>
      <c r="DS77" s="54" t="s">
        <v>102</v>
      </c>
      <c r="DT77" s="54"/>
      <c r="DU77" s="54"/>
      <c r="DV77" s="54"/>
      <c r="DW77" s="54"/>
      <c r="DX77" s="54"/>
      <c r="DY77" s="52" t="s">
        <v>100</v>
      </c>
      <c r="DZ77" s="52"/>
      <c r="EA77" s="52"/>
      <c r="EB77" s="52"/>
      <c r="EC77" s="52"/>
      <c r="ED77" s="52"/>
      <c r="EE77" s="53" t="s">
        <v>101</v>
      </c>
      <c r="EF77" s="53"/>
      <c r="EG77" s="53"/>
      <c r="EH77" s="53"/>
      <c r="EI77" s="53"/>
      <c r="EJ77" s="53"/>
      <c r="EK77" s="54" t="s">
        <v>102</v>
      </c>
      <c r="EL77" s="54"/>
      <c r="EM77" s="54"/>
      <c r="EN77" s="54"/>
      <c r="EO77" s="54"/>
      <c r="EP77" s="54"/>
      <c r="EQ77" s="52" t="s">
        <v>100</v>
      </c>
      <c r="ER77" s="52"/>
      <c r="ES77" s="52"/>
      <c r="ET77" s="52"/>
      <c r="EU77" s="52"/>
      <c r="EV77" s="52"/>
      <c r="EW77" s="53" t="s">
        <v>101</v>
      </c>
      <c r="EX77" s="53"/>
      <c r="EY77" s="53"/>
      <c r="EZ77" s="53"/>
      <c r="FA77" s="53"/>
      <c r="FB77" s="53"/>
      <c r="FC77" s="54" t="s">
        <v>102</v>
      </c>
      <c r="FD77" s="54"/>
      <c r="FE77" s="54"/>
      <c r="FF77" s="54"/>
      <c r="FG77" s="54"/>
      <c r="FH77" s="54"/>
      <c r="FI77" s="52" t="s">
        <v>100</v>
      </c>
      <c r="FJ77" s="52"/>
      <c r="FK77" s="52"/>
      <c r="FL77" s="52"/>
      <c r="FM77" s="52"/>
      <c r="FN77" s="52"/>
      <c r="FO77" s="53" t="s">
        <v>101</v>
      </c>
      <c r="FP77" s="53"/>
      <c r="FQ77" s="53"/>
      <c r="FR77" s="53"/>
      <c r="FS77" s="53"/>
      <c r="FT77" s="53"/>
      <c r="FU77" s="54" t="s">
        <v>102</v>
      </c>
      <c r="FV77" s="54"/>
      <c r="FW77" s="54"/>
      <c r="FX77" s="54"/>
      <c r="FY77" s="54"/>
      <c r="FZ77" s="54"/>
    </row>
    <row r="78" spans="1:182" x14ac:dyDescent="0.2">
      <c r="C78" s="1">
        <v>1</v>
      </c>
      <c r="D78" s="1">
        <v>2</v>
      </c>
      <c r="E78" s="1">
        <v>3</v>
      </c>
      <c r="F78" s="1">
        <v>4</v>
      </c>
      <c r="G78" s="1">
        <v>5</v>
      </c>
      <c r="H78" s="1">
        <v>6</v>
      </c>
      <c r="I78" s="1">
        <v>7</v>
      </c>
      <c r="J78" s="1">
        <v>8</v>
      </c>
      <c r="K78" s="1">
        <v>9</v>
      </c>
      <c r="L78" s="1">
        <v>10</v>
      </c>
      <c r="M78" s="1">
        <v>11</v>
      </c>
      <c r="N78" s="1">
        <v>12</v>
      </c>
      <c r="O78" s="1">
        <v>13</v>
      </c>
      <c r="P78" s="1">
        <v>14</v>
      </c>
      <c r="Q78" s="1">
        <v>15</v>
      </c>
      <c r="R78" s="1">
        <v>16</v>
      </c>
      <c r="S78" s="1">
        <v>17</v>
      </c>
      <c r="T78" s="1">
        <v>18</v>
      </c>
      <c r="U78" s="1">
        <v>1</v>
      </c>
      <c r="V78" s="1">
        <v>2</v>
      </c>
      <c r="W78" s="1">
        <v>3</v>
      </c>
      <c r="X78" s="1">
        <v>4</v>
      </c>
      <c r="Y78" s="1">
        <v>5</v>
      </c>
      <c r="Z78" s="1">
        <v>6</v>
      </c>
      <c r="AA78" s="1">
        <v>7</v>
      </c>
      <c r="AB78" s="1">
        <v>8</v>
      </c>
      <c r="AC78" s="1">
        <v>9</v>
      </c>
      <c r="AD78" s="1">
        <v>10</v>
      </c>
      <c r="AE78" s="1">
        <v>11</v>
      </c>
      <c r="AF78" s="1">
        <v>12</v>
      </c>
      <c r="AG78" s="1">
        <v>13</v>
      </c>
      <c r="AH78" s="1">
        <v>14</v>
      </c>
      <c r="AI78" s="1">
        <v>15</v>
      </c>
      <c r="AJ78" s="1">
        <v>16</v>
      </c>
      <c r="AK78" s="1">
        <v>17</v>
      </c>
      <c r="AL78" s="1">
        <v>18</v>
      </c>
      <c r="AM78" s="1">
        <v>1</v>
      </c>
      <c r="AN78" s="1">
        <v>2</v>
      </c>
      <c r="AO78" s="1">
        <v>3</v>
      </c>
      <c r="AP78" s="1">
        <v>4</v>
      </c>
      <c r="AQ78" s="1">
        <v>5</v>
      </c>
      <c r="AR78" s="1">
        <v>6</v>
      </c>
      <c r="AS78" s="1">
        <v>7</v>
      </c>
      <c r="AT78" s="1">
        <v>8</v>
      </c>
      <c r="AU78" s="1">
        <v>9</v>
      </c>
      <c r="AV78" s="1">
        <v>10</v>
      </c>
      <c r="AW78" s="1">
        <v>11</v>
      </c>
      <c r="AX78" s="1">
        <v>12</v>
      </c>
      <c r="AY78" s="1">
        <v>13</v>
      </c>
      <c r="AZ78" s="1">
        <v>14</v>
      </c>
      <c r="BA78" s="1">
        <v>15</v>
      </c>
      <c r="BB78" s="1">
        <v>16</v>
      </c>
      <c r="BC78" s="1">
        <v>17</v>
      </c>
      <c r="BD78" s="1">
        <v>18</v>
      </c>
      <c r="BE78" s="1">
        <v>1</v>
      </c>
      <c r="BF78" s="1">
        <v>2</v>
      </c>
      <c r="BG78" s="1">
        <v>3</v>
      </c>
      <c r="BH78" s="1">
        <v>4</v>
      </c>
      <c r="BI78" s="1">
        <v>5</v>
      </c>
      <c r="BJ78" s="1">
        <v>6</v>
      </c>
      <c r="BK78" s="1">
        <v>7</v>
      </c>
      <c r="BL78" s="1">
        <v>8</v>
      </c>
      <c r="BM78" s="1">
        <v>9</v>
      </c>
      <c r="BN78" s="1">
        <v>10</v>
      </c>
      <c r="BO78" s="1">
        <v>11</v>
      </c>
      <c r="BP78" s="1">
        <v>12</v>
      </c>
      <c r="BQ78" s="1">
        <v>13</v>
      </c>
      <c r="BR78" s="1">
        <v>14</v>
      </c>
      <c r="BS78" s="1">
        <v>15</v>
      </c>
      <c r="BT78" s="1">
        <v>16</v>
      </c>
      <c r="BU78" s="1">
        <v>17</v>
      </c>
      <c r="BV78" s="1">
        <v>18</v>
      </c>
      <c r="BW78" s="1">
        <v>1</v>
      </c>
      <c r="BX78" s="1">
        <v>2</v>
      </c>
      <c r="BY78" s="1">
        <v>3</v>
      </c>
      <c r="BZ78" s="1">
        <v>4</v>
      </c>
      <c r="CA78" s="1">
        <v>5</v>
      </c>
      <c r="CB78" s="1">
        <v>6</v>
      </c>
      <c r="CC78" s="1">
        <v>7</v>
      </c>
      <c r="CD78" s="1">
        <v>8</v>
      </c>
      <c r="CE78" s="1">
        <v>9</v>
      </c>
      <c r="CF78" s="1">
        <v>10</v>
      </c>
      <c r="CG78" s="1">
        <v>11</v>
      </c>
      <c r="CH78" s="1">
        <v>12</v>
      </c>
      <c r="CI78" s="1">
        <v>13</v>
      </c>
      <c r="CJ78" s="1">
        <v>14</v>
      </c>
      <c r="CK78" s="1">
        <v>15</v>
      </c>
      <c r="CL78" s="1">
        <v>16</v>
      </c>
      <c r="CM78" s="1">
        <v>17</v>
      </c>
      <c r="CN78" s="1">
        <v>18</v>
      </c>
      <c r="CO78" s="1">
        <v>1</v>
      </c>
      <c r="CP78" s="1">
        <v>2</v>
      </c>
      <c r="CQ78" s="1">
        <v>3</v>
      </c>
      <c r="CR78" s="1">
        <v>4</v>
      </c>
      <c r="CS78" s="1">
        <v>5</v>
      </c>
      <c r="CT78" s="1">
        <v>6</v>
      </c>
      <c r="CU78" s="1">
        <v>7</v>
      </c>
      <c r="CV78" s="1">
        <v>8</v>
      </c>
      <c r="CW78" s="1">
        <v>9</v>
      </c>
      <c r="CX78" s="1">
        <v>10</v>
      </c>
      <c r="CY78" s="1">
        <v>11</v>
      </c>
      <c r="CZ78" s="1">
        <v>12</v>
      </c>
      <c r="DA78" s="1">
        <v>13</v>
      </c>
      <c r="DB78" s="1">
        <v>14</v>
      </c>
      <c r="DC78" s="1">
        <v>15</v>
      </c>
      <c r="DD78" s="1">
        <v>16</v>
      </c>
      <c r="DE78" s="1">
        <v>17</v>
      </c>
      <c r="DF78" s="1">
        <v>18</v>
      </c>
      <c r="DG78" s="1">
        <v>1</v>
      </c>
      <c r="DH78" s="1">
        <v>2</v>
      </c>
      <c r="DI78" s="1">
        <v>3</v>
      </c>
      <c r="DJ78" s="1">
        <v>4</v>
      </c>
      <c r="DK78" s="1">
        <v>5</v>
      </c>
      <c r="DL78" s="1">
        <v>6</v>
      </c>
      <c r="DM78" s="1">
        <v>7</v>
      </c>
      <c r="DN78" s="1">
        <v>8</v>
      </c>
      <c r="DO78" s="1">
        <v>9</v>
      </c>
      <c r="DP78" s="1">
        <v>10</v>
      </c>
      <c r="DQ78" s="1">
        <v>11</v>
      </c>
      <c r="DR78" s="1">
        <v>12</v>
      </c>
      <c r="DS78" s="1">
        <v>13</v>
      </c>
      <c r="DT78" s="1">
        <v>14</v>
      </c>
      <c r="DU78" s="1">
        <v>15</v>
      </c>
      <c r="DV78" s="1">
        <v>16</v>
      </c>
      <c r="DW78" s="1">
        <v>17</v>
      </c>
      <c r="DX78" s="1">
        <v>18</v>
      </c>
      <c r="DY78" s="1">
        <v>1</v>
      </c>
      <c r="DZ78" s="1">
        <v>2</v>
      </c>
      <c r="EA78" s="1">
        <v>3</v>
      </c>
      <c r="EB78" s="1">
        <v>4</v>
      </c>
      <c r="EC78" s="1">
        <v>5</v>
      </c>
      <c r="ED78" s="1">
        <v>6</v>
      </c>
      <c r="EE78" s="1">
        <v>7</v>
      </c>
      <c r="EF78" s="1">
        <v>8</v>
      </c>
      <c r="EG78" s="1">
        <v>9</v>
      </c>
      <c r="EH78" s="1">
        <v>10</v>
      </c>
      <c r="EI78" s="1">
        <v>11</v>
      </c>
      <c r="EJ78" s="1">
        <v>12</v>
      </c>
      <c r="EK78" s="1">
        <v>13</v>
      </c>
      <c r="EL78" s="1">
        <v>14</v>
      </c>
      <c r="EM78" s="1">
        <v>15</v>
      </c>
      <c r="EN78" s="1">
        <v>16</v>
      </c>
      <c r="EO78" s="1">
        <v>17</v>
      </c>
      <c r="EP78" s="1">
        <v>18</v>
      </c>
      <c r="EQ78" s="1">
        <v>1</v>
      </c>
      <c r="ER78" s="1">
        <v>2</v>
      </c>
      <c r="ES78" s="1">
        <v>3</v>
      </c>
      <c r="ET78" s="1">
        <v>4</v>
      </c>
      <c r="EU78" s="1">
        <v>5</v>
      </c>
      <c r="EV78" s="1">
        <v>6</v>
      </c>
      <c r="EW78" s="1">
        <v>7</v>
      </c>
      <c r="EX78" s="1">
        <v>8</v>
      </c>
      <c r="EY78" s="1">
        <v>9</v>
      </c>
      <c r="EZ78" s="1">
        <v>10</v>
      </c>
      <c r="FA78" s="1">
        <v>11</v>
      </c>
      <c r="FB78" s="1">
        <v>12</v>
      </c>
      <c r="FC78" s="1">
        <v>13</v>
      </c>
      <c r="FD78" s="1">
        <v>14</v>
      </c>
      <c r="FE78" s="1">
        <v>15</v>
      </c>
      <c r="FF78" s="1">
        <v>16</v>
      </c>
      <c r="FG78" s="1">
        <v>17</v>
      </c>
      <c r="FH78" s="1">
        <v>18</v>
      </c>
      <c r="FI78" s="1">
        <v>1</v>
      </c>
      <c r="FJ78" s="1">
        <v>2</v>
      </c>
      <c r="FK78" s="1">
        <v>3</v>
      </c>
      <c r="FL78" s="1">
        <v>4</v>
      </c>
      <c r="FM78" s="1">
        <v>5</v>
      </c>
      <c r="FN78" s="1">
        <v>6</v>
      </c>
      <c r="FO78" s="1">
        <v>7</v>
      </c>
      <c r="FP78" s="1">
        <v>8</v>
      </c>
      <c r="FQ78" s="1">
        <v>9</v>
      </c>
      <c r="FR78" s="1">
        <v>10</v>
      </c>
      <c r="FS78" s="1">
        <v>11</v>
      </c>
      <c r="FT78" s="1">
        <v>12</v>
      </c>
      <c r="FU78" s="1">
        <v>13</v>
      </c>
      <c r="FV78" s="1">
        <v>14</v>
      </c>
      <c r="FW78" s="1">
        <v>15</v>
      </c>
      <c r="FX78" s="1">
        <v>16</v>
      </c>
      <c r="FY78" s="1">
        <v>17</v>
      </c>
      <c r="FZ78" s="1">
        <v>18</v>
      </c>
    </row>
    <row r="79" spans="1:182" x14ac:dyDescent="0.2">
      <c r="F79" s="21"/>
    </row>
    <row r="80" spans="1:182" x14ac:dyDescent="0.2">
      <c r="F80" s="21"/>
    </row>
    <row r="81" spans="6:6" x14ac:dyDescent="0.2">
      <c r="F81" s="21"/>
    </row>
    <row r="82" spans="6:6" x14ac:dyDescent="0.2">
      <c r="F82" s="21"/>
    </row>
    <row r="83" spans="6:6" x14ac:dyDescent="0.2">
      <c r="F83" s="21"/>
    </row>
    <row r="84" spans="6:6" x14ac:dyDescent="0.2">
      <c r="F84" s="21"/>
    </row>
  </sheetData>
  <mergeCells count="62">
    <mergeCell ref="AN23:AY23"/>
    <mergeCell ref="AZ23:BK23"/>
    <mergeCell ref="BL23:BW23"/>
    <mergeCell ref="C54:H54"/>
    <mergeCell ref="I54:N54"/>
    <mergeCell ref="O54:T54"/>
    <mergeCell ref="C65:H65"/>
    <mergeCell ref="I65:N65"/>
    <mergeCell ref="O65:T65"/>
    <mergeCell ref="C32:H32"/>
    <mergeCell ref="I32:N32"/>
    <mergeCell ref="O32:T32"/>
    <mergeCell ref="C43:H43"/>
    <mergeCell ref="I43:N43"/>
    <mergeCell ref="O43:T43"/>
    <mergeCell ref="C1:N1"/>
    <mergeCell ref="O1:Z1"/>
    <mergeCell ref="AA1:AL1"/>
    <mergeCell ref="C23:N23"/>
    <mergeCell ref="O23:Z23"/>
    <mergeCell ref="AA23:AL23"/>
    <mergeCell ref="A76:A77"/>
    <mergeCell ref="C77:H77"/>
    <mergeCell ref="I77:N77"/>
    <mergeCell ref="O77:T77"/>
    <mergeCell ref="U77:Z77"/>
    <mergeCell ref="C76:T76"/>
    <mergeCell ref="U76:AL76"/>
    <mergeCell ref="AA77:AF77"/>
    <mergeCell ref="AG77:AL77"/>
    <mergeCell ref="AM77:AR77"/>
    <mergeCell ref="AS77:AX77"/>
    <mergeCell ref="AY77:BD77"/>
    <mergeCell ref="AM76:BD76"/>
    <mergeCell ref="BE76:BV76"/>
    <mergeCell ref="BE77:BJ77"/>
    <mergeCell ref="BK77:BP77"/>
    <mergeCell ref="BQ77:BV77"/>
    <mergeCell ref="BW76:CN76"/>
    <mergeCell ref="BW77:CB77"/>
    <mergeCell ref="CC77:CH77"/>
    <mergeCell ref="CI77:CN77"/>
    <mergeCell ref="CO76:DF76"/>
    <mergeCell ref="CO77:CT77"/>
    <mergeCell ref="CU77:CZ77"/>
    <mergeCell ref="DA77:DF77"/>
    <mergeCell ref="DG76:DX76"/>
    <mergeCell ref="DG77:DL77"/>
    <mergeCell ref="DM77:DR77"/>
    <mergeCell ref="DS77:DX77"/>
    <mergeCell ref="DY76:EP76"/>
    <mergeCell ref="DY77:ED77"/>
    <mergeCell ref="EE77:EJ77"/>
    <mergeCell ref="EK77:EP77"/>
    <mergeCell ref="EQ76:FH76"/>
    <mergeCell ref="EQ77:EV77"/>
    <mergeCell ref="EW77:FB77"/>
    <mergeCell ref="FC77:FH77"/>
    <mergeCell ref="FI76:FZ76"/>
    <mergeCell ref="FI77:FN77"/>
    <mergeCell ref="FO77:FT77"/>
    <mergeCell ref="FU77:FZ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F28"/>
  <sheetViews>
    <sheetView zoomScale="111" workbookViewId="0">
      <selection activeCell="E6" sqref="E6"/>
    </sheetView>
  </sheetViews>
  <sheetFormatPr baseColWidth="10" defaultRowHeight="16" x14ac:dyDescent="0.2"/>
  <cols>
    <col min="2" max="2" width="8.1640625" bestFit="1" customWidth="1"/>
  </cols>
  <sheetData>
    <row r="1" spans="1:6" x14ac:dyDescent="0.2">
      <c r="A1" s="1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x14ac:dyDescent="0.2">
      <c r="A2" s="6" t="s">
        <v>42</v>
      </c>
      <c r="B2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" s="16" t="e">
        <f>ROUND(SQRT(#REF!*#REF!)+SQRT(#REF!*#REF!)+SQRT(#REF!*#REF!)+SQRT(#REF!*#REF!)+SQRT(#REF!*#REF!)+SQRT(#REF!*#REF!)+SQRT(#REF!*#REF!),2)</f>
        <v>#REF!</v>
      </c>
      <c r="D2" s="16" t="e">
        <f>ROUND(SQRT(#REF!*#REF!)+SQRT(#REF!*#REF!)+SQRT(#REF!*#REF!)+SQRT(#REF!*#REF!)+SQRT(#REF!*#REF!)+SQRT(#REF!*#REF!)+SQRT(#REF!*#REF!),2)</f>
        <v>#REF!</v>
      </c>
      <c r="E2" s="4" t="e">
        <f>ROUND(SQRT(#REF!*#REF!)+SQRT(#REF!*#REF!)+SQRT(#REF!*#REF!)+SQRT(#REF!*#REF!)+SQRT(#REF!*#REF!)+SQRT(#REF!*#REF!)+SQRT(#REF!*#REF!),2)</f>
        <v>#REF!</v>
      </c>
      <c r="F2" s="4" t="e">
        <f>ROUND(SQRT(#REF!*#REF!)+SQRT(#REF!*#REF!)+SQRT(#REF!*#REF!)+SQRT(#REF!*#REF!)+SQRT(#REF!*#REF!)+SQRT(#REF!*#REF!)+SQRT(#REF!*#REF!),2)</f>
        <v>#REF!</v>
      </c>
    </row>
    <row r="3" spans="1:6" x14ac:dyDescent="0.2">
      <c r="A3" s="6" t="s">
        <v>43</v>
      </c>
      <c r="B3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3" s="16" t="e">
        <f>ROUND(SQRT(#REF!*#REF!)+SQRT(#REF!*#REF!)+SQRT(#REF!*#REF!)+SQRT(#REF!*#REF!)+SQRT(#REF!*#REF!)+SQRT(#REF!*#REF!)+SQRT(#REF!*#REF!),2)</f>
        <v>#REF!</v>
      </c>
      <c r="D3" s="16" t="e">
        <f>ROUND(SQRT(#REF!*#REF!)+SQRT(#REF!*#REF!)+SQRT(#REF!*#REF!)+SQRT(#REF!*#REF!)+SQRT(#REF!*#REF!)+SQRT(#REF!*#REF!)+SQRT(#REF!*#REF!),2)</f>
        <v>#REF!</v>
      </c>
      <c r="E3" s="4" t="e">
        <f>ROUND(SQRT(#REF!*#REF!)+SQRT(#REF!*#REF!)+SQRT(#REF!*#REF!)+SQRT(#REF!*#REF!)+SQRT(#REF!*#REF!)+SQRT(#REF!*#REF!)+SQRT(#REF!*#REF!),2)</f>
        <v>#REF!</v>
      </c>
      <c r="F3" s="4" t="e">
        <f>ROUND(SQRT(#REF!*#REF!)+SQRT(#REF!*#REF!)+SQRT(#REF!*#REF!)+SQRT(#REF!*#REF!)+SQRT(#REF!*#REF!)+SQRT(#REF!*#REF!)+SQRT(#REF!*#REF!),2)</f>
        <v>#REF!</v>
      </c>
    </row>
    <row r="4" spans="1:6" x14ac:dyDescent="0.2">
      <c r="A4" s="6" t="s">
        <v>44</v>
      </c>
      <c r="B4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4" s="4" t="e">
        <f>ROUND(SQRT(#REF!*#REF!)+SQRT(#REF!*#REF!)+SQRT(#REF!*#REF!)+SQRT(#REF!*#REF!)+SQRT(#REF!*#REF!)+SQRT(#REF!*#REF!)+SQRT(#REF!*#REF!),2)</f>
        <v>#REF!</v>
      </c>
      <c r="D4" s="16" t="e">
        <f>ROUND(SQRT(#REF!*#REF!)+SQRT(#REF!*#REF!)+SQRT(#REF!*#REF!)+SQRT(#REF!*#REF!)+SQRT(#REF!*#REF!)+SQRT(#REF!*#REF!)+SQRT(#REF!*#REF!),2)</f>
        <v>#REF!</v>
      </c>
      <c r="E4" s="16" t="e">
        <f>ROUND(SQRT(#REF!*#REF!)+SQRT(#REF!*#REF!)+SQRT(#REF!*#REF!)+SQRT(#REF!*#REF!)+SQRT(#REF!*#REF!)+SQRT(#REF!*#REF!)+SQRT(#REF!*#REF!),2)</f>
        <v>#REF!</v>
      </c>
      <c r="F4" s="4" t="e">
        <f>ROUND(SQRT(#REF!*#REF!)+SQRT(#REF!*#REF!)+SQRT(#REF!*#REF!)+SQRT(#REF!*#REF!)+SQRT(#REF!*#REF!)+SQRT(#REF!*#REF!)+SQRT(#REF!*#REF!),2)</f>
        <v>#REF!</v>
      </c>
    </row>
    <row r="5" spans="1:6" x14ac:dyDescent="0.2">
      <c r="A5" s="7" t="s">
        <v>45</v>
      </c>
      <c r="B5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5" s="16" t="e">
        <f>ROUND(SQRT(#REF!*#REF!)+SQRT(#REF!*#REF!)+SQRT(#REF!*#REF!)+SQRT(#REF!*#REF!)+SQRT(#REF!*#REF!)+SQRT(#REF!*#REF!)+SQRT(#REF!*#REF!),2)</f>
        <v>#REF!</v>
      </c>
      <c r="D5" s="16" t="e">
        <f>ROUND(SQRT(#REF!*#REF!)+SQRT(#REF!*#REF!)+SQRT(#REF!*#REF!)+SQRT(#REF!*#REF!)+SQRT(#REF!*#REF!)+SQRT(#REF!*#REF!)+SQRT(#REF!*#REF!),2)</f>
        <v>#REF!</v>
      </c>
      <c r="E5" s="4" t="e">
        <f>ROUND(SQRT(#REF!*#REF!)+SQRT(#REF!*#REF!)+SQRT(#REF!*#REF!)+SQRT(#REF!*#REF!)+SQRT(#REF!*#REF!)+SQRT(#REF!*#REF!)+SQRT(#REF!*#REF!),2)</f>
        <v>#REF!</v>
      </c>
      <c r="F5" s="4" t="e">
        <f>ROUND(SQRT(#REF!*#REF!)+SQRT(#REF!*#REF!)+SQRT(#REF!*#REF!)+SQRT(#REF!*#REF!)+SQRT(#REF!*#REF!)+SQRT(#REF!*#REF!)+SQRT(#REF!*#REF!),2)</f>
        <v>#REF!</v>
      </c>
    </row>
    <row r="6" spans="1:6" x14ac:dyDescent="0.2">
      <c r="A6" s="7" t="s">
        <v>46</v>
      </c>
      <c r="B6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6" s="16" t="e">
        <f>ROUND(SQRT(#REF!*#REF!)+SQRT(#REF!*#REF!)+SQRT(#REF!*#REF!)+SQRT(#REF!*#REF!)+SQRT(#REF!*#REF!)+SQRT(#REF!*#REF!)+SQRT(#REF!*#REF!),2)</f>
        <v>#REF!</v>
      </c>
      <c r="D6" s="16" t="e">
        <f>ROUND(SQRT(#REF!*#REF!)+SQRT(#REF!*#REF!)+SQRT(#REF!*#REF!)+SQRT(#REF!*#REF!)+SQRT(#REF!*#REF!)+SQRT(#REF!*#REF!)+SQRT(#REF!*#REF!),2)</f>
        <v>#REF!</v>
      </c>
      <c r="E6" s="4" t="e">
        <f>ROUND(SQRT(#REF!*#REF!)+SQRT(#REF!*#REF!)+SQRT(#REF!*#REF!)+SQRT(#REF!*#REF!)+SQRT(#REF!*#REF!)+SQRT(#REF!*#REF!)+SQRT(#REF!*#REF!),2)</f>
        <v>#REF!</v>
      </c>
      <c r="F6" s="4" t="e">
        <f>ROUND(SQRT(#REF!*#REF!)+SQRT(#REF!*#REF!)+SQRT(#REF!*#REF!)+SQRT(#REF!*#REF!)+SQRT(#REF!*#REF!)+SQRT(#REF!*#REF!)+SQRT(#REF!*#REF!),2)</f>
        <v>#REF!</v>
      </c>
    </row>
    <row r="7" spans="1:6" x14ac:dyDescent="0.2">
      <c r="A7" s="7" t="s">
        <v>47</v>
      </c>
      <c r="B7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7" s="4" t="e">
        <f>ROUND(SQRT(#REF!*#REF!)+SQRT(#REF!*#REF!)+SQRT(#REF!*#REF!)+SQRT(#REF!*#REF!)+SQRT(#REF!*#REF!)+SQRT(#REF!*#REF!)+SQRT(#REF!*#REF!),2)</f>
        <v>#REF!</v>
      </c>
      <c r="D7" s="16" t="e">
        <f>ROUND(SQRT(#REF!*#REF!)+SQRT(#REF!*#REF!)+SQRT(#REF!*#REF!)+SQRT(#REF!*#REF!)+SQRT(#REF!*#REF!)+SQRT(#REF!*#REF!)+SQRT(#REF!*#REF!),2)</f>
        <v>#REF!</v>
      </c>
      <c r="E7" s="16" t="e">
        <f>ROUND(SQRT(#REF!*#REF!)+SQRT(#REF!*#REF!)+SQRT(#REF!*#REF!)+SQRT(#REF!*#REF!)+SQRT(#REF!*#REF!)+SQRT(#REF!*#REF!)+SQRT(#REF!*#REF!),2)</f>
        <v>#REF!</v>
      </c>
      <c r="F7" s="4" t="e">
        <f>ROUND(SQRT(#REF!*#REF!)+SQRT(#REF!*#REF!)+SQRT(#REF!*#REF!)+SQRT(#REF!*#REF!)+SQRT(#REF!*#REF!)+SQRT(#REF!*#REF!)+SQRT(#REF!*#REF!),2)</f>
        <v>#REF!</v>
      </c>
    </row>
    <row r="8" spans="1:6" x14ac:dyDescent="0.2">
      <c r="A8" s="7" t="s">
        <v>48</v>
      </c>
      <c r="B8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8" s="4" t="e">
        <f>ROUND(SQRT(#REF!*#REF!)+SQRT(#REF!*#REF!)+SQRT(#REF!*#REF!)+SQRT(#REF!*#REF!)+SQRT(#REF!*#REF!)+SQRT(#REF!*#REF!)+SQRT(#REF!*#REF!),2)</f>
        <v>#REF!</v>
      </c>
      <c r="D8" s="16" t="e">
        <f>ROUND(SQRT(#REF!*#REF!)+SQRT(#REF!*#REF!)+SQRT(#REF!*#REF!)+SQRT(#REF!*#REF!)+SQRT(#REF!*#REF!)+SQRT(#REF!*#REF!)+SQRT(#REF!*#REF!),2)</f>
        <v>#REF!</v>
      </c>
      <c r="E8" s="16" t="e">
        <f>ROUND(SQRT(#REF!*#REF!)+SQRT(#REF!*#REF!)+SQRT(#REF!*#REF!)+SQRT(#REF!*#REF!)+SQRT(#REF!*#REF!)+SQRT(#REF!*#REF!)+SQRT(#REF!*#REF!),2)</f>
        <v>#REF!</v>
      </c>
      <c r="F8" s="4" t="e">
        <f>ROUND(SQRT(#REF!*#REF!)+SQRT(#REF!*#REF!)+SQRT(#REF!*#REF!)+SQRT(#REF!*#REF!)+SQRT(#REF!*#REF!)+SQRT(#REF!*#REF!)+SQRT(#REF!*#REF!),2)</f>
        <v>#REF!</v>
      </c>
    </row>
    <row r="9" spans="1:6" x14ac:dyDescent="0.2">
      <c r="A9" s="7" t="s">
        <v>49</v>
      </c>
      <c r="B9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9" s="16" t="e">
        <f>ROUND(SQRT(#REF!*#REF!)+SQRT(#REF!*#REF!)+SQRT(#REF!*#REF!)+SQRT(#REF!*#REF!)+SQRT(#REF!*#REF!)+SQRT(#REF!*#REF!)+SQRT(#REF!*#REF!),2)</f>
        <v>#REF!</v>
      </c>
      <c r="D9" s="16" t="e">
        <f>ROUND(SQRT(#REF!*#REF!)+SQRT(#REF!*#REF!)+SQRT(#REF!*#REF!)+SQRT(#REF!*#REF!)+SQRT(#REF!*#REF!)+SQRT(#REF!*#REF!)+SQRT(#REF!*#REF!),2)</f>
        <v>#REF!</v>
      </c>
      <c r="E9" s="4" t="e">
        <f>ROUND(SQRT(#REF!*#REF!)+SQRT(#REF!*#REF!)+SQRT(#REF!*#REF!)+SQRT(#REF!*#REF!)+SQRT(#REF!*#REF!)+SQRT(#REF!*#REF!)+SQRT(#REF!*#REF!),2)</f>
        <v>#REF!</v>
      </c>
      <c r="F9" s="4" t="e">
        <f>ROUND(SQRT(#REF!*#REF!)+SQRT(#REF!*#REF!)+SQRT(#REF!*#REF!)+SQRT(#REF!*#REF!)+SQRT(#REF!*#REF!)+SQRT(#REF!*#REF!)+SQRT(#REF!*#REF!),2)</f>
        <v>#REF!</v>
      </c>
    </row>
    <row r="10" spans="1:6" x14ac:dyDescent="0.2">
      <c r="A10" s="7" t="s">
        <v>50</v>
      </c>
      <c r="B10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0" s="16" t="e">
        <f>ROUND(SQRT(#REF!*#REF!)+SQRT(#REF!*#REF!)+SQRT(#REF!*#REF!)+SQRT(#REF!*#REF!)+SQRT(#REF!*#REF!)+SQRT(#REF!*#REF!)+SQRT(#REF!*#REF!),2)</f>
        <v>#REF!</v>
      </c>
      <c r="D10" s="16" t="e">
        <f>ROUND(SQRT(#REF!*#REF!)+SQRT(#REF!*#REF!)+SQRT(#REF!*#REF!)+SQRT(#REF!*#REF!)+SQRT(#REF!*#REF!)+SQRT(#REF!*#REF!)+SQRT(#REF!*#REF!),2)</f>
        <v>#REF!</v>
      </c>
      <c r="E10" s="4" t="e">
        <f>ROUND(SQRT(#REF!*#REF!)+SQRT(#REF!*#REF!)+SQRT(#REF!*#REF!)+SQRT(#REF!*#REF!)+SQRT(#REF!*#REF!)+SQRT(#REF!*#REF!)+SQRT(#REF!*#REF!),2)</f>
        <v>#REF!</v>
      </c>
      <c r="F10" s="4" t="e">
        <f>ROUND(SQRT(#REF!*#REF!)+SQRT(#REF!*#REF!)+SQRT(#REF!*#REF!)+SQRT(#REF!*#REF!)+SQRT(#REF!*#REF!)+SQRT(#REF!*#REF!)+SQRT(#REF!*#REF!),2)</f>
        <v>#REF!</v>
      </c>
    </row>
    <row r="11" spans="1:6" x14ac:dyDescent="0.2">
      <c r="A11" s="7" t="s">
        <v>51</v>
      </c>
      <c r="B11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1" s="4" t="e">
        <f>ROUND(SQRT(#REF!*#REF!)+SQRT(#REF!*#REF!)+SQRT(#REF!*#REF!)+SQRT(#REF!*#REF!)+SQRT(#REF!*#REF!)+SQRT(#REF!*#REF!)+SQRT(#REF!*#REF!),2)</f>
        <v>#REF!</v>
      </c>
      <c r="D11" s="16" t="e">
        <f>ROUND(SQRT(#REF!*#REF!)+SQRT(#REF!*#REF!)+SQRT(#REF!*#REF!)+SQRT(#REF!*#REF!)+SQRT(#REF!*#REF!)+SQRT(#REF!*#REF!)+SQRT(#REF!*#REF!),2)</f>
        <v>#REF!</v>
      </c>
      <c r="E11" s="16" t="e">
        <f>ROUND(SQRT(#REF!*#REF!)+SQRT(#REF!*#REF!)+SQRT(#REF!*#REF!)+SQRT(#REF!*#REF!)+SQRT(#REF!*#REF!)+SQRT(#REF!*#REF!)+SQRT(#REF!*#REF!),2)</f>
        <v>#REF!</v>
      </c>
      <c r="F11" s="4" t="e">
        <f>ROUND(SQRT(#REF!*#REF!)+SQRT(#REF!*#REF!)+SQRT(#REF!*#REF!)+SQRT(#REF!*#REF!)+SQRT(#REF!*#REF!)+SQRT(#REF!*#REF!)+SQRT(#REF!*#REF!),2)</f>
        <v>#REF!</v>
      </c>
    </row>
    <row r="12" spans="1:6" x14ac:dyDescent="0.2">
      <c r="A12" s="7" t="s">
        <v>52</v>
      </c>
      <c r="B12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2" s="4" t="e">
        <f>ROUND(SQRT(#REF!*#REF!)+SQRT(#REF!*#REF!)+SQRT(#REF!*#REF!)+SQRT(#REF!*#REF!)+SQRT(#REF!*#REF!)+SQRT(#REF!*#REF!)+SQRT(#REF!*#REF!),2)</f>
        <v>#REF!</v>
      </c>
      <c r="D12" s="16" t="e">
        <f>ROUND(SQRT(#REF!*#REF!)+SQRT(#REF!*#REF!)+SQRT(#REF!*#REF!)+SQRT(#REF!*#REF!)+SQRT(#REF!*#REF!)+SQRT(#REF!*#REF!)+SQRT(#REF!*#REF!),2)</f>
        <v>#REF!</v>
      </c>
      <c r="E12" s="16" t="e">
        <f>ROUND(SQRT(#REF!*#REF!)+SQRT(#REF!*#REF!)+SQRT(#REF!*#REF!)+SQRT(#REF!*#REF!)+SQRT(#REF!*#REF!)+SQRT(#REF!*#REF!)+SQRT(#REF!*#REF!),2)</f>
        <v>#REF!</v>
      </c>
      <c r="F12" s="4" t="e">
        <f>ROUND(SQRT(#REF!*#REF!)+SQRT(#REF!*#REF!)+SQRT(#REF!*#REF!)+SQRT(#REF!*#REF!)+SQRT(#REF!*#REF!)+SQRT(#REF!*#REF!)+SQRT(#REF!*#REF!),2)</f>
        <v>#REF!</v>
      </c>
    </row>
    <row r="13" spans="1:6" x14ac:dyDescent="0.2">
      <c r="A13" s="7" t="s">
        <v>53</v>
      </c>
      <c r="B13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3" s="16" t="e">
        <f>ROUND(SQRT(#REF!*#REF!)+SQRT(#REF!*#REF!)+SQRT(#REF!*#REF!)+SQRT(#REF!*#REF!)+SQRT(#REF!*#REF!)+SQRT(#REF!*#REF!)+SQRT(#REF!*#REF!),2)</f>
        <v>#REF!</v>
      </c>
      <c r="D13" s="16" t="e">
        <f>ROUND(SQRT(#REF!*#REF!)+SQRT(#REF!*#REF!)+SQRT(#REF!*#REF!)+SQRT(#REF!*#REF!)+SQRT(#REF!*#REF!)+SQRT(#REF!*#REF!)+SQRT(#REF!*#REF!),2)</f>
        <v>#REF!</v>
      </c>
      <c r="E13" s="4" t="e">
        <f>ROUND(SQRT(#REF!*#REF!)+SQRT(#REF!*#REF!)+SQRT(#REF!*#REF!)+SQRT(#REF!*#REF!)+SQRT(#REF!*#REF!)+SQRT(#REF!*#REF!)+SQRT(#REF!*#REF!),2)</f>
        <v>#REF!</v>
      </c>
      <c r="F13" s="4" t="e">
        <f>ROUND(SQRT(#REF!*#REF!)+SQRT(#REF!*#REF!)+SQRT(#REF!*#REF!)+SQRT(#REF!*#REF!)+SQRT(#REF!*#REF!)+SQRT(#REF!*#REF!)+SQRT(#REF!*#REF!),2)</f>
        <v>#REF!</v>
      </c>
    </row>
    <row r="14" spans="1:6" x14ac:dyDescent="0.2">
      <c r="A14" s="7" t="s">
        <v>54</v>
      </c>
      <c r="B14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4" s="4" t="e">
        <f>ROUND(SQRT(#REF!*#REF!)+SQRT(#REF!*#REF!)+SQRT(#REF!*#REF!)+SQRT(#REF!*#REF!)+SQRT(#REF!*#REF!)+SQRT(#REF!*#REF!)+SQRT(#REF!*#REF!),2)</f>
        <v>#REF!</v>
      </c>
      <c r="D14" s="16" t="e">
        <f>ROUND(SQRT(#REF!*#REF!)+SQRT(#REF!*#REF!)+SQRT(#REF!*#REF!)+SQRT(#REF!*#REF!)+SQRT(#REF!*#REF!)+SQRT(#REF!*#REF!)+SQRT(#REF!*#REF!),2)</f>
        <v>#REF!</v>
      </c>
      <c r="E14" s="16" t="e">
        <f>ROUND(SQRT(#REF!*#REF!)+SQRT(#REF!*#REF!)+SQRT(#REF!*#REF!)+SQRT(#REF!*#REF!)+SQRT(#REF!*#REF!)+SQRT(#REF!*#REF!)+SQRT(#REF!*#REF!),2)</f>
        <v>#REF!</v>
      </c>
      <c r="F14" s="4" t="e">
        <f>ROUND(SQRT(#REF!*#REF!)+SQRT(#REF!*#REF!)+SQRT(#REF!*#REF!)+SQRT(#REF!*#REF!)+SQRT(#REF!*#REF!)+SQRT(#REF!*#REF!)+SQRT(#REF!*#REF!),2)</f>
        <v>#REF!</v>
      </c>
    </row>
    <row r="15" spans="1:6" x14ac:dyDescent="0.2">
      <c r="A15" s="3" t="s">
        <v>55</v>
      </c>
      <c r="B15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5" s="16" t="e">
        <f>ROUND(SQRT(#REF!*#REF!)+SQRT(#REF!*#REF!)+SQRT(#REF!*#REF!)+SQRT(#REF!*#REF!)+SQRT(#REF!*#REF!)+SQRT(#REF!*#REF!)+SQRT(#REF!*#REF!),2)</f>
        <v>#REF!</v>
      </c>
      <c r="D15" s="16" t="e">
        <f>ROUND(SQRT(#REF!*#REF!)+SQRT(#REF!*#REF!)+SQRT(#REF!*#REF!)+SQRT(#REF!*#REF!)+SQRT(#REF!*#REF!)+SQRT(#REF!*#REF!)+SQRT(#REF!*#REF!),2)</f>
        <v>#REF!</v>
      </c>
      <c r="E15" s="4" t="e">
        <f>ROUND(SQRT(#REF!*#REF!)+SQRT(#REF!*#REF!)+SQRT(#REF!*#REF!)+SQRT(#REF!*#REF!)+SQRT(#REF!*#REF!)+SQRT(#REF!*#REF!)+SQRT(#REF!*#REF!),2)</f>
        <v>#REF!</v>
      </c>
      <c r="F15" s="4" t="e">
        <f>ROUND(SQRT(#REF!*#REF!)+SQRT(#REF!*#REF!)+SQRT(#REF!*#REF!)+SQRT(#REF!*#REF!)+SQRT(#REF!*#REF!)+SQRT(#REF!*#REF!)+SQRT(#REF!*#REF!),2)</f>
        <v>#REF!</v>
      </c>
    </row>
    <row r="16" spans="1:6" x14ac:dyDescent="0.2">
      <c r="A16" s="3" t="s">
        <v>56</v>
      </c>
      <c r="B16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6" s="16" t="e">
        <f>ROUND(SQRT(#REF!*#REF!)+SQRT(#REF!*#REF!)+SQRT(#REF!*#REF!)+SQRT(#REF!*#REF!)+SQRT(#REF!*#REF!)+SQRT(#REF!*#REF!)+SQRT(#REF!*#REF!),2)</f>
        <v>#REF!</v>
      </c>
      <c r="D16" s="16" t="e">
        <f>ROUND(SQRT(#REF!*#REF!)+SQRT(#REF!*#REF!)+SQRT(#REF!*#REF!)+SQRT(#REF!*#REF!)+SQRT(#REF!*#REF!)+SQRT(#REF!*#REF!)+SQRT(#REF!*#REF!),2)</f>
        <v>#REF!</v>
      </c>
      <c r="E16" s="4" t="e">
        <f>ROUND(SQRT(#REF!*#REF!)+SQRT(#REF!*#REF!)+SQRT(#REF!*#REF!)+SQRT(#REF!*#REF!)+SQRT(#REF!*#REF!)+SQRT(#REF!*#REF!)+SQRT(#REF!*#REF!),2)</f>
        <v>#REF!</v>
      </c>
      <c r="F16" s="4" t="e">
        <f>ROUND(SQRT(#REF!*#REF!)+SQRT(#REF!*#REF!)+SQRT(#REF!*#REF!)+SQRT(#REF!*#REF!)+SQRT(#REF!*#REF!)+SQRT(#REF!*#REF!)+SQRT(#REF!*#REF!),2)</f>
        <v>#REF!</v>
      </c>
    </row>
    <row r="17" spans="1:6" x14ac:dyDescent="0.2">
      <c r="A17" s="3" t="s">
        <v>57</v>
      </c>
      <c r="B17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7" s="16" t="e">
        <f>ROUND(SQRT(#REF!*#REF!)+SQRT(#REF!*#REF!)+SQRT(#REF!*#REF!)+SQRT(#REF!*#REF!)+SQRT(#REF!*#REF!)+SQRT(#REF!*#REF!)+SQRT(#REF!*#REF!),2)</f>
        <v>#REF!</v>
      </c>
      <c r="D17" s="16" t="e">
        <f>ROUND(SQRT(#REF!*#REF!)+SQRT(#REF!*#REF!)+SQRT(#REF!*#REF!)+SQRT(#REF!*#REF!)+SQRT(#REF!*#REF!)+SQRT(#REF!*#REF!)+SQRT(#REF!*#REF!),2)</f>
        <v>#REF!</v>
      </c>
      <c r="E17" s="4" t="e">
        <f>ROUND(SQRT(#REF!*#REF!)+SQRT(#REF!*#REF!)+SQRT(#REF!*#REF!)+SQRT(#REF!*#REF!)+SQRT(#REF!*#REF!)+SQRT(#REF!*#REF!)+SQRT(#REF!*#REF!),2)</f>
        <v>#REF!</v>
      </c>
      <c r="F17" s="4" t="e">
        <f>ROUND(SQRT(#REF!*#REF!)+SQRT(#REF!*#REF!)+SQRT(#REF!*#REF!)+SQRT(#REF!*#REF!)+SQRT(#REF!*#REF!)+SQRT(#REF!*#REF!)+SQRT(#REF!*#REF!),2)</f>
        <v>#REF!</v>
      </c>
    </row>
    <row r="18" spans="1:6" x14ac:dyDescent="0.2">
      <c r="A18" s="3" t="s">
        <v>58</v>
      </c>
      <c r="B18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8" s="16" t="e">
        <f>ROUND(SQRT(#REF!*#REF!)+SQRT(#REF!*#REF!)+SQRT(#REF!*#REF!)+SQRT(#REF!*#REF!)+SQRT(#REF!*#REF!)+SQRT(#REF!*#REF!)+SQRT(#REF!*#REF!),2)</f>
        <v>#REF!</v>
      </c>
      <c r="D18" s="16" t="e">
        <f>ROUND(SQRT(#REF!*#REF!)+SQRT(#REF!*#REF!)+SQRT(#REF!*#REF!)+SQRT(#REF!*#REF!)+SQRT(#REF!*#REF!)+SQRT(#REF!*#REF!)+SQRT(#REF!*#REF!),2)</f>
        <v>#REF!</v>
      </c>
      <c r="E18" s="4" t="e">
        <f>ROUND(SQRT(#REF!*#REF!)+SQRT(#REF!*#REF!)+SQRT(#REF!*#REF!)+SQRT(#REF!*#REF!)+SQRT(#REF!*#REF!)+SQRT(#REF!*#REF!)+SQRT(#REF!*#REF!),2)</f>
        <v>#REF!</v>
      </c>
      <c r="F18" s="4" t="e">
        <f>ROUND(SQRT(#REF!*#REF!)+SQRT(#REF!*#REF!)+SQRT(#REF!*#REF!)+SQRT(#REF!*#REF!)+SQRT(#REF!*#REF!)+SQRT(#REF!*#REF!)+SQRT(#REF!*#REF!),2)</f>
        <v>#REF!</v>
      </c>
    </row>
    <row r="19" spans="1:6" x14ac:dyDescent="0.2">
      <c r="A19" s="3" t="s">
        <v>59</v>
      </c>
      <c r="B19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19" s="4" t="e">
        <f>ROUND(SQRT(#REF!*#REF!)+SQRT(#REF!*#REF!)+SQRT(#REF!*#REF!)+SQRT(#REF!*#REF!)+SQRT(#REF!*#REF!)+SQRT(#REF!*#REF!)+SQRT(#REF!*#REF!),2)</f>
        <v>#REF!</v>
      </c>
      <c r="D19" s="16" t="e">
        <f>ROUND(SQRT(#REF!*#REF!)+SQRT(#REF!*#REF!)+SQRT(#REF!*#REF!)+SQRT(#REF!*#REF!)+SQRT(#REF!*#REF!)+SQRT(#REF!*#REF!)+SQRT(#REF!*#REF!),2)</f>
        <v>#REF!</v>
      </c>
      <c r="E19" s="16" t="e">
        <f>ROUND(SQRT(#REF!*#REF!)+SQRT(#REF!*#REF!)+SQRT(#REF!*#REF!)+SQRT(#REF!*#REF!)+SQRT(#REF!*#REF!)+SQRT(#REF!*#REF!)+SQRT(#REF!*#REF!),2)</f>
        <v>#REF!</v>
      </c>
      <c r="F19" s="4" t="e">
        <f>ROUND(SQRT(#REF!*#REF!)+SQRT(#REF!*#REF!)+SQRT(#REF!*#REF!)+SQRT(#REF!*#REF!)+SQRT(#REF!*#REF!)+SQRT(#REF!*#REF!)+SQRT(#REF!*#REF!),2)</f>
        <v>#REF!</v>
      </c>
    </row>
    <row r="20" spans="1:6" x14ac:dyDescent="0.2">
      <c r="A20" s="3" t="s">
        <v>60</v>
      </c>
      <c r="B20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0" s="4" t="e">
        <f>ROUND(SQRT(#REF!*#REF!)+SQRT(#REF!*#REF!)+SQRT(#REF!*#REF!)+SQRT(#REF!*#REF!)+SQRT(#REF!*#REF!)+SQRT(#REF!*#REF!)+SQRT(#REF!*#REF!),2)</f>
        <v>#REF!</v>
      </c>
      <c r="D20" s="16" t="e">
        <f>ROUND(SQRT(#REF!*#REF!)+SQRT(#REF!*#REF!)+SQRT(#REF!*#REF!)+SQRT(#REF!*#REF!)+SQRT(#REF!*#REF!)+SQRT(#REF!*#REF!)+SQRT(#REF!*#REF!),2)</f>
        <v>#REF!</v>
      </c>
      <c r="E20" s="16" t="e">
        <f>ROUND(SQRT(#REF!*#REF!)+SQRT(#REF!*#REF!)+SQRT(#REF!*#REF!)+SQRT(#REF!*#REF!)+SQRT(#REF!*#REF!)+SQRT(#REF!*#REF!)+SQRT(#REF!*#REF!),2)</f>
        <v>#REF!</v>
      </c>
      <c r="F20" s="4" t="e">
        <f>ROUND(SQRT(#REF!*#REF!)+SQRT(#REF!*#REF!)+SQRT(#REF!*#REF!)+SQRT(#REF!*#REF!)+SQRT(#REF!*#REF!)+SQRT(#REF!*#REF!)+SQRT(#REF!*#REF!),2)</f>
        <v>#REF!</v>
      </c>
    </row>
    <row r="21" spans="1:6" x14ac:dyDescent="0.2">
      <c r="A21" s="3" t="s">
        <v>61</v>
      </c>
      <c r="B21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1" s="4" t="e">
        <f>ROUND(SQRT(#REF!*#REF!)+SQRT(#REF!*#REF!)+SQRT(#REF!*#REF!)+SQRT(#REF!*#REF!)+SQRT(#REF!*#REF!)+SQRT(#REF!*#REF!)+SQRT(#REF!*#REF!),2)</f>
        <v>#REF!</v>
      </c>
      <c r="D21" s="16" t="e">
        <f>ROUND(SQRT(#REF!*#REF!)+SQRT(#REF!*#REF!)+SQRT(#REF!*#REF!)+SQRT(#REF!*#REF!)+SQRT(#REF!*#REF!)+SQRT(#REF!*#REF!)+SQRT(#REF!*#REF!),2)</f>
        <v>#REF!</v>
      </c>
      <c r="E21" s="16" t="e">
        <f>ROUND(SQRT(#REF!*#REF!)+SQRT(#REF!*#REF!)+SQRT(#REF!*#REF!)+SQRT(#REF!*#REF!)+SQRT(#REF!*#REF!)+SQRT(#REF!*#REF!)+SQRT(#REF!*#REF!),2)</f>
        <v>#REF!</v>
      </c>
      <c r="F21" s="4" t="e">
        <f>ROUND(SQRT(#REF!*#REF!)+SQRT(#REF!*#REF!)+SQRT(#REF!*#REF!)+SQRT(#REF!*#REF!)+SQRT(#REF!*#REF!)+SQRT(#REF!*#REF!)+SQRT(#REF!*#REF!),2)</f>
        <v>#REF!</v>
      </c>
    </row>
    <row r="22" spans="1:6" x14ac:dyDescent="0.2">
      <c r="A22" s="3" t="s">
        <v>62</v>
      </c>
      <c r="B22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2" s="16" t="e">
        <f>ROUND(SQRT(#REF!*#REF!)+SQRT(#REF!*#REF!)+SQRT(#REF!*#REF!)+SQRT(#REF!*#REF!)+SQRT(#REF!*#REF!)+SQRT(#REF!*#REF!)+SQRT(#REF!*#REF!),2)</f>
        <v>#REF!</v>
      </c>
      <c r="D22" s="16" t="e">
        <f>ROUND(SQRT(#REF!*#REF!)+SQRT(#REF!*#REF!)+SQRT(#REF!*#REF!)+SQRT(#REF!*#REF!)+SQRT(#REF!*#REF!)+SQRT(#REF!*#REF!)+SQRT(#REF!*#REF!),2)</f>
        <v>#REF!</v>
      </c>
      <c r="E22" s="4" t="e">
        <f>ROUND(SQRT(#REF!*#REF!)+SQRT(#REF!*#REF!)+SQRT(#REF!*#REF!)+SQRT(#REF!*#REF!)+SQRT(#REF!*#REF!)+SQRT(#REF!*#REF!)+SQRT(#REF!*#REF!),2)</f>
        <v>#REF!</v>
      </c>
      <c r="F22" s="4" t="e">
        <f>ROUND(SQRT(#REF!*#REF!)+SQRT(#REF!*#REF!)+SQRT(#REF!*#REF!)+SQRT(#REF!*#REF!)+SQRT(#REF!*#REF!)+SQRT(#REF!*#REF!)+SQRT(#REF!*#REF!),2)</f>
        <v>#REF!</v>
      </c>
    </row>
    <row r="23" spans="1:6" x14ac:dyDescent="0.2">
      <c r="A23" s="3" t="s">
        <v>63</v>
      </c>
      <c r="B23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3" s="16" t="e">
        <f>ROUND(SQRT(#REF!*#REF!)+SQRT(#REF!*#REF!)+SQRT(#REF!*#REF!)+SQRT(#REF!*#REF!)+SQRT(#REF!*#REF!)+SQRT(#REF!*#REF!)+SQRT(#REF!*#REF!),2)</f>
        <v>#REF!</v>
      </c>
      <c r="D23" s="16" t="e">
        <f>ROUND(SQRT(#REF!*#REF!)+SQRT(#REF!*#REF!)+SQRT(#REF!*#REF!)+SQRT(#REF!*#REF!)+SQRT(#REF!*#REF!)+SQRT(#REF!*#REF!)+SQRT(#REF!*#REF!),2)</f>
        <v>#REF!</v>
      </c>
      <c r="E23" s="4" t="e">
        <f>ROUND(SQRT(#REF!*#REF!)+SQRT(#REF!*#REF!)+SQRT(#REF!*#REF!)+SQRT(#REF!*#REF!)+SQRT(#REF!*#REF!)+SQRT(#REF!*#REF!)+SQRT(#REF!*#REF!),2)</f>
        <v>#REF!</v>
      </c>
      <c r="F23" s="4" t="e">
        <f>ROUND(SQRT(#REF!*#REF!)+SQRT(#REF!*#REF!)+SQRT(#REF!*#REF!)+SQRT(#REF!*#REF!)+SQRT(#REF!*#REF!)+SQRT(#REF!*#REF!)+SQRT(#REF!*#REF!),2)</f>
        <v>#REF!</v>
      </c>
    </row>
    <row r="24" spans="1:6" x14ac:dyDescent="0.2">
      <c r="A24" s="3" t="s">
        <v>64</v>
      </c>
      <c r="B24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4" s="16" t="e">
        <f>ROUND(SQRT(#REF!*#REF!)+SQRT(#REF!*#REF!)+SQRT(#REF!*#REF!)+SQRT(#REF!*#REF!)+SQRT(#REF!*#REF!)+SQRT(#REF!*#REF!)+SQRT(#REF!*#REF!),2)</f>
        <v>#REF!</v>
      </c>
      <c r="D24" s="16" t="e">
        <f>ROUND(SQRT(#REF!*#REF!)+SQRT(#REF!*#REF!)+SQRT(#REF!*#REF!)+SQRT(#REF!*#REF!)+SQRT(#REF!*#REF!)+SQRT(#REF!*#REF!)+SQRT(#REF!*#REF!),2)</f>
        <v>#REF!</v>
      </c>
      <c r="E24" s="4" t="e">
        <f>ROUND(SQRT(#REF!*#REF!)+SQRT(#REF!*#REF!)+SQRT(#REF!*#REF!)+SQRT(#REF!*#REF!)+SQRT(#REF!*#REF!)+SQRT(#REF!*#REF!)+SQRT(#REF!*#REF!),2)</f>
        <v>#REF!</v>
      </c>
      <c r="F24" s="4" t="e">
        <f>ROUND(SQRT(#REF!*#REF!)+SQRT(#REF!*#REF!)+SQRT(#REF!*#REF!)+SQRT(#REF!*#REF!)+SQRT(#REF!*#REF!)+SQRT(#REF!*#REF!)+SQRT(#REF!*#REF!),2)</f>
        <v>#REF!</v>
      </c>
    </row>
    <row r="25" spans="1:6" x14ac:dyDescent="0.2">
      <c r="A25" s="3" t="s">
        <v>65</v>
      </c>
      <c r="B25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5" s="16" t="e">
        <f>ROUND(SQRT(#REF!*#REF!)+SQRT(#REF!*#REF!)+SQRT(#REF!*#REF!)+SQRT(#REF!*#REF!)+SQRT(#REF!*#REF!)+SQRT(#REF!*#REF!)+SQRT(#REF!*#REF!),2)</f>
        <v>#REF!</v>
      </c>
      <c r="D25" s="16" t="e">
        <f>ROUND(SQRT(#REF!*#REF!)+SQRT(#REF!*#REF!)+SQRT(#REF!*#REF!)+SQRT(#REF!*#REF!)+SQRT(#REF!*#REF!)+SQRT(#REF!*#REF!)+SQRT(#REF!*#REF!),2)</f>
        <v>#REF!</v>
      </c>
      <c r="E25" s="4" t="e">
        <f>ROUND(SQRT(#REF!*#REF!)+SQRT(#REF!*#REF!)+SQRT(#REF!*#REF!)+SQRT(#REF!*#REF!)+SQRT(#REF!*#REF!)+SQRT(#REF!*#REF!)+SQRT(#REF!*#REF!),2)</f>
        <v>#REF!</v>
      </c>
      <c r="F25" s="4" t="e">
        <f>ROUND(SQRT(#REF!*#REF!)+SQRT(#REF!*#REF!)+SQRT(#REF!*#REF!)+SQRT(#REF!*#REF!)+SQRT(#REF!*#REF!)+SQRT(#REF!*#REF!)+SQRT(#REF!*#REF!),2)</f>
        <v>#REF!</v>
      </c>
    </row>
    <row r="26" spans="1:6" x14ac:dyDescent="0.2">
      <c r="A26" s="3" t="s">
        <v>66</v>
      </c>
      <c r="B26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6" s="16" t="e">
        <f>ROUND(SQRT(#REF!*#REF!)+SQRT(#REF!*#REF!)+SQRT(#REF!*#REF!)+SQRT(#REF!*#REF!)+SQRT(#REF!*#REF!)+SQRT(#REF!*#REF!)+SQRT(#REF!*#REF!),2)</f>
        <v>#REF!</v>
      </c>
      <c r="D26" s="16" t="e">
        <f>ROUND(SQRT(#REF!*#REF!)+SQRT(#REF!*#REF!)+SQRT(#REF!*#REF!)+SQRT(#REF!*#REF!)+SQRT(#REF!*#REF!)+SQRT(#REF!*#REF!)+SQRT(#REF!*#REF!),2)</f>
        <v>#REF!</v>
      </c>
      <c r="E26" s="4" t="e">
        <f>ROUND(SQRT(#REF!*#REF!)+SQRT(#REF!*#REF!)+SQRT(#REF!*#REF!)+SQRT(#REF!*#REF!)+SQRT(#REF!*#REF!)+SQRT(#REF!*#REF!)+SQRT(#REF!*#REF!),2)</f>
        <v>#REF!</v>
      </c>
      <c r="F26" s="4" t="e">
        <f>ROUND(SQRT(#REF!*#REF!)+SQRT(#REF!*#REF!)+SQRT(#REF!*#REF!)+SQRT(#REF!*#REF!)+SQRT(#REF!*#REF!)+SQRT(#REF!*#REF!)+SQRT(#REF!*#REF!),2)</f>
        <v>#REF!</v>
      </c>
    </row>
    <row r="27" spans="1:6" x14ac:dyDescent="0.2">
      <c r="A27" s="3" t="s">
        <v>67</v>
      </c>
      <c r="B27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7" s="16" t="e">
        <f>ROUND(SQRT(#REF!*#REF!)+SQRT(#REF!*#REF!)+SQRT(#REF!*#REF!)+SQRT(#REF!*#REF!)+SQRT(#REF!*#REF!)+SQRT(#REF!*#REF!)+SQRT(#REF!*#REF!),2)</f>
        <v>#REF!</v>
      </c>
      <c r="D27" s="16" t="e">
        <f>ROUND(SQRT(#REF!*#REF!)+SQRT(#REF!*#REF!)+SQRT(#REF!*#REF!)+SQRT(#REF!*#REF!)+SQRT(#REF!*#REF!)+SQRT(#REF!*#REF!)+SQRT(#REF!*#REF!),2)</f>
        <v>#REF!</v>
      </c>
      <c r="E27" s="4" t="e">
        <f>ROUND(SQRT(#REF!*#REF!)+SQRT(#REF!*#REF!)+SQRT(#REF!*#REF!)+SQRT(#REF!*#REF!)+SQRT(#REF!*#REF!)+SQRT(#REF!*#REF!)+SQRT(#REF!*#REF!),2)</f>
        <v>#REF!</v>
      </c>
      <c r="F27" s="4" t="e">
        <f>ROUND(SQRT(#REF!*#REF!)+SQRT(#REF!*#REF!)+SQRT(#REF!*#REF!)+SQRT(#REF!*#REF!)+SQRT(#REF!*#REF!)+SQRT(#REF!*#REF!)+SQRT(#REF!*#REF!),2)</f>
        <v>#REF!</v>
      </c>
    </row>
    <row r="28" spans="1:6" x14ac:dyDescent="0.2">
      <c r="A28" s="9" t="s">
        <v>68</v>
      </c>
      <c r="B28" s="17" t="e">
        <f>(#REF!-#REF!)^2/(#REF!+#REF!)+(#REF!-#REF!)^2/(#REF!+#REF!)+(#REF!-#REF!)^2/(#REF!+#REF!)+(#REF!-#REF!)^2/(#REF!+#REF!)+(#REF!-#REF!)^2/(#REF!+#REF!)+(#REF!-#REF!)^2/(#REF!+#REF!)+(#REF!-#REF!)^2/(#REF!-#REF!)</f>
        <v>#REF!</v>
      </c>
      <c r="C28" s="16" t="e">
        <f>ROUND(SQRT(#REF!*#REF!)+SQRT(#REF!*#REF!)+SQRT(#REF!*#REF!)+SQRT(#REF!*#REF!)+SQRT(#REF!*#REF!)+SQRT(#REF!*#REF!)+SQRT(#REF!*#REF!),2)</f>
        <v>#REF!</v>
      </c>
      <c r="D28" s="16" t="e">
        <f>ROUND(SQRT(#REF!*#REF!)+SQRT(#REF!*#REF!)+SQRT(#REF!*#REF!)+SQRT(#REF!*#REF!)+SQRT(#REF!*#REF!)+SQRT(#REF!*#REF!)+SQRT(#REF!*#REF!),2)</f>
        <v>#REF!</v>
      </c>
      <c r="E28" s="4" t="e">
        <f>ROUND(SQRT(#REF!*#REF!)+SQRT(#REF!*#REF!)+SQRT(#REF!*#REF!)+SQRT(#REF!*#REF!)+SQRT(#REF!*#REF!)+SQRT(#REF!*#REF!)+SQRT(#REF!*#REF!),2)</f>
        <v>#REF!</v>
      </c>
      <c r="F28" s="4" t="e">
        <f>ROUND(SQRT(#REF!*#REF!)+SQRT(#REF!*#REF!)+SQRT(#REF!*#REF!)+SQRT(#REF!*#REF!)+SQRT(#REF!*#REF!)+SQRT(#REF!*#REF!)+SQRT(#REF!*#REF!),2)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Countries</vt:lpstr>
      <vt:lpstr>Distributions</vt:lpstr>
      <vt:lpstr>Ref Groups Edu</vt:lpstr>
      <vt:lpstr>Edu Distributions</vt:lpstr>
      <vt:lpstr>Ref Groups Age</vt:lpstr>
      <vt:lpstr>Age Distributions</vt:lpstr>
      <vt:lpstr>Ref Groups Gender</vt:lpstr>
      <vt:lpstr>Gender Distributions</vt:lpstr>
      <vt:lpstr>Graphs</vt:lpstr>
      <vt:lpstr>Original bins</vt:lpstr>
      <vt:lpstr>new groups</vt:lpstr>
      <vt:lpstr>Chi-sq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Aboozar Hadavand</dc:creator>
  <cp:lastModifiedBy>Aboozar Hadavand</cp:lastModifiedBy>
  <dcterms:created xsi:type="dcterms:W3CDTF">2015-10-25T19:26:45Z</dcterms:created>
  <dcterms:modified xsi:type="dcterms:W3CDTF">2017-05-22T14:35:35Z</dcterms:modified>
</cp:coreProperties>
</file>