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Elegido\Downloads\Routes\"/>
    </mc:Choice>
  </mc:AlternateContent>
  <xr:revisionPtr revIDLastSave="0" documentId="13_ncr:1_{1DF23043-2AD0-4426-832C-7AB9114B76AF}" xr6:coauthVersionLast="47" xr6:coauthVersionMax="47" xr10:uidLastSave="{00000000-0000-0000-0000-000000000000}"/>
  <bookViews>
    <workbookView xWindow="-120" yWindow="-120" windowWidth="29040" windowHeight="15840" tabRatio="500" xr2:uid="{00000000-000D-0000-FFFF-FFFF00000000}"/>
  </bookViews>
  <sheets>
    <sheet name="Data worksheet" sheetId="1" r:id="rId1"/>
    <sheet name="1 period" sheetId="7" r:id="rId2"/>
    <sheet name="4 period" sheetId="8" r:id="rId3"/>
    <sheet name="12 period" sheetId="9" r:id="rId4"/>
    <sheet name="Sheet1" sheetId="2" r:id="rId5"/>
  </sheets>
  <definedNames>
    <definedName name="_xlnm._FilterDatabase" localSheetId="0" hidden="1">'Data worksheet'!$A$1:$Q$1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S26" i="1" l="1"/>
  <c r="P4" i="1"/>
  <c r="P3" i="1"/>
  <c r="K23" i="7"/>
  <c r="K24" i="7"/>
  <c r="K23" i="8"/>
  <c r="K24" i="8" s="1"/>
  <c r="K24" i="9"/>
  <c r="K23" i="9"/>
  <c r="N4" i="1" l="1"/>
  <c r="O4" i="1"/>
  <c r="Q4" i="1"/>
  <c r="N5" i="1"/>
  <c r="O5" i="1"/>
  <c r="P5" i="1"/>
  <c r="Q5" i="1"/>
  <c r="N6" i="1"/>
  <c r="O6" i="1"/>
  <c r="P6" i="1"/>
  <c r="Q6" i="1"/>
  <c r="N7" i="1"/>
  <c r="O7" i="1"/>
  <c r="P7" i="1"/>
  <c r="Q7" i="1"/>
  <c r="N8" i="1"/>
  <c r="O8" i="1"/>
  <c r="P8" i="1"/>
  <c r="Q8" i="1"/>
  <c r="N9" i="1"/>
  <c r="O9" i="1"/>
  <c r="P9" i="1"/>
  <c r="Q9" i="1"/>
  <c r="N10" i="1"/>
  <c r="O10" i="1"/>
  <c r="P10" i="1"/>
  <c r="Q10" i="1"/>
  <c r="N11" i="1"/>
  <c r="O11" i="1"/>
  <c r="P11" i="1"/>
  <c r="Q11" i="1"/>
  <c r="N12" i="1"/>
  <c r="O12" i="1"/>
  <c r="P12" i="1"/>
  <c r="Q12" i="1"/>
  <c r="N13" i="1"/>
  <c r="O13" i="1"/>
  <c r="P13" i="1"/>
  <c r="Q13" i="1"/>
  <c r="N14" i="1"/>
  <c r="O14" i="1"/>
  <c r="P14" i="1"/>
  <c r="Q14" i="1"/>
  <c r="N15" i="1"/>
  <c r="O15" i="1"/>
  <c r="P15" i="1"/>
  <c r="Q15" i="1"/>
  <c r="N16" i="1"/>
  <c r="O16" i="1"/>
  <c r="P16" i="1"/>
  <c r="Q16" i="1"/>
  <c r="N17" i="1"/>
  <c r="O17" i="1"/>
  <c r="P17" i="1"/>
  <c r="Q17" i="1"/>
  <c r="N18" i="1"/>
  <c r="O18" i="1"/>
  <c r="P18" i="1"/>
  <c r="Q18" i="1"/>
  <c r="N19" i="1"/>
  <c r="O19" i="1"/>
  <c r="P19" i="1"/>
  <c r="Q19" i="1"/>
  <c r="N20" i="1"/>
  <c r="O20" i="1"/>
  <c r="P20" i="1"/>
  <c r="Q20" i="1"/>
  <c r="N21" i="1"/>
  <c r="O21" i="1"/>
  <c r="P21" i="1"/>
  <c r="Q21" i="1"/>
  <c r="N22" i="1"/>
  <c r="O22" i="1"/>
  <c r="P22" i="1"/>
  <c r="Q22" i="1"/>
  <c r="N23" i="1"/>
  <c r="O23" i="1"/>
  <c r="P23" i="1"/>
  <c r="Q23" i="1"/>
  <c r="N24" i="1"/>
  <c r="O24" i="1"/>
  <c r="P24" i="1"/>
  <c r="Q24" i="1"/>
  <c r="N25" i="1"/>
  <c r="O25" i="1"/>
  <c r="P25" i="1"/>
  <c r="Q25" i="1"/>
  <c r="N26" i="1"/>
  <c r="O26" i="1"/>
  <c r="P26" i="1"/>
  <c r="Q26" i="1"/>
  <c r="N27" i="1"/>
  <c r="O27" i="1"/>
  <c r="P27" i="1"/>
  <c r="Q27" i="1"/>
  <c r="N28" i="1"/>
  <c r="O28" i="1"/>
  <c r="P28" i="1"/>
  <c r="Q28" i="1"/>
  <c r="N29" i="1"/>
  <c r="O29" i="1"/>
  <c r="P29" i="1"/>
  <c r="Q29" i="1"/>
  <c r="N30" i="1"/>
  <c r="O30" i="1"/>
  <c r="P30" i="1"/>
  <c r="Q30" i="1"/>
  <c r="N31" i="1"/>
  <c r="O31" i="1"/>
  <c r="P31" i="1"/>
  <c r="Q31" i="1"/>
  <c r="N32" i="1"/>
  <c r="O32" i="1"/>
  <c r="P32" i="1"/>
  <c r="Q32" i="1"/>
  <c r="N33" i="1"/>
  <c r="O33" i="1"/>
  <c r="P33" i="1"/>
  <c r="Q33" i="1"/>
  <c r="N34" i="1"/>
  <c r="O34" i="1"/>
  <c r="P34" i="1"/>
  <c r="Q34" i="1"/>
  <c r="N35" i="1"/>
  <c r="O35" i="1"/>
  <c r="P35" i="1"/>
  <c r="Q35" i="1"/>
  <c r="N36" i="1"/>
  <c r="O36" i="1"/>
  <c r="P36" i="1"/>
  <c r="Q36" i="1"/>
  <c r="N37" i="1"/>
  <c r="O37" i="1"/>
  <c r="P37" i="1"/>
  <c r="Q37" i="1"/>
  <c r="N38" i="1"/>
  <c r="O38" i="1"/>
  <c r="P38" i="1"/>
  <c r="Q38" i="1"/>
  <c r="N39" i="1"/>
  <c r="O39" i="1"/>
  <c r="P39" i="1"/>
  <c r="Q39" i="1"/>
  <c r="N40" i="1"/>
  <c r="O40" i="1"/>
  <c r="P40" i="1"/>
  <c r="Q40" i="1"/>
  <c r="N41" i="1"/>
  <c r="O41" i="1"/>
  <c r="P41" i="1"/>
  <c r="Q41" i="1"/>
  <c r="N42" i="1"/>
  <c r="O42" i="1"/>
  <c r="P42" i="1"/>
  <c r="Q42" i="1"/>
  <c r="N43" i="1"/>
  <c r="O43" i="1"/>
  <c r="P43" i="1"/>
  <c r="Q43" i="1"/>
  <c r="N44" i="1"/>
  <c r="O44" i="1"/>
  <c r="P44" i="1"/>
  <c r="Q44" i="1"/>
  <c r="N45" i="1"/>
  <c r="O45" i="1"/>
  <c r="P45" i="1"/>
  <c r="Q45" i="1"/>
  <c r="N46" i="1"/>
  <c r="O46" i="1"/>
  <c r="P46" i="1"/>
  <c r="Q46" i="1"/>
  <c r="N47" i="1"/>
  <c r="O47" i="1"/>
  <c r="P47" i="1"/>
  <c r="Q47" i="1"/>
  <c r="N48" i="1"/>
  <c r="O48" i="1"/>
  <c r="P48" i="1"/>
  <c r="Q48" i="1"/>
  <c r="N49" i="1"/>
  <c r="O49" i="1"/>
  <c r="P49" i="1"/>
  <c r="Q49" i="1"/>
  <c r="N50" i="1"/>
  <c r="O50" i="1"/>
  <c r="P50" i="1"/>
  <c r="Q50" i="1"/>
  <c r="N51" i="1"/>
  <c r="O51" i="1"/>
  <c r="P51" i="1"/>
  <c r="Q51" i="1"/>
  <c r="N52" i="1"/>
  <c r="O52" i="1"/>
  <c r="P52" i="1"/>
  <c r="Q52" i="1"/>
  <c r="N53" i="1"/>
  <c r="O53" i="1"/>
  <c r="P53" i="1"/>
  <c r="Q53" i="1"/>
  <c r="N54" i="1"/>
  <c r="O54" i="1"/>
  <c r="P54" i="1"/>
  <c r="Q54" i="1"/>
  <c r="N55" i="1"/>
  <c r="O55" i="1"/>
  <c r="P55" i="1"/>
  <c r="Q55" i="1"/>
  <c r="N56" i="1"/>
  <c r="O56" i="1"/>
  <c r="P56" i="1"/>
  <c r="Q56" i="1"/>
  <c r="N57" i="1"/>
  <c r="O57" i="1"/>
  <c r="P57" i="1"/>
  <c r="Q57" i="1"/>
  <c r="N58" i="1"/>
  <c r="O58" i="1"/>
  <c r="P58" i="1"/>
  <c r="Q58" i="1"/>
  <c r="N59" i="1"/>
  <c r="O59" i="1"/>
  <c r="P59" i="1"/>
  <c r="Q59" i="1"/>
  <c r="N60" i="1"/>
  <c r="O60" i="1"/>
  <c r="P60" i="1"/>
  <c r="Q60" i="1"/>
  <c r="N61" i="1"/>
  <c r="O61" i="1"/>
  <c r="P61" i="1"/>
  <c r="Q61" i="1"/>
  <c r="N62" i="1"/>
  <c r="O62" i="1"/>
  <c r="P62" i="1"/>
  <c r="Q62" i="1"/>
  <c r="N63" i="1"/>
  <c r="O63" i="1"/>
  <c r="P63" i="1"/>
  <c r="Q63" i="1"/>
  <c r="N64" i="1"/>
  <c r="O64" i="1"/>
  <c r="P64" i="1"/>
  <c r="Q64" i="1"/>
  <c r="N65" i="1"/>
  <c r="O65" i="1"/>
  <c r="P65" i="1"/>
  <c r="Q65" i="1"/>
  <c r="N66" i="1"/>
  <c r="O66" i="1"/>
  <c r="P66" i="1"/>
  <c r="Q66" i="1"/>
  <c r="N67" i="1"/>
  <c r="O67" i="1"/>
  <c r="P67" i="1"/>
  <c r="Q67" i="1"/>
  <c r="N68" i="1"/>
  <c r="O68" i="1"/>
  <c r="P68" i="1"/>
  <c r="Q68" i="1"/>
  <c r="N69" i="1"/>
  <c r="O69" i="1"/>
  <c r="P69" i="1"/>
  <c r="Q69" i="1"/>
  <c r="N70" i="1"/>
  <c r="O70" i="1"/>
  <c r="P70" i="1"/>
  <c r="Q70" i="1"/>
  <c r="N71" i="1"/>
  <c r="O71" i="1"/>
  <c r="P71" i="1"/>
  <c r="Q71" i="1"/>
  <c r="N72" i="1"/>
  <c r="O72" i="1"/>
  <c r="P72" i="1"/>
  <c r="Q72" i="1"/>
  <c r="N73" i="1"/>
  <c r="O73" i="1"/>
  <c r="P73" i="1"/>
  <c r="Q73" i="1"/>
  <c r="N74" i="1"/>
  <c r="O74" i="1"/>
  <c r="P74" i="1"/>
  <c r="Q74" i="1"/>
  <c r="N75" i="1"/>
  <c r="O75" i="1"/>
  <c r="P75" i="1"/>
  <c r="Q75" i="1"/>
  <c r="N76" i="1"/>
  <c r="O76" i="1"/>
  <c r="P76" i="1"/>
  <c r="Q76" i="1"/>
  <c r="N77" i="1"/>
  <c r="O77" i="1"/>
  <c r="P77" i="1"/>
  <c r="Q77" i="1"/>
  <c r="N78" i="1"/>
  <c r="O78" i="1"/>
  <c r="P78" i="1"/>
  <c r="Q78" i="1"/>
  <c r="N79" i="1"/>
  <c r="O79" i="1"/>
  <c r="P79" i="1"/>
  <c r="Q79" i="1"/>
  <c r="N80" i="1"/>
  <c r="O80" i="1"/>
  <c r="P80" i="1"/>
  <c r="Q80" i="1"/>
  <c r="N81" i="1"/>
  <c r="O81" i="1"/>
  <c r="P81" i="1"/>
  <c r="Q81" i="1"/>
  <c r="N82" i="1"/>
  <c r="O82" i="1"/>
  <c r="P82" i="1"/>
  <c r="Q82" i="1"/>
  <c r="N83" i="1"/>
  <c r="O83" i="1"/>
  <c r="P83" i="1"/>
  <c r="Q83" i="1"/>
  <c r="N84" i="1"/>
  <c r="O84" i="1"/>
  <c r="P84" i="1"/>
  <c r="Q84" i="1"/>
  <c r="N85" i="1"/>
  <c r="O85" i="1"/>
  <c r="P85" i="1"/>
  <c r="Q85" i="1"/>
  <c r="Q3" i="1"/>
  <c r="O3" i="1"/>
  <c r="N3" i="1"/>
  <c r="L21" i="1"/>
  <c r="M21" i="1"/>
  <c r="M23" i="1"/>
  <c r="M25" i="1"/>
  <c r="M26" i="1"/>
  <c r="L27" i="1"/>
  <c r="M27" i="1"/>
  <c r="M31" i="1"/>
  <c r="K33" i="1"/>
  <c r="M35" i="1"/>
  <c r="K37" i="1"/>
  <c r="M38" i="1"/>
  <c r="K39" i="1"/>
  <c r="L39" i="1"/>
  <c r="M39" i="1"/>
  <c r="M43" i="1"/>
  <c r="K45" i="1"/>
  <c r="M47" i="1"/>
  <c r="K49" i="1"/>
  <c r="M50" i="1"/>
  <c r="K51" i="1"/>
  <c r="L51" i="1"/>
  <c r="M51" i="1"/>
  <c r="M55" i="1"/>
  <c r="K57" i="1"/>
  <c r="M59" i="1"/>
  <c r="K61" i="1"/>
  <c r="M62" i="1"/>
  <c r="K63" i="1"/>
  <c r="L63" i="1"/>
  <c r="M63" i="1"/>
  <c r="M67" i="1"/>
  <c r="K69" i="1"/>
  <c r="M71" i="1"/>
  <c r="K73" i="1"/>
  <c r="M74" i="1"/>
  <c r="K75" i="1"/>
  <c r="L75" i="1"/>
  <c r="M75" i="1"/>
  <c r="M79" i="1"/>
  <c r="K81" i="1"/>
  <c r="M83" i="1"/>
  <c r="M15" i="1"/>
  <c r="M14" i="1"/>
  <c r="D2" i="1"/>
  <c r="D4" i="1"/>
  <c r="D5" i="1"/>
  <c r="M17" i="1" s="1"/>
  <c r="D6" i="1"/>
  <c r="D7" i="1"/>
  <c r="K7" i="1" s="1"/>
  <c r="D8" i="1"/>
  <c r="L12" i="1" s="1"/>
  <c r="D9" i="1"/>
  <c r="K9" i="1" s="1"/>
  <c r="D3" i="1"/>
  <c r="D12" i="1"/>
  <c r="K12" i="1" s="1"/>
  <c r="D13" i="1"/>
  <c r="K13" i="1" s="1"/>
  <c r="D14" i="1"/>
  <c r="K14" i="1" s="1"/>
  <c r="D15" i="1"/>
  <c r="D16" i="1"/>
  <c r="D17" i="1"/>
  <c r="D18" i="1"/>
  <c r="D19" i="1"/>
  <c r="D20" i="1"/>
  <c r="K20" i="1" s="1"/>
  <c r="D21" i="1"/>
  <c r="M33" i="1" s="1"/>
  <c r="D22" i="1"/>
  <c r="K22" i="1" s="1"/>
  <c r="D23" i="1"/>
  <c r="D24" i="1"/>
  <c r="K24" i="1" s="1"/>
  <c r="D25" i="1"/>
  <c r="M37" i="1" s="1"/>
  <c r="D26" i="1"/>
  <c r="K26" i="1" s="1"/>
  <c r="D27" i="1"/>
  <c r="D28" i="1"/>
  <c r="K28" i="1" s="1"/>
  <c r="D29" i="1"/>
  <c r="L33" i="1" s="1"/>
  <c r="D30" i="1"/>
  <c r="K29" i="1" s="1"/>
  <c r="D31" i="1"/>
  <c r="L31" i="1" s="1"/>
  <c r="D32" i="1"/>
  <c r="K32" i="1" s="1"/>
  <c r="D33" i="1"/>
  <c r="L37" i="1" s="1"/>
  <c r="D34" i="1"/>
  <c r="K34" i="1" s="1"/>
  <c r="D35" i="1"/>
  <c r="D36" i="1"/>
  <c r="K36" i="1" s="1"/>
  <c r="D37" i="1"/>
  <c r="L41" i="1" s="1"/>
  <c r="D38" i="1"/>
  <c r="K38" i="1" s="1"/>
  <c r="D39" i="1"/>
  <c r="D40" i="1"/>
  <c r="K40" i="1" s="1"/>
  <c r="D41" i="1"/>
  <c r="L45" i="1" s="1"/>
  <c r="D42" i="1"/>
  <c r="K41" i="1" s="1"/>
  <c r="D43" i="1"/>
  <c r="L47" i="1" s="1"/>
  <c r="D44" i="1"/>
  <c r="K44" i="1" s="1"/>
  <c r="D45" i="1"/>
  <c r="L49" i="1" s="1"/>
  <c r="D46" i="1"/>
  <c r="M58" i="1" s="1"/>
  <c r="D47" i="1"/>
  <c r="D48" i="1"/>
  <c r="K48" i="1" s="1"/>
  <c r="D49" i="1"/>
  <c r="L53" i="1" s="1"/>
  <c r="D50" i="1"/>
  <c r="K50" i="1" s="1"/>
  <c r="D51" i="1"/>
  <c r="D52" i="1"/>
  <c r="K52" i="1" s="1"/>
  <c r="D53" i="1"/>
  <c r="L57" i="1" s="1"/>
  <c r="D54" i="1"/>
  <c r="K53" i="1" s="1"/>
  <c r="D55" i="1"/>
  <c r="L59" i="1" s="1"/>
  <c r="D56" i="1"/>
  <c r="K56" i="1" s="1"/>
  <c r="D57" i="1"/>
  <c r="L61" i="1" s="1"/>
  <c r="D58" i="1"/>
  <c r="M70" i="1" s="1"/>
  <c r="D59" i="1"/>
  <c r="D60" i="1"/>
  <c r="K60" i="1" s="1"/>
  <c r="D61" i="1"/>
  <c r="L65" i="1" s="1"/>
  <c r="D62" i="1"/>
  <c r="K62" i="1" s="1"/>
  <c r="D63" i="1"/>
  <c r="D64" i="1"/>
  <c r="K64" i="1" s="1"/>
  <c r="D65" i="1"/>
  <c r="L69" i="1" s="1"/>
  <c r="D66" i="1"/>
  <c r="K65" i="1" s="1"/>
  <c r="D67" i="1"/>
  <c r="L67" i="1" s="1"/>
  <c r="D68" i="1"/>
  <c r="K68" i="1" s="1"/>
  <c r="D69" i="1"/>
  <c r="L73" i="1" s="1"/>
  <c r="D70" i="1"/>
  <c r="M82" i="1" s="1"/>
  <c r="D71" i="1"/>
  <c r="D72" i="1"/>
  <c r="K72" i="1" s="1"/>
  <c r="D73" i="1"/>
  <c r="D74" i="1"/>
  <c r="K74" i="1" s="1"/>
  <c r="D75" i="1"/>
  <c r="D76" i="1"/>
  <c r="K76" i="1" s="1"/>
  <c r="D77" i="1"/>
  <c r="L81" i="1" s="1"/>
  <c r="D78" i="1"/>
  <c r="K77" i="1" s="1"/>
  <c r="D79" i="1"/>
  <c r="L79" i="1" s="1"/>
  <c r="D80" i="1"/>
  <c r="L84" i="1" s="1"/>
  <c r="D81" i="1"/>
  <c r="L85" i="1" s="1"/>
  <c r="D82" i="1"/>
  <c r="K82" i="1" s="1"/>
  <c r="D83" i="1"/>
  <c r="D84" i="1"/>
  <c r="K84" i="1" s="1"/>
  <c r="D85" i="1"/>
  <c r="D10" i="1"/>
  <c r="K10" i="1" s="1"/>
  <c r="D11" i="1"/>
  <c r="K6" i="1" l="1"/>
  <c r="K18" i="1"/>
  <c r="M18" i="1"/>
  <c r="K83" i="1"/>
  <c r="K79" i="1"/>
  <c r="K71" i="1"/>
  <c r="K67" i="1"/>
  <c r="K55" i="1"/>
  <c r="K35" i="1"/>
  <c r="K31" i="1"/>
  <c r="M20" i="1"/>
  <c r="K19" i="1"/>
  <c r="L55" i="1"/>
  <c r="K59" i="1"/>
  <c r="L18" i="1"/>
  <c r="M30" i="1"/>
  <c r="L43" i="1"/>
  <c r="K43" i="1"/>
  <c r="K17" i="1"/>
  <c r="M78" i="1"/>
  <c r="M66" i="1"/>
  <c r="M54" i="1"/>
  <c r="M46" i="1"/>
  <c r="M34" i="1"/>
  <c r="K16" i="1"/>
  <c r="L6" i="1"/>
  <c r="K2" i="1"/>
  <c r="L82" i="1"/>
  <c r="L78" i="1"/>
  <c r="L74" i="1"/>
  <c r="L70" i="1"/>
  <c r="L66" i="1"/>
  <c r="L62" i="1"/>
  <c r="L58" i="1"/>
  <c r="L54" i="1"/>
  <c r="L50" i="1"/>
  <c r="L46" i="1"/>
  <c r="L42" i="1"/>
  <c r="L38" i="1"/>
  <c r="L34" i="1"/>
  <c r="L30" i="1"/>
  <c r="M19" i="1"/>
  <c r="L71" i="1"/>
  <c r="K5" i="1"/>
  <c r="K47" i="1"/>
  <c r="K4" i="1"/>
  <c r="L26" i="1"/>
  <c r="K11" i="1"/>
  <c r="K27" i="1"/>
  <c r="K15" i="1"/>
  <c r="L14" i="1"/>
  <c r="L17" i="1"/>
  <c r="K78" i="1"/>
  <c r="K70" i="1"/>
  <c r="K66" i="1"/>
  <c r="K58" i="1"/>
  <c r="K54" i="1"/>
  <c r="K46" i="1"/>
  <c r="K42" i="1"/>
  <c r="K30" i="1"/>
  <c r="L25" i="1"/>
  <c r="L19" i="1"/>
  <c r="L83" i="1"/>
  <c r="L35" i="1"/>
  <c r="M42" i="1"/>
  <c r="L20" i="1"/>
  <c r="L13" i="1"/>
  <c r="M16" i="1"/>
  <c r="M81" i="1"/>
  <c r="M77" i="1"/>
  <c r="M73" i="1"/>
  <c r="M69" i="1"/>
  <c r="M65" i="1"/>
  <c r="M61" i="1"/>
  <c r="M57" i="1"/>
  <c r="M53" i="1"/>
  <c r="M49" i="1"/>
  <c r="M45" i="1"/>
  <c r="M41" i="1"/>
  <c r="M29" i="1"/>
  <c r="M24" i="1"/>
  <c r="M85" i="1"/>
  <c r="K25" i="1"/>
  <c r="L16" i="1"/>
  <c r="L77" i="1"/>
  <c r="L29" i="1"/>
  <c r="L24" i="1"/>
  <c r="L11" i="1"/>
  <c r="K23" i="1"/>
  <c r="K3" i="1"/>
  <c r="L10" i="1"/>
  <c r="L15" i="1"/>
  <c r="M80" i="1"/>
  <c r="M76" i="1"/>
  <c r="M72" i="1"/>
  <c r="M68" i="1"/>
  <c r="M64" i="1"/>
  <c r="M60" i="1"/>
  <c r="M56" i="1"/>
  <c r="M52" i="1"/>
  <c r="M48" i="1"/>
  <c r="M44" i="1"/>
  <c r="M40" i="1"/>
  <c r="M36" i="1"/>
  <c r="M32" i="1"/>
  <c r="M28" i="1"/>
  <c r="L23" i="1"/>
  <c r="M84" i="1"/>
  <c r="L80" i="1"/>
  <c r="L72" i="1"/>
  <c r="L68" i="1"/>
  <c r="L64" i="1"/>
  <c r="L56" i="1"/>
  <c r="L52" i="1"/>
  <c r="L48" i="1"/>
  <c r="L44" i="1"/>
  <c r="L40" i="1"/>
  <c r="L36" i="1"/>
  <c r="L32" i="1"/>
  <c r="M22" i="1"/>
  <c r="L7" i="1"/>
  <c r="L9" i="1"/>
  <c r="L76" i="1"/>
  <c r="L60" i="1"/>
  <c r="L28" i="1"/>
  <c r="K21" i="1"/>
  <c r="K8" i="1"/>
  <c r="L8" i="1"/>
  <c r="K80" i="1"/>
  <c r="L2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tc={D5CAFBBD-E4F8-4001-8653-4795F6BD3301}</author>
    <author>tc={C447B4B0-04E9-4C86-BE6C-8B6C4018F091}</author>
    <author>tc={BA120E29-A254-4F77-A16A-6A0198F55E76}</author>
  </authors>
  <commentList>
    <comment ref="B1" authorId="0" shapeId="0" xr:uid="{D5CAFBBD-E4F8-4001-8653-4795F6BD3301}">
      <text>
        <t>[Threaded comment]
Your version of Excel allows you to read this threaded comment; however, any edits to it will get removed if the file is opened in a newer version of Excel. Learn more: https://go.microsoft.com/fwlink/?linkid=870924
Comment:
    This is industry notation. Use Currency A you're assigned.
Home currency/USD</t>
      </text>
    </comment>
    <comment ref="C1" authorId="1" shapeId="0" xr:uid="{C447B4B0-04E9-4C86-BE6C-8B6C4018F091}">
      <text>
        <t>[Threaded comment]
Your version of Excel allows you to read this threaded comment; however, any edits to it will get removed if the file is opened in a newer version of Excel. Learn more: https://go.microsoft.com/fwlink/?linkid=870924
Comment:
    This is industry notation.  Find Currency B you're assigned
Foreign currency/USD</t>
      </text>
    </comment>
    <comment ref="D1" authorId="2" shapeId="0" xr:uid="{BA120E29-A254-4F77-A16A-6A0198F55E76}">
      <text>
        <t>[Threaded comment]
Your version of Excel allows you to read this threaded comment; however, any edits to it will get removed if the file is opened in a newer version of Excel. Learn more: https://go.microsoft.com/fwlink/?linkid=870924
Comment:
    Please note that this is an industry notation (for example, AUDJPY means JPY needed to buy 1 AUD).
Express it as foreign currency/home currency.</t>
      </text>
    </comment>
  </commentList>
</comments>
</file>

<file path=xl/sharedStrings.xml><?xml version="1.0" encoding="utf-8"?>
<sst xmlns="http://schemas.openxmlformats.org/spreadsheetml/2006/main" count="204" uniqueCount="134">
  <si>
    <t>Date</t>
  </si>
  <si>
    <t>Interest Rate Difference</t>
  </si>
  <si>
    <t>Inflation Rate Difference</t>
  </si>
  <si>
    <t>(Decimal)</t>
  </si>
  <si>
    <t>Q4-2020</t>
  </si>
  <si>
    <t>Q3-2020</t>
  </si>
  <si>
    <t>Q2-2020</t>
  </si>
  <si>
    <t>Q1-2020</t>
  </si>
  <si>
    <t>Q4-2019</t>
  </si>
  <si>
    <t>Q3-2019</t>
  </si>
  <si>
    <t>Q2-2019</t>
  </si>
  <si>
    <t>Q1-2019</t>
  </si>
  <si>
    <t>Q4-2018</t>
  </si>
  <si>
    <t>Q3-2018</t>
  </si>
  <si>
    <t>Q2-2018</t>
  </si>
  <si>
    <t>Q1-2018</t>
  </si>
  <si>
    <t>Q4-2017</t>
  </si>
  <si>
    <t>Q3-2017</t>
  </si>
  <si>
    <t>Q2-2017</t>
  </si>
  <si>
    <t>Q1-2017</t>
  </si>
  <si>
    <t>Q4-2016</t>
  </si>
  <si>
    <t>Q3-2016</t>
  </si>
  <si>
    <t>Q2-2016</t>
  </si>
  <si>
    <t>Q1-2016</t>
  </si>
  <si>
    <t>Q4-2015</t>
  </si>
  <si>
    <t>Q3-2015</t>
  </si>
  <si>
    <t>Q2-2015</t>
  </si>
  <si>
    <t>Q1-2015</t>
  </si>
  <si>
    <t>Q4-2014</t>
  </si>
  <si>
    <t>Q3-2014</t>
  </si>
  <si>
    <t>Q2-2014</t>
  </si>
  <si>
    <t>Q1-2014</t>
  </si>
  <si>
    <t>Q4-2013</t>
  </si>
  <si>
    <t>Q3-2013</t>
  </si>
  <si>
    <t>Q2-2013</t>
  </si>
  <si>
    <t>Q1-2013</t>
  </si>
  <si>
    <t>Q4-2012</t>
  </si>
  <si>
    <t>Q3-2012</t>
  </si>
  <si>
    <t>Q2-2012</t>
  </si>
  <si>
    <t>Q1-2012</t>
  </si>
  <si>
    <t>Q4-2011</t>
  </si>
  <si>
    <t>Q3-2011</t>
  </si>
  <si>
    <t>Q2-2011</t>
  </si>
  <si>
    <t>Q1-2011</t>
  </si>
  <si>
    <t>Q4-2010</t>
  </si>
  <si>
    <t>Q3-2010</t>
  </si>
  <si>
    <t>Q2-2010</t>
  </si>
  <si>
    <t>Q1-2010</t>
  </si>
  <si>
    <t>Q4-2009</t>
  </si>
  <si>
    <t>Q3-2009</t>
  </si>
  <si>
    <t>Q2-2009</t>
  </si>
  <si>
    <t>Q1-2009</t>
  </si>
  <si>
    <t>Q4-2008</t>
  </si>
  <si>
    <t>Q3-2008</t>
  </si>
  <si>
    <t>Q2-2008</t>
  </si>
  <si>
    <t>Q1-2008</t>
  </si>
  <si>
    <t>Q4-2007</t>
  </si>
  <si>
    <t>Q3-2007</t>
  </si>
  <si>
    <t>Q2-2007</t>
  </si>
  <si>
    <t>Q1-2007</t>
  </si>
  <si>
    <t>Q4-2006</t>
  </si>
  <si>
    <t>Q3-2006</t>
  </si>
  <si>
    <t>Q2-2006</t>
  </si>
  <si>
    <t>Q1-2006</t>
  </si>
  <si>
    <t>Q4-2005</t>
  </si>
  <si>
    <t>Q3-2005</t>
  </si>
  <si>
    <t>Q2-2005</t>
  </si>
  <si>
    <t>Q1-2005</t>
  </si>
  <si>
    <t>Q4-2004</t>
  </si>
  <si>
    <t>Q3-2004</t>
  </si>
  <si>
    <t>Q2-2004</t>
  </si>
  <si>
    <t>Q1-2004</t>
  </si>
  <si>
    <t>Q4-2003</t>
  </si>
  <si>
    <t>Q3-2003</t>
  </si>
  <si>
    <t>Q2-2003</t>
  </si>
  <si>
    <t>Q1-2003</t>
  </si>
  <si>
    <t>Q4-2002</t>
  </si>
  <si>
    <t>Q3-2002</t>
  </si>
  <si>
    <t>Q2-2002</t>
  </si>
  <si>
    <t>Q1-2002</t>
  </si>
  <si>
    <t>Q4-2001</t>
  </si>
  <si>
    <t>Q3-2001</t>
  </si>
  <si>
    <t>Q2-2001</t>
  </si>
  <si>
    <t>Q1-2001</t>
  </si>
  <si>
    <t>Q4-2000</t>
  </si>
  <si>
    <t>Q3-2000</t>
  </si>
  <si>
    <t>Q2-2000</t>
  </si>
  <si>
    <t>Q1-2000</t>
  </si>
  <si>
    <t>USDCurrA</t>
  </si>
  <si>
    <t>USDCurrB</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</si>
  <si>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</si>
  <si>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</si>
  <si>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</si>
  <si>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</si>
  <si>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</si>
  <si>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</si>
  <si>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</si>
  <si>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</si>
  <si>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</si>
  <si>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</si>
  <si>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</si>
  <si>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</si>
  <si>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</si>
  <si>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</si>
  <si>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</si>
  <si>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</si>
  <si>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</si>
  <si>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</si>
  <si>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</si>
  <si>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</si>
  <si>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</si>
  <si>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</si>
  <si>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</si>
  <si>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</si>
  <si>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UK GDP Growth</t>
  </si>
  <si>
    <t>Canada GDP Growth</t>
  </si>
  <si>
    <t>Value as of Q3 2020</t>
  </si>
  <si>
    <t>Forcasting</t>
  </si>
  <si>
    <t>The expected change between CAN and UK is expected to decrease by -12.67%</t>
  </si>
  <si>
    <t>What is the average exchange rate over your sample period?
What is the average quarterly year-on-year percent change in real GDP for Canada?
What is the average quarterly year-on-year percent change in real GDP for U.K.?
What is the average quarterly inflation rate for Canada?
What is the average quarterly inflation rate for U.K.?
What is the average quarterly interest rate for Canada?
What is the average quarterly interest rate for U.K.?
What was the effect of the crisis on the currency markets?
What is the one quarter change in exchange rates from the first quarter of 2000 to the second quarter of 2000?
What is the one year change in exchange rates from the first quarter of 2000 to the first quarter of 2001?
What is the three year change in exchange rates from the first quarter of 2000 to the first quarter of 2003?
What is the average interest rate differential?
What is the average inflation rate differential?
Interpret the significance of the estimated coefficients. Which predictors are significant for each forecasting horizon?
Do the signs of the coefficients make sense?
What is the expected change in exchange rates for 1 quarter?
What is the expected change in exchange rates for 1 year?
What is the expected change in exchange rates for 3 years?</t>
  </si>
  <si>
    <t>Exchange Rate CADGBP</t>
  </si>
  <si>
    <t>Interest Rate CAD</t>
  </si>
  <si>
    <t>Interest Rate GBP</t>
  </si>
  <si>
    <t>Inflation Rate CAD</t>
  </si>
  <si>
    <t>Inflation Rate GBP</t>
  </si>
  <si>
    <t>Real GDP Growth CAD</t>
  </si>
  <si>
    <t>Real GDP Growth GBP</t>
  </si>
  <si>
    <t>Change in Exchange Rate 1 period</t>
  </si>
  <si>
    <t>Change in Exchange Rate 4 periods</t>
  </si>
  <si>
    <t>Change in Exchange Rate 12 periods</t>
  </si>
  <si>
    <t>Interest Rate Difference (Decimal)</t>
  </si>
  <si>
    <t>Inflation Rate Difference (Decimal)</t>
  </si>
  <si>
    <t>Candian GDP Growth (Decimal)</t>
  </si>
  <si>
    <t>UK GDP Growth (Decimal)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</si>
</sst>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_ ;\-#,##0.0000\ "/>
    <numFmt numFmtId="166" formatCode="#,##0.0000000_ ;\-#,##0.0000000\ "/>
  </numFmts>
  <fonts count="8"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rgb="FFFFFFFF"/>
      <name val="Calibri"/>
      <family val="2"/>
      <scheme val="minor"/>
    </font>
    <font>
      <sz val="8"/>
      <name val="Arial"/>
      <family val="2"/>
    </font>
    <font>
      <i/>
      <sz val="12"/>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3"/>
        <bgColor indexed="64"/>
      </patternFill>
    </fill>
    <fill>
      <patternFill patternType="solid">
        <fgColor rgb="FF44546A"/>
        <bgColor rgb="FF000000"/>
      </patternFill>
    </fill>
    <fill>
      <patternFill patternType="solid">
        <fgColor rgb="FFF0F8FF"/>
        <bgColor indexed="64"/>
      </patternFill>
    </fill>
    <fill>
      <patternFill patternType="solid">
        <fgColor rgb="FFFFFF00"/>
        <bgColor indexed="64"/>
      </patternFill>
    </fill>
  </fills>
  <borders count="4">
    <border>
      <left/>
      <right/>
      <top/>
      <bottom/>
      <diagonal/>
    </border>
    <border>
      <left style="thin">
        <color rgb="FFC0C0C0"/>
      </left>
      <right style="thin">
        <color rgb="FFC0C0C0"/>
      </right>
      <top style="thin">
        <color rgb="FFC0C0C0"/>
      </top>
      <bottom style="thin">
        <color rgb="FFC0C0C0"/>
      </bottom>
      <diagonal/>
    </border>
    <border>
      <left/>
      <right/>
      <top/>
      <bottom style="medium">
        <color indexed="64"/>
      </bottom>
      <diagonal/>
    </border>
    <border>
      <left/>
      <right/>
      <top style="medium">
        <color indexed="64"/>
      </top>
      <bottom style="thin">
        <color indexed="64"/>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1" fillId="2" borderId="0" xfId="0" applyFont="1" applyFill="1"/>
    <xf numFmtId="0" fontId="1" fillId="2" borderId="0" xfId="0" applyFont="1" applyFill="1" applyAlignment="1">
      <alignment horizontal="center"/>
    </xf>
    <xf numFmtId="0" fontId="4" fillId="3" borderId="0" xfId="0" applyFont="1" applyFill="1" applyAlignment="1">
      <alignment horizontal="center"/>
    </xf>
    <xf numFmtId="164" fontId="0" fillId="0" borderId="0" xfId="0" applyNumberFormat="1"/>
    <xf numFmtId="165" fontId="5" fillId="4" borderId="1" xfId="0" applyNumberFormat="1" applyFont="1" applyFill="1" applyBorder="1" applyAlignment="1">
      <alignment horizontal="right"/>
    </xf>
    <xf numFmtId="165" fontId="5" fillId="0" borderId="1" xfId="0" applyNumberFormat="1" applyFont="1" applyBorder="1" applyAlignment="1">
      <alignment horizontal="right"/>
    </xf>
    <xf numFmtId="0" fontId="0" fillId="0" borderId="2" xfId="0" applyBorder="1"/>
    <xf numFmtId="0" fontId="6" fillId="0" borderId="3" xfId="0" applyFont="1" applyBorder="1" applyAlignment="1">
      <alignment horizontal="center"/>
    </xf>
    <xf numFmtId="0" fontId="6" fillId="0" borderId="3" xfId="0" applyFont="1" applyBorder="1" applyAlignment="1">
      <alignment horizontal="centerContinuous"/>
    </xf>
    <xf numFmtId="0" fontId="6" fillId="0" borderId="0" xfId="0" applyFont="1" applyAlignment="1">
      <alignment horizontal="center"/>
    </xf>
    <xf numFmtId="0" fontId="0" fillId="0" borderId="0" xfId="0" applyAlignment="1">
      <alignment wrapText="1"/>
    </xf>
    <xf numFmtId="0" fontId="7" fillId="0" borderId="0" xfId="0" applyFont="1"/>
    <xf numFmtId="0" fontId="0" fillId="5" borderId="0" xfId="0" applyFill="1"/>
    <xf numFmtId="166" fontId="0" fillId="5" borderId="0" xfId="0" applyNumberFormat="1" applyFill="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2700901037152507E-2"/>
          <c:y val="0.16022837225865164"/>
          <c:w val="0.93122436930307773"/>
          <c:h val="0.691978914503383"/>
        </c:manualLayout>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'Data worksheet'!$A$1:$A$93</c:f>
              <c:strCache>
                <c:ptCount val="85"/>
                <c:pt idx="0">
                  <c:v>Date</c:v>
                </c:pt>
                <c:pt idx="1">
                  <c:v>Q4-2020</c:v>
                </c:pt>
                <c:pt idx="2">
                  <c:v>Q3-2020</c:v>
                </c:pt>
                <c:pt idx="3">
                  <c:v>Q2-2020</c:v>
                </c:pt>
                <c:pt idx="4">
                  <c:v>Q1-2020</c:v>
                </c:pt>
                <c:pt idx="5">
                  <c:v>Q4-2019</c:v>
                </c:pt>
                <c:pt idx="6">
                  <c:v>Q3-2019</c:v>
                </c:pt>
                <c:pt idx="7">
                  <c:v>Q2-2019</c:v>
                </c:pt>
                <c:pt idx="8">
                  <c:v>Q1-2019</c:v>
                </c:pt>
                <c:pt idx="9">
                  <c:v>Q4-2018</c:v>
                </c:pt>
                <c:pt idx="10">
                  <c:v>Q3-2018</c:v>
                </c:pt>
                <c:pt idx="11">
                  <c:v>Q2-2018</c:v>
                </c:pt>
                <c:pt idx="12">
                  <c:v>Q1-2018</c:v>
                </c:pt>
                <c:pt idx="13">
                  <c:v>Q4-2017</c:v>
                </c:pt>
                <c:pt idx="14">
                  <c:v>Q3-2017</c:v>
                </c:pt>
                <c:pt idx="15">
                  <c:v>Q2-2017</c:v>
                </c:pt>
                <c:pt idx="16">
                  <c:v>Q1-2017</c:v>
                </c:pt>
                <c:pt idx="17">
                  <c:v>Q4-2016</c:v>
                </c:pt>
                <c:pt idx="18">
                  <c:v>Q3-2016</c:v>
                </c:pt>
                <c:pt idx="19">
                  <c:v>Q2-2016</c:v>
                </c:pt>
                <c:pt idx="20">
                  <c:v>Q1-2016</c:v>
                </c:pt>
                <c:pt idx="21">
                  <c:v>Q4-2015</c:v>
                </c:pt>
                <c:pt idx="22">
                  <c:v>Q3-2015</c:v>
                </c:pt>
                <c:pt idx="23">
                  <c:v>Q2-2015</c:v>
                </c:pt>
                <c:pt idx="24">
                  <c:v>Q1-2015</c:v>
                </c:pt>
                <c:pt idx="25">
                  <c:v>Q4-2014</c:v>
                </c:pt>
                <c:pt idx="26">
                  <c:v>Q3-2014</c:v>
                </c:pt>
                <c:pt idx="27">
                  <c:v>Q2-2014</c:v>
                </c:pt>
                <c:pt idx="28">
                  <c:v>Q1-2014</c:v>
                </c:pt>
                <c:pt idx="29">
                  <c:v>Q4-2013</c:v>
                </c:pt>
                <c:pt idx="30">
                  <c:v>Q3-2013</c:v>
                </c:pt>
                <c:pt idx="31">
                  <c:v>Q2-2013</c:v>
                </c:pt>
                <c:pt idx="32">
                  <c:v>Q1-2013</c:v>
                </c:pt>
                <c:pt idx="33">
                  <c:v>Q4-2012</c:v>
                </c:pt>
                <c:pt idx="34">
                  <c:v>Q3-2012</c:v>
                </c:pt>
                <c:pt idx="35">
                  <c:v>Q2-2012</c:v>
                </c:pt>
                <c:pt idx="36">
                  <c:v>Q1-2012</c:v>
                </c:pt>
                <c:pt idx="37">
                  <c:v>Q4-2011</c:v>
                </c:pt>
                <c:pt idx="38">
                  <c:v>Q3-2011</c:v>
                </c:pt>
                <c:pt idx="39">
                  <c:v>Q2-2011</c:v>
                </c:pt>
                <c:pt idx="40">
                  <c:v>Q1-2011</c:v>
                </c:pt>
                <c:pt idx="41">
                  <c:v>Q4-2010</c:v>
                </c:pt>
                <c:pt idx="42">
                  <c:v>Q3-2010</c:v>
                </c:pt>
                <c:pt idx="43">
                  <c:v>Q2-2010</c:v>
                </c:pt>
                <c:pt idx="44">
                  <c:v>Q1-2010</c:v>
                </c:pt>
                <c:pt idx="45">
                  <c:v>Q4-2009</c:v>
                </c:pt>
                <c:pt idx="46">
                  <c:v>Q3-2009</c:v>
                </c:pt>
                <c:pt idx="47">
                  <c:v>Q2-2009</c:v>
                </c:pt>
                <c:pt idx="48">
                  <c:v>Q1-2009</c:v>
                </c:pt>
                <c:pt idx="49">
                  <c:v>Q4-2008</c:v>
                </c:pt>
                <c:pt idx="50">
                  <c:v>Q3-2008</c:v>
                </c:pt>
                <c:pt idx="51">
                  <c:v>Q2-2008</c:v>
                </c:pt>
                <c:pt idx="52">
                  <c:v>Q1-2008</c:v>
                </c:pt>
                <c:pt idx="53">
                  <c:v>Q4-2007</c:v>
                </c:pt>
                <c:pt idx="54">
                  <c:v>Q3-2007</c:v>
                </c:pt>
                <c:pt idx="55">
                  <c:v>Q2-2007</c:v>
                </c:pt>
                <c:pt idx="56">
                  <c:v>Q1-2007</c:v>
                </c:pt>
                <c:pt idx="57">
                  <c:v>Q4-2006</c:v>
                </c:pt>
                <c:pt idx="58">
                  <c:v>Q3-2006</c:v>
                </c:pt>
                <c:pt idx="59">
                  <c:v>Q2-2006</c:v>
                </c:pt>
                <c:pt idx="60">
                  <c:v>Q1-2006</c:v>
                </c:pt>
                <c:pt idx="61">
                  <c:v>Q4-2005</c:v>
                </c:pt>
                <c:pt idx="62">
                  <c:v>Q3-2005</c:v>
                </c:pt>
                <c:pt idx="63">
                  <c:v>Q2-2005</c:v>
                </c:pt>
                <c:pt idx="64">
                  <c:v>Q1-2005</c:v>
                </c:pt>
                <c:pt idx="65">
                  <c:v>Q4-2004</c:v>
                </c:pt>
                <c:pt idx="66">
                  <c:v>Q3-2004</c:v>
                </c:pt>
                <c:pt idx="67">
                  <c:v>Q2-2004</c:v>
                </c:pt>
                <c:pt idx="68">
                  <c:v>Q1-2004</c:v>
                </c:pt>
                <c:pt idx="69">
                  <c:v>Q4-2003</c:v>
                </c:pt>
                <c:pt idx="70">
                  <c:v>Q3-2003</c:v>
                </c:pt>
                <c:pt idx="71">
                  <c:v>Q2-2003</c:v>
                </c:pt>
                <c:pt idx="72">
                  <c:v>Q1-2003</c:v>
                </c:pt>
                <c:pt idx="73">
                  <c:v>Q4-2002</c:v>
                </c:pt>
                <c:pt idx="74">
                  <c:v>Q3-2002</c:v>
                </c:pt>
                <c:pt idx="75">
                  <c:v>Q2-2002</c:v>
                </c:pt>
                <c:pt idx="76">
                  <c:v>Q1-2002</c:v>
                </c:pt>
                <c:pt idx="77">
                  <c:v>Q4-2001</c:v>
                </c:pt>
                <c:pt idx="78">
                  <c:v>Q3-2001</c:v>
                </c:pt>
                <c:pt idx="79">
                  <c:v>Q2-2001</c:v>
                </c:pt>
                <c:pt idx="80">
                  <c:v>Q1-2001</c:v>
                </c:pt>
                <c:pt idx="81">
                  <c:v>Q4-2000</c:v>
                </c:pt>
                <c:pt idx="82">
                  <c:v>Q3-2000</c:v>
                </c:pt>
                <c:pt idx="83">
                  <c:v>Q2-2000</c:v>
                </c:pt>
                <c:pt idx="84">
                  <c:v>Q1-2000</c:v>
                </c:pt>
              </c:strCache>
            </c:strRef>
          </c:cat>
          <c:val>
            <c:numRef>
              <c:f>'Data worksheet'!$B$1:$B$93</c:f>
              <c:numCache>
                <c:formatCode>#,##0.0000_ ;\-#,##0.0000\ </c:formatCode>
                <c:ptCount val="93"/>
                <c:pt idx="0" formatCode="General">
                  <c:v>0</c:v>
                </c:pt>
                <c:pt idx="1">
                  <c:v>1.302899</c:v>
                </c:pt>
                <c:pt idx="2">
                  <c:v>1.331887</c:v>
                </c:pt>
                <c:pt idx="3">
                  <c:v>1.38609</c:v>
                </c:pt>
                <c:pt idx="4">
                  <c:v>1.3439639999999999</c:v>
                </c:pt>
                <c:pt idx="5">
                  <c:v>1.3199510000000001</c:v>
                </c:pt>
                <c:pt idx="6">
                  <c:v>1.320621</c:v>
                </c:pt>
                <c:pt idx="7">
                  <c:v>1.337488</c:v>
                </c:pt>
                <c:pt idx="8">
                  <c:v>1.3297540000000001</c:v>
                </c:pt>
                <c:pt idx="9">
                  <c:v>1.321793</c:v>
                </c:pt>
                <c:pt idx="10">
                  <c:v>1.3069310000000001</c:v>
                </c:pt>
                <c:pt idx="11">
                  <c:v>1.2909269999999999</c:v>
                </c:pt>
                <c:pt idx="12">
                  <c:v>1.2648809999999999</c:v>
                </c:pt>
                <c:pt idx="13">
                  <c:v>1.2712159999999999</c:v>
                </c:pt>
                <c:pt idx="14">
                  <c:v>1.25322</c:v>
                </c:pt>
                <c:pt idx="15">
                  <c:v>1.3446720000000001</c:v>
                </c:pt>
                <c:pt idx="16">
                  <c:v>1.323294</c:v>
                </c:pt>
                <c:pt idx="17">
                  <c:v>1.3350070000000001</c:v>
                </c:pt>
                <c:pt idx="18">
                  <c:v>1.304427</c:v>
                </c:pt>
                <c:pt idx="19">
                  <c:v>1.288513</c:v>
                </c:pt>
                <c:pt idx="20">
                  <c:v>1.3736900000000001</c:v>
                </c:pt>
                <c:pt idx="21">
                  <c:v>1.3351280000000001</c:v>
                </c:pt>
                <c:pt idx="22">
                  <c:v>1.308487</c:v>
                </c:pt>
                <c:pt idx="23">
                  <c:v>1.2292000000000001</c:v>
                </c:pt>
                <c:pt idx="24">
                  <c:v>1.24028</c:v>
                </c:pt>
                <c:pt idx="25">
                  <c:v>1.136468</c:v>
                </c:pt>
                <c:pt idx="26">
                  <c:v>1.0888880000000001</c:v>
                </c:pt>
                <c:pt idx="27">
                  <c:v>1.0901380000000001</c:v>
                </c:pt>
                <c:pt idx="28">
                  <c:v>1.103283</c:v>
                </c:pt>
                <c:pt idx="29">
                  <c:v>1.0497270000000001</c:v>
                </c:pt>
                <c:pt idx="30">
                  <c:v>1.0386550000000001</c:v>
                </c:pt>
                <c:pt idx="31">
                  <c:v>1.023495</c:v>
                </c:pt>
                <c:pt idx="32">
                  <c:v>1.008626</c:v>
                </c:pt>
                <c:pt idx="33">
                  <c:v>0.99097109999999999</c:v>
                </c:pt>
                <c:pt idx="34">
                  <c:v>0.99490959999999995</c:v>
                </c:pt>
                <c:pt idx="35">
                  <c:v>1.010146</c:v>
                </c:pt>
                <c:pt idx="36">
                  <c:v>1.000929</c:v>
                </c:pt>
                <c:pt idx="37">
                  <c:v>1.0227809999999999</c:v>
                </c:pt>
                <c:pt idx="38">
                  <c:v>0.97975990000000002</c:v>
                </c:pt>
                <c:pt idx="39">
                  <c:v>0.96784559999999997</c:v>
                </c:pt>
                <c:pt idx="40">
                  <c:v>0.98611760000000004</c:v>
                </c:pt>
                <c:pt idx="41">
                  <c:v>1.0132019999999999</c:v>
                </c:pt>
                <c:pt idx="42">
                  <c:v>1.0390299999999999</c:v>
                </c:pt>
                <c:pt idx="43">
                  <c:v>1.027928</c:v>
                </c:pt>
                <c:pt idx="44">
                  <c:v>1.0407690000000001</c:v>
                </c:pt>
                <c:pt idx="45">
                  <c:v>1.0558339999999999</c:v>
                </c:pt>
                <c:pt idx="46">
                  <c:v>1.097183</c:v>
                </c:pt>
                <c:pt idx="47">
                  <c:v>1.1670400000000001</c:v>
                </c:pt>
                <c:pt idx="48">
                  <c:v>1.2454449999999999</c:v>
                </c:pt>
                <c:pt idx="49">
                  <c:v>1.212207</c:v>
                </c:pt>
                <c:pt idx="50">
                  <c:v>1.042465</c:v>
                </c:pt>
                <c:pt idx="51">
                  <c:v>1.0106329999999999</c:v>
                </c:pt>
                <c:pt idx="52">
                  <c:v>1.004929</c:v>
                </c:pt>
                <c:pt idx="53">
                  <c:v>0.98172159999999997</c:v>
                </c:pt>
                <c:pt idx="54">
                  <c:v>1.0453159999999999</c:v>
                </c:pt>
                <c:pt idx="55">
                  <c:v>1.0986419999999999</c:v>
                </c:pt>
                <c:pt idx="56">
                  <c:v>1.1715880000000001</c:v>
                </c:pt>
                <c:pt idx="57">
                  <c:v>1.139186</c:v>
                </c:pt>
                <c:pt idx="58">
                  <c:v>1.1212420000000001</c:v>
                </c:pt>
                <c:pt idx="59">
                  <c:v>1.122387</c:v>
                </c:pt>
                <c:pt idx="60">
                  <c:v>1.1544559999999999</c:v>
                </c:pt>
                <c:pt idx="61">
                  <c:v>1.173789</c:v>
                </c:pt>
                <c:pt idx="62">
                  <c:v>1.2033959999999999</c:v>
                </c:pt>
                <c:pt idx="63">
                  <c:v>1.2436199999999999</c:v>
                </c:pt>
                <c:pt idx="64">
                  <c:v>1.226024</c:v>
                </c:pt>
                <c:pt idx="65">
                  <c:v>1.2204250000000001</c:v>
                </c:pt>
                <c:pt idx="66">
                  <c:v>1.307547</c:v>
                </c:pt>
                <c:pt idx="67">
                  <c:v>1.358859</c:v>
                </c:pt>
                <c:pt idx="68">
                  <c:v>1.317545</c:v>
                </c:pt>
                <c:pt idx="69">
                  <c:v>1.3156080000000001</c:v>
                </c:pt>
                <c:pt idx="70">
                  <c:v>1.379448</c:v>
                </c:pt>
                <c:pt idx="71">
                  <c:v>1.3973310000000001</c:v>
                </c:pt>
                <c:pt idx="72">
                  <c:v>1.509045</c:v>
                </c:pt>
                <c:pt idx="73">
                  <c:v>1.5694140000000001</c:v>
                </c:pt>
                <c:pt idx="74">
                  <c:v>1.5629</c:v>
                </c:pt>
                <c:pt idx="75">
                  <c:v>1.553982</c:v>
                </c:pt>
                <c:pt idx="76">
                  <c:v>1.59385</c:v>
                </c:pt>
                <c:pt idx="77">
                  <c:v>1.579304</c:v>
                </c:pt>
                <c:pt idx="78">
                  <c:v>1.5449889999999999</c:v>
                </c:pt>
                <c:pt idx="79">
                  <c:v>1.5412239999999999</c:v>
                </c:pt>
                <c:pt idx="80">
                  <c:v>1.5280990000000001</c:v>
                </c:pt>
                <c:pt idx="81">
                  <c:v>1.5256959999999999</c:v>
                </c:pt>
                <c:pt idx="82">
                  <c:v>1.4818249999999999</c:v>
                </c:pt>
                <c:pt idx="83">
                  <c:v>1.4799290000000001</c:v>
                </c:pt>
                <c:pt idx="84">
                  <c:v>1.452974</c:v>
                </c:pt>
              </c:numCache>
            </c:numRef>
          </c:val>
          <c:smooth val="0"/>
          <c:extLst>
            <c:ext xmlns:c15="http://schemas.microsoft.com/office/drawing/2012/chart" uri="{02D57815-91ED-43cb-92C2-25804820EDAC}">
              <c15:filteredSeriesTitle>
                <c15:tx>
                  <c:strRef>
                    <c:extLst>
                      <c:ext uri="{02D57815-91ED-43cb-92C2-25804820EDAC}">
                        <c15:formulaRef>
                          <c15:sqref>'Data worksheet'!#REF!</c15:sqref>
                        </c15:formulaRef>
                      </c:ext>
                    </c:extLst>
                    <c:strCache>
                      <c:ptCount val="1"/>
                      <c:pt idx="0">
                        <c:v>#REF!</c:v>
                      </c:pt>
                    </c:strCache>
                  </c:strRef>
                </c15:tx>
              </c15:filteredSeriesTitle>
            </c:ext>
            <c:ext xmlns:c16="http://schemas.microsoft.com/office/drawing/2014/chart" uri="{C3380CC4-5D6E-409C-BE32-E72D297353CC}">
              <c16:uniqueId val="{00000000-E88A-4520-B064-85CE25424D7D}"/>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'Data worksheet'!$A$1:$A$93</c:f>
              <c:strCache>
                <c:ptCount val="85"/>
                <c:pt idx="0">
                  <c:v>Date</c:v>
                </c:pt>
                <c:pt idx="1">
                  <c:v>Q4-2020</c:v>
                </c:pt>
                <c:pt idx="2">
                  <c:v>Q3-2020</c:v>
                </c:pt>
                <c:pt idx="3">
                  <c:v>Q2-2020</c:v>
                </c:pt>
                <c:pt idx="4">
                  <c:v>Q1-2020</c:v>
                </c:pt>
                <c:pt idx="5">
                  <c:v>Q4-2019</c:v>
                </c:pt>
                <c:pt idx="6">
                  <c:v>Q3-2019</c:v>
                </c:pt>
                <c:pt idx="7">
                  <c:v>Q2-2019</c:v>
                </c:pt>
                <c:pt idx="8">
                  <c:v>Q1-2019</c:v>
                </c:pt>
                <c:pt idx="9">
                  <c:v>Q4-2018</c:v>
                </c:pt>
                <c:pt idx="10">
                  <c:v>Q3-2018</c:v>
                </c:pt>
                <c:pt idx="11">
                  <c:v>Q2-2018</c:v>
                </c:pt>
                <c:pt idx="12">
                  <c:v>Q1-2018</c:v>
                </c:pt>
                <c:pt idx="13">
                  <c:v>Q4-2017</c:v>
                </c:pt>
                <c:pt idx="14">
                  <c:v>Q3-2017</c:v>
                </c:pt>
                <c:pt idx="15">
                  <c:v>Q2-2017</c:v>
                </c:pt>
                <c:pt idx="16">
                  <c:v>Q1-2017</c:v>
                </c:pt>
                <c:pt idx="17">
                  <c:v>Q4-2016</c:v>
                </c:pt>
                <c:pt idx="18">
                  <c:v>Q3-2016</c:v>
                </c:pt>
                <c:pt idx="19">
                  <c:v>Q2-2016</c:v>
                </c:pt>
                <c:pt idx="20">
                  <c:v>Q1-2016</c:v>
                </c:pt>
                <c:pt idx="21">
                  <c:v>Q4-2015</c:v>
                </c:pt>
                <c:pt idx="22">
                  <c:v>Q3-2015</c:v>
                </c:pt>
                <c:pt idx="23">
                  <c:v>Q2-2015</c:v>
                </c:pt>
                <c:pt idx="24">
                  <c:v>Q1-2015</c:v>
                </c:pt>
                <c:pt idx="25">
                  <c:v>Q4-2014</c:v>
                </c:pt>
                <c:pt idx="26">
                  <c:v>Q3-2014</c:v>
                </c:pt>
                <c:pt idx="27">
                  <c:v>Q2-2014</c:v>
                </c:pt>
                <c:pt idx="28">
                  <c:v>Q1-2014</c:v>
                </c:pt>
                <c:pt idx="29">
                  <c:v>Q4-2013</c:v>
                </c:pt>
                <c:pt idx="30">
                  <c:v>Q3-2013</c:v>
                </c:pt>
                <c:pt idx="31">
                  <c:v>Q2-2013</c:v>
                </c:pt>
                <c:pt idx="32">
                  <c:v>Q1-2013</c:v>
                </c:pt>
                <c:pt idx="33">
                  <c:v>Q4-2012</c:v>
                </c:pt>
                <c:pt idx="34">
                  <c:v>Q3-2012</c:v>
                </c:pt>
                <c:pt idx="35">
                  <c:v>Q2-2012</c:v>
                </c:pt>
                <c:pt idx="36">
                  <c:v>Q1-2012</c:v>
                </c:pt>
                <c:pt idx="37">
                  <c:v>Q4-2011</c:v>
                </c:pt>
                <c:pt idx="38">
                  <c:v>Q3-2011</c:v>
                </c:pt>
                <c:pt idx="39">
                  <c:v>Q2-2011</c:v>
                </c:pt>
                <c:pt idx="40">
                  <c:v>Q1-2011</c:v>
                </c:pt>
                <c:pt idx="41">
                  <c:v>Q4-2010</c:v>
                </c:pt>
                <c:pt idx="42">
                  <c:v>Q3-2010</c:v>
                </c:pt>
                <c:pt idx="43">
                  <c:v>Q2-2010</c:v>
                </c:pt>
                <c:pt idx="44">
                  <c:v>Q1-2010</c:v>
                </c:pt>
                <c:pt idx="45">
                  <c:v>Q4-2009</c:v>
                </c:pt>
                <c:pt idx="46">
                  <c:v>Q3-2009</c:v>
                </c:pt>
                <c:pt idx="47">
                  <c:v>Q2-2009</c:v>
                </c:pt>
                <c:pt idx="48">
                  <c:v>Q1-2009</c:v>
                </c:pt>
                <c:pt idx="49">
                  <c:v>Q4-2008</c:v>
                </c:pt>
                <c:pt idx="50">
                  <c:v>Q3-2008</c:v>
                </c:pt>
                <c:pt idx="51">
                  <c:v>Q2-2008</c:v>
                </c:pt>
                <c:pt idx="52">
                  <c:v>Q1-2008</c:v>
                </c:pt>
                <c:pt idx="53">
                  <c:v>Q4-2007</c:v>
                </c:pt>
                <c:pt idx="54">
                  <c:v>Q3-2007</c:v>
                </c:pt>
                <c:pt idx="55">
                  <c:v>Q2-2007</c:v>
                </c:pt>
                <c:pt idx="56">
                  <c:v>Q1-2007</c:v>
                </c:pt>
                <c:pt idx="57">
                  <c:v>Q4-2006</c:v>
                </c:pt>
                <c:pt idx="58">
                  <c:v>Q3-2006</c:v>
                </c:pt>
                <c:pt idx="59">
                  <c:v>Q2-2006</c:v>
                </c:pt>
                <c:pt idx="60">
                  <c:v>Q1-2006</c:v>
                </c:pt>
                <c:pt idx="61">
                  <c:v>Q4-2005</c:v>
                </c:pt>
                <c:pt idx="62">
                  <c:v>Q3-2005</c:v>
                </c:pt>
                <c:pt idx="63">
                  <c:v>Q2-2005</c:v>
                </c:pt>
                <c:pt idx="64">
                  <c:v>Q1-2005</c:v>
                </c:pt>
                <c:pt idx="65">
                  <c:v>Q4-2004</c:v>
                </c:pt>
                <c:pt idx="66">
                  <c:v>Q3-2004</c:v>
                </c:pt>
                <c:pt idx="67">
                  <c:v>Q2-2004</c:v>
                </c:pt>
                <c:pt idx="68">
                  <c:v>Q1-2004</c:v>
                </c:pt>
                <c:pt idx="69">
                  <c:v>Q4-2003</c:v>
                </c:pt>
                <c:pt idx="70">
                  <c:v>Q3-2003</c:v>
                </c:pt>
                <c:pt idx="71">
                  <c:v>Q2-2003</c:v>
                </c:pt>
                <c:pt idx="72">
                  <c:v>Q1-2003</c:v>
                </c:pt>
                <c:pt idx="73">
                  <c:v>Q4-2002</c:v>
                </c:pt>
                <c:pt idx="74">
                  <c:v>Q3-2002</c:v>
                </c:pt>
                <c:pt idx="75">
                  <c:v>Q2-2002</c:v>
                </c:pt>
                <c:pt idx="76">
                  <c:v>Q1-2002</c:v>
                </c:pt>
                <c:pt idx="77">
                  <c:v>Q4-2001</c:v>
                </c:pt>
                <c:pt idx="78">
                  <c:v>Q3-2001</c:v>
                </c:pt>
                <c:pt idx="79">
                  <c:v>Q2-2001</c:v>
                </c:pt>
                <c:pt idx="80">
                  <c:v>Q1-2001</c:v>
                </c:pt>
                <c:pt idx="81">
                  <c:v>Q4-2000</c:v>
                </c:pt>
                <c:pt idx="82">
                  <c:v>Q3-2000</c:v>
                </c:pt>
                <c:pt idx="83">
                  <c:v>Q2-2000</c:v>
                </c:pt>
                <c:pt idx="84">
                  <c:v>Q1-2000</c:v>
                </c:pt>
              </c:strCache>
            </c:strRef>
          </c:cat>
          <c:val>
            <c:numRef>
              <c:f>'Data worksheet'!$C$1:$C$93</c:f>
              <c:numCache>
                <c:formatCode>#,##0.0000_ ;\-#,##0.0000\ </c:formatCode>
                <c:ptCount val="93"/>
                <c:pt idx="0" formatCode="General">
                  <c:v>0</c:v>
                </c:pt>
                <c:pt idx="1">
                  <c:v>0.7572335</c:v>
                </c:pt>
                <c:pt idx="2">
                  <c:v>0.77383179999999996</c:v>
                </c:pt>
                <c:pt idx="3">
                  <c:v>0.80561490000000002</c:v>
                </c:pt>
                <c:pt idx="4">
                  <c:v>0.78219130000000003</c:v>
                </c:pt>
                <c:pt idx="5">
                  <c:v>0.77692079999999997</c:v>
                </c:pt>
                <c:pt idx="6">
                  <c:v>0.81140650000000003</c:v>
                </c:pt>
                <c:pt idx="7">
                  <c:v>0.77823569999999997</c:v>
                </c:pt>
                <c:pt idx="8">
                  <c:v>0.76787260000000002</c:v>
                </c:pt>
                <c:pt idx="9">
                  <c:v>0.77779209999999999</c:v>
                </c:pt>
                <c:pt idx="10">
                  <c:v>0.76716150000000005</c:v>
                </c:pt>
                <c:pt idx="11">
                  <c:v>0.73533859999999995</c:v>
                </c:pt>
                <c:pt idx="12">
                  <c:v>0.71868310000000002</c:v>
                </c:pt>
                <c:pt idx="13">
                  <c:v>0.75356959999999995</c:v>
                </c:pt>
                <c:pt idx="14">
                  <c:v>0.76414000000000004</c:v>
                </c:pt>
                <c:pt idx="15">
                  <c:v>0.78173380000000003</c:v>
                </c:pt>
                <c:pt idx="16">
                  <c:v>0.80681409999999998</c:v>
                </c:pt>
                <c:pt idx="17">
                  <c:v>0.80597249999999998</c:v>
                </c:pt>
                <c:pt idx="18">
                  <c:v>0.76179209999999997</c:v>
                </c:pt>
                <c:pt idx="19">
                  <c:v>0.69725130000000002</c:v>
                </c:pt>
                <c:pt idx="20">
                  <c:v>0.6987951</c:v>
                </c:pt>
                <c:pt idx="21">
                  <c:v>0.65937520000000005</c:v>
                </c:pt>
                <c:pt idx="22">
                  <c:v>0.6457541</c:v>
                </c:pt>
                <c:pt idx="23">
                  <c:v>0.65271900000000005</c:v>
                </c:pt>
                <c:pt idx="24">
                  <c:v>0.6601361</c:v>
                </c:pt>
                <c:pt idx="25">
                  <c:v>0.63194530000000004</c:v>
                </c:pt>
                <c:pt idx="26">
                  <c:v>0.59931570000000001</c:v>
                </c:pt>
                <c:pt idx="27">
                  <c:v>0.59408249999999996</c:v>
                </c:pt>
                <c:pt idx="28">
                  <c:v>0.60411239999999999</c:v>
                </c:pt>
                <c:pt idx="29">
                  <c:v>0.61765479999999995</c:v>
                </c:pt>
                <c:pt idx="30">
                  <c:v>0.64479940000000002</c:v>
                </c:pt>
                <c:pt idx="31">
                  <c:v>0.65124029999999999</c:v>
                </c:pt>
                <c:pt idx="32">
                  <c:v>0.64528810000000003</c:v>
                </c:pt>
                <c:pt idx="33">
                  <c:v>0.62267519999999998</c:v>
                </c:pt>
                <c:pt idx="34">
                  <c:v>0.63280650000000005</c:v>
                </c:pt>
                <c:pt idx="35">
                  <c:v>0.63229809999999997</c:v>
                </c:pt>
                <c:pt idx="36">
                  <c:v>0.63652739999999997</c:v>
                </c:pt>
                <c:pt idx="37">
                  <c:v>0.63631459999999995</c:v>
                </c:pt>
                <c:pt idx="38">
                  <c:v>0.62145079999999997</c:v>
                </c:pt>
                <c:pt idx="39">
                  <c:v>0.61320699999999995</c:v>
                </c:pt>
                <c:pt idx="40">
                  <c:v>0.62426510000000002</c:v>
                </c:pt>
                <c:pt idx="41">
                  <c:v>0.6332525</c:v>
                </c:pt>
                <c:pt idx="42">
                  <c:v>0.64537880000000003</c:v>
                </c:pt>
                <c:pt idx="43">
                  <c:v>0.67049709999999996</c:v>
                </c:pt>
                <c:pt idx="44">
                  <c:v>0.64072090000000004</c:v>
                </c:pt>
                <c:pt idx="45">
                  <c:v>0.61232129999999996</c:v>
                </c:pt>
                <c:pt idx="46">
                  <c:v>0.60952039999999996</c:v>
                </c:pt>
                <c:pt idx="47">
                  <c:v>0.64617349999999996</c:v>
                </c:pt>
                <c:pt idx="48">
                  <c:v>0.69724090000000005</c:v>
                </c:pt>
                <c:pt idx="49">
                  <c:v>0.6397254</c:v>
                </c:pt>
                <c:pt idx="50">
                  <c:v>0.53011209999999997</c:v>
                </c:pt>
                <c:pt idx="51">
                  <c:v>0.50737270000000001</c:v>
                </c:pt>
                <c:pt idx="52">
                  <c:v>0.50557549999999996</c:v>
                </c:pt>
                <c:pt idx="53">
                  <c:v>0.48926209999999998</c:v>
                </c:pt>
                <c:pt idx="54">
                  <c:v>0.49473820000000002</c:v>
                </c:pt>
                <c:pt idx="55">
                  <c:v>0.50352280000000005</c:v>
                </c:pt>
                <c:pt idx="56">
                  <c:v>0.51146939999999996</c:v>
                </c:pt>
                <c:pt idx="57">
                  <c:v>0.52182709999999999</c:v>
                </c:pt>
                <c:pt idx="58">
                  <c:v>0.533524</c:v>
                </c:pt>
                <c:pt idx="59">
                  <c:v>0.54764199999999996</c:v>
                </c:pt>
                <c:pt idx="60">
                  <c:v>0.57053520000000002</c:v>
                </c:pt>
                <c:pt idx="61">
                  <c:v>0.57191460000000005</c:v>
                </c:pt>
                <c:pt idx="62">
                  <c:v>0.56044190000000005</c:v>
                </c:pt>
                <c:pt idx="63">
                  <c:v>0.53900910000000002</c:v>
                </c:pt>
                <c:pt idx="64">
                  <c:v>0.52904640000000003</c:v>
                </c:pt>
                <c:pt idx="65">
                  <c:v>0.53623350000000003</c:v>
                </c:pt>
                <c:pt idx="66">
                  <c:v>0.54996420000000001</c:v>
                </c:pt>
                <c:pt idx="67">
                  <c:v>0.5532743</c:v>
                </c:pt>
                <c:pt idx="68">
                  <c:v>0.54351669999999996</c:v>
                </c:pt>
                <c:pt idx="69">
                  <c:v>0.58622320000000006</c:v>
                </c:pt>
                <c:pt idx="70">
                  <c:v>0.62117619999999996</c:v>
                </c:pt>
                <c:pt idx="71">
                  <c:v>0.61783580000000005</c:v>
                </c:pt>
                <c:pt idx="72">
                  <c:v>0.62388030000000005</c:v>
                </c:pt>
                <c:pt idx="73">
                  <c:v>0.63627389999999995</c:v>
                </c:pt>
                <c:pt idx="74">
                  <c:v>0.64508909999999997</c:v>
                </c:pt>
                <c:pt idx="75">
                  <c:v>0.68368819999999997</c:v>
                </c:pt>
                <c:pt idx="76">
                  <c:v>0.70111789999999996</c:v>
                </c:pt>
                <c:pt idx="77">
                  <c:v>0.69300850000000003</c:v>
                </c:pt>
                <c:pt idx="78">
                  <c:v>0.69482140000000003</c:v>
                </c:pt>
                <c:pt idx="79">
                  <c:v>0.70340849999999999</c:v>
                </c:pt>
                <c:pt idx="80">
                  <c:v>0.68591840000000004</c:v>
                </c:pt>
                <c:pt idx="81">
                  <c:v>0.69042559999999997</c:v>
                </c:pt>
                <c:pt idx="82">
                  <c:v>0.67737890000000001</c:v>
                </c:pt>
                <c:pt idx="83">
                  <c:v>0.65223189999999998</c:v>
                </c:pt>
                <c:pt idx="84">
                  <c:v>0.62224749999999995</c:v>
                </c:pt>
              </c:numCache>
            </c:numRef>
          </c:val>
          <c:smooth val="0"/>
          <c:extLst>
            <c:ext xmlns:c15="http://schemas.microsoft.com/office/drawing/2012/chart" uri="{02D57815-91ED-43cb-92C2-25804820EDAC}">
              <c15:filteredSeriesTitle>
                <c15:tx>
                  <c:strRef>
                    <c:extLst>
                      <c:ext uri="{02D57815-91ED-43cb-92C2-25804820EDAC}">
                        <c15:formulaRef>
                          <c15:sqref>'Data worksheet'!#REF!</c15:sqref>
                        </c15:formulaRef>
                      </c:ext>
                    </c:extLst>
                    <c:strCache>
                      <c:ptCount val="1"/>
                      <c:pt idx="0">
                        <c:v>#REF!</c:v>
                      </c:pt>
                    </c:strCache>
                  </c:strRef>
                </c15:tx>
              </c15:filteredSeriesTitle>
            </c:ext>
            <c:ext xmlns:c16="http://schemas.microsoft.com/office/drawing/2014/chart" uri="{C3380CC4-5D6E-409C-BE32-E72D297353CC}">
              <c16:uniqueId val="{00000001-E88A-4520-B064-85CE25424D7D}"/>
            </c:ext>
          </c:extLst>
        </c:ser>
        <c:ser>
          <c:idx val="2"/>
          <c:order val="2"/>
          <c:spPr>
            <a:ln w="28575" cap="rnd">
              <a:solidFill>
                <a:schemeClr val="accent3"/>
              </a:solidFill>
              <a:round/>
            </a:ln>
            <a:effectLst/>
          </c:spPr>
          <c:marker>
            <c:symbol val="none"/>
          </c:marker>
          <c:cat>
            <c:strRef>
              <c:f>'Data worksheet'!$A$1:$A$93</c:f>
              <c:strCache>
                <c:ptCount val="85"/>
                <c:pt idx="0">
                  <c:v>Date</c:v>
                </c:pt>
                <c:pt idx="1">
                  <c:v>Q4-2020</c:v>
                </c:pt>
                <c:pt idx="2">
                  <c:v>Q3-2020</c:v>
                </c:pt>
                <c:pt idx="3">
                  <c:v>Q2-2020</c:v>
                </c:pt>
                <c:pt idx="4">
                  <c:v>Q1-2020</c:v>
                </c:pt>
                <c:pt idx="5">
                  <c:v>Q4-2019</c:v>
                </c:pt>
                <c:pt idx="6">
                  <c:v>Q3-2019</c:v>
                </c:pt>
                <c:pt idx="7">
                  <c:v>Q2-2019</c:v>
                </c:pt>
                <c:pt idx="8">
                  <c:v>Q1-2019</c:v>
                </c:pt>
                <c:pt idx="9">
                  <c:v>Q4-2018</c:v>
                </c:pt>
                <c:pt idx="10">
                  <c:v>Q3-2018</c:v>
                </c:pt>
                <c:pt idx="11">
                  <c:v>Q2-2018</c:v>
                </c:pt>
                <c:pt idx="12">
                  <c:v>Q1-2018</c:v>
                </c:pt>
                <c:pt idx="13">
                  <c:v>Q4-2017</c:v>
                </c:pt>
                <c:pt idx="14">
                  <c:v>Q3-2017</c:v>
                </c:pt>
                <c:pt idx="15">
                  <c:v>Q2-2017</c:v>
                </c:pt>
                <c:pt idx="16">
                  <c:v>Q1-2017</c:v>
                </c:pt>
                <c:pt idx="17">
                  <c:v>Q4-2016</c:v>
                </c:pt>
                <c:pt idx="18">
                  <c:v>Q3-2016</c:v>
                </c:pt>
                <c:pt idx="19">
                  <c:v>Q2-2016</c:v>
                </c:pt>
                <c:pt idx="20">
                  <c:v>Q1-2016</c:v>
                </c:pt>
                <c:pt idx="21">
                  <c:v>Q4-2015</c:v>
                </c:pt>
                <c:pt idx="22">
                  <c:v>Q3-2015</c:v>
                </c:pt>
                <c:pt idx="23">
                  <c:v>Q2-2015</c:v>
                </c:pt>
                <c:pt idx="24">
                  <c:v>Q1-2015</c:v>
                </c:pt>
                <c:pt idx="25">
                  <c:v>Q4-2014</c:v>
                </c:pt>
                <c:pt idx="26">
                  <c:v>Q3-2014</c:v>
                </c:pt>
                <c:pt idx="27">
                  <c:v>Q2-2014</c:v>
                </c:pt>
                <c:pt idx="28">
                  <c:v>Q1-2014</c:v>
                </c:pt>
                <c:pt idx="29">
                  <c:v>Q4-2013</c:v>
                </c:pt>
                <c:pt idx="30">
                  <c:v>Q3-2013</c:v>
                </c:pt>
                <c:pt idx="31">
                  <c:v>Q2-2013</c:v>
                </c:pt>
                <c:pt idx="32">
                  <c:v>Q1-2013</c:v>
                </c:pt>
                <c:pt idx="33">
                  <c:v>Q4-2012</c:v>
                </c:pt>
                <c:pt idx="34">
                  <c:v>Q3-2012</c:v>
                </c:pt>
                <c:pt idx="35">
                  <c:v>Q2-2012</c:v>
                </c:pt>
                <c:pt idx="36">
                  <c:v>Q1-2012</c:v>
                </c:pt>
                <c:pt idx="37">
                  <c:v>Q4-2011</c:v>
                </c:pt>
                <c:pt idx="38">
                  <c:v>Q3-2011</c:v>
                </c:pt>
                <c:pt idx="39">
                  <c:v>Q2-2011</c:v>
                </c:pt>
                <c:pt idx="40">
                  <c:v>Q1-2011</c:v>
                </c:pt>
                <c:pt idx="41">
                  <c:v>Q4-2010</c:v>
                </c:pt>
                <c:pt idx="42">
                  <c:v>Q3-2010</c:v>
                </c:pt>
                <c:pt idx="43">
                  <c:v>Q2-2010</c:v>
                </c:pt>
                <c:pt idx="44">
                  <c:v>Q1-2010</c:v>
                </c:pt>
                <c:pt idx="45">
                  <c:v>Q4-2009</c:v>
                </c:pt>
                <c:pt idx="46">
                  <c:v>Q3-2009</c:v>
                </c:pt>
                <c:pt idx="47">
                  <c:v>Q2-2009</c:v>
                </c:pt>
                <c:pt idx="48">
                  <c:v>Q1-2009</c:v>
                </c:pt>
                <c:pt idx="49">
                  <c:v>Q4-2008</c:v>
                </c:pt>
                <c:pt idx="50">
                  <c:v>Q3-2008</c:v>
                </c:pt>
                <c:pt idx="51">
                  <c:v>Q2-2008</c:v>
                </c:pt>
                <c:pt idx="52">
                  <c:v>Q1-2008</c:v>
                </c:pt>
                <c:pt idx="53">
                  <c:v>Q4-2007</c:v>
                </c:pt>
                <c:pt idx="54">
                  <c:v>Q3-2007</c:v>
                </c:pt>
                <c:pt idx="55">
                  <c:v>Q2-2007</c:v>
                </c:pt>
                <c:pt idx="56">
                  <c:v>Q1-2007</c:v>
                </c:pt>
                <c:pt idx="57">
                  <c:v>Q4-2006</c:v>
                </c:pt>
                <c:pt idx="58">
                  <c:v>Q3-2006</c:v>
                </c:pt>
                <c:pt idx="59">
                  <c:v>Q2-2006</c:v>
                </c:pt>
                <c:pt idx="60">
                  <c:v>Q1-2006</c:v>
                </c:pt>
                <c:pt idx="61">
                  <c:v>Q4-2005</c:v>
                </c:pt>
                <c:pt idx="62">
                  <c:v>Q3-2005</c:v>
                </c:pt>
                <c:pt idx="63">
                  <c:v>Q2-2005</c:v>
                </c:pt>
                <c:pt idx="64">
                  <c:v>Q1-2005</c:v>
                </c:pt>
                <c:pt idx="65">
                  <c:v>Q4-2004</c:v>
                </c:pt>
                <c:pt idx="66">
                  <c:v>Q3-2004</c:v>
                </c:pt>
                <c:pt idx="67">
                  <c:v>Q2-2004</c:v>
                </c:pt>
                <c:pt idx="68">
                  <c:v>Q1-2004</c:v>
                </c:pt>
                <c:pt idx="69">
                  <c:v>Q4-2003</c:v>
                </c:pt>
                <c:pt idx="70">
                  <c:v>Q3-2003</c:v>
                </c:pt>
                <c:pt idx="71">
                  <c:v>Q2-2003</c:v>
                </c:pt>
                <c:pt idx="72">
                  <c:v>Q1-2003</c:v>
                </c:pt>
                <c:pt idx="73">
                  <c:v>Q4-2002</c:v>
                </c:pt>
                <c:pt idx="74">
                  <c:v>Q3-2002</c:v>
                </c:pt>
                <c:pt idx="75">
                  <c:v>Q2-2002</c:v>
                </c:pt>
                <c:pt idx="76">
                  <c:v>Q1-2002</c:v>
                </c:pt>
                <c:pt idx="77">
                  <c:v>Q4-2001</c:v>
                </c:pt>
                <c:pt idx="78">
                  <c:v>Q3-2001</c:v>
                </c:pt>
                <c:pt idx="79">
                  <c:v>Q2-2001</c:v>
                </c:pt>
                <c:pt idx="80">
                  <c:v>Q1-2001</c:v>
                </c:pt>
                <c:pt idx="81">
                  <c:v>Q4-2000</c:v>
                </c:pt>
                <c:pt idx="82">
                  <c:v>Q3-2000</c:v>
                </c:pt>
                <c:pt idx="83">
                  <c:v>Q2-2000</c:v>
                </c:pt>
                <c:pt idx="84">
                  <c:v>Q1-2000</c:v>
                </c:pt>
              </c:strCache>
            </c:strRef>
          </c:cat>
          <c:val>
            <c:numRef>
              <c:f>'Data worksheet'!$D$1:$D$93</c:f>
              <c:numCache>
                <c:formatCode>General</c:formatCode>
                <c:ptCount val="93"/>
                <c:pt idx="0">
                  <c:v>0</c:v>
                </c:pt>
                <c:pt idx="1">
                  <c:v>0.58119125120212689</c:v>
                </c:pt>
                <c:pt idx="2">
                  <c:v>0.58100409419117383</c:v>
                </c:pt>
                <c:pt idx="3">
                  <c:v>0.58121399043352162</c:v>
                </c:pt>
                <c:pt idx="4">
                  <c:v>0.58200316377522021</c:v>
                </c:pt>
                <c:pt idx="5">
                  <c:v>0.58859821311548677</c:v>
                </c:pt>
                <c:pt idx="6">
                  <c:v>0.61441284062573598</c:v>
                </c:pt>
                <c:pt idx="7">
                  <c:v>0.58186368774897412</c:v>
                </c:pt>
                <c:pt idx="8">
                  <c:v>0.57745462694603655</c:v>
                </c:pt>
                <c:pt idx="9">
                  <c:v>0.58119125120212689</c:v>
                </c:pt>
                <c:pt idx="10">
                  <c:v>0.58100409419117383</c:v>
                </c:pt>
                <c:pt idx="11">
                  <c:v>0.58121399043352162</c:v>
                </c:pt>
                <c:pt idx="12">
                  <c:v>0.58200316377522021</c:v>
                </c:pt>
                <c:pt idx="13">
                  <c:v>0.58859821311548677</c:v>
                </c:pt>
                <c:pt idx="14">
                  <c:v>0.61441284062573598</c:v>
                </c:pt>
                <c:pt idx="15">
                  <c:v>0.58186368774897412</c:v>
                </c:pt>
                <c:pt idx="16">
                  <c:v>0.57745462694603655</c:v>
                </c:pt>
                <c:pt idx="17">
                  <c:v>0.58843714560449323</c:v>
                </c:pt>
                <c:pt idx="18">
                  <c:v>0.58699464623610587</c:v>
                </c:pt>
                <c:pt idx="19">
                  <c:v>0.56962059047490676</c:v>
                </c:pt>
                <c:pt idx="20">
                  <c:v>0.5681823823743104</c:v>
                </c:pt>
                <c:pt idx="21">
                  <c:v>0.59279430088985663</c:v>
                </c:pt>
                <c:pt idx="22">
                  <c:v>0.60974130639472723</c:v>
                </c:pt>
                <c:pt idx="23">
                  <c:v>0.58135649437186165</c:v>
                </c:pt>
                <c:pt idx="24">
                  <c:v>0.60970132109720132</c:v>
                </c:pt>
                <c:pt idx="25">
                  <c:v>0.60372155351994405</c:v>
                </c:pt>
                <c:pt idx="26">
                  <c:v>0.58400516088673415</c:v>
                </c:pt>
                <c:pt idx="27">
                  <c:v>0.54112864984676134</c:v>
                </c:pt>
                <c:pt idx="28">
                  <c:v>0.5086992698498205</c:v>
                </c:pt>
                <c:pt idx="29">
                  <c:v>0.49386665548172159</c:v>
                </c:pt>
                <c:pt idx="30">
                  <c:v>0.49351204864855364</c:v>
                </c:pt>
                <c:pt idx="31">
                  <c:v>0.53101122681418811</c:v>
                </c:pt>
                <c:pt idx="32">
                  <c:v>0.53224763763021254</c:v>
                </c:pt>
                <c:pt idx="33">
                  <c:v>0.55606079537655262</c:v>
                </c:pt>
                <c:pt idx="34">
                  <c:v>0.55039241868768873</c:v>
                </c:pt>
                <c:pt idx="35">
                  <c:v>0.54496082147397851</c:v>
                </c:pt>
                <c:pt idx="36">
                  <c:v>0.54755887655297864</c:v>
                </c:pt>
                <c:pt idx="37">
                  <c:v>0.58839564953554579</c:v>
                </c:pt>
                <c:pt idx="38">
                  <c:v>0.62080228757383338</c:v>
                </c:pt>
                <c:pt idx="39">
                  <c:v>0.63629065115120242</c:v>
                </c:pt>
                <c:pt idx="40">
                  <c:v>0.63976944873521013</c:v>
                </c:pt>
                <c:pt idx="41">
                  <c:v>0.62834849573312479</c:v>
                </c:pt>
                <c:pt idx="42">
                  <c:v>0.63604421949491696</c:v>
                </c:pt>
                <c:pt idx="43">
                  <c:v>0.6259472393099611</c:v>
                </c:pt>
                <c:pt idx="44">
                  <c:v>0.63593661488477204</c:v>
                </c:pt>
                <c:pt idx="45">
                  <c:v>0.62214159238390232</c:v>
                </c:pt>
                <c:pt idx="46">
                  <c:v>0.63428887016094448</c:v>
                </c:pt>
                <c:pt idx="47">
                  <c:v>0.63357936431182826</c:v>
                </c:pt>
                <c:pt idx="48">
                  <c:v>0.63305340052748271</c:v>
                </c:pt>
                <c:pt idx="49">
                  <c:v>0.62500123371252725</c:v>
                </c:pt>
                <c:pt idx="50">
                  <c:v>0.62113586710682089</c:v>
                </c:pt>
                <c:pt idx="51">
                  <c:v>0.65228021806974812</c:v>
                </c:pt>
                <c:pt idx="52">
                  <c:v>0.61562258291705463</c:v>
                </c:pt>
                <c:pt idx="53">
                  <c:v>0.5799408808581652</c:v>
                </c:pt>
                <c:pt idx="54">
                  <c:v>0.55553212180648071</c:v>
                </c:pt>
                <c:pt idx="55">
                  <c:v>0.55368582053742799</c:v>
                </c:pt>
                <c:pt idx="56">
                  <c:v>0.55983275054297865</c:v>
                </c:pt>
                <c:pt idx="57">
                  <c:v>0.52773610447720565</c:v>
                </c:pt>
                <c:pt idx="58">
                  <c:v>0.5085178878907205</c:v>
                </c:pt>
                <c:pt idx="59">
                  <c:v>0.50203456645488531</c:v>
                </c:pt>
                <c:pt idx="60">
                  <c:v>0.50309574109215671</c:v>
                </c:pt>
                <c:pt idx="61">
                  <c:v>0.49837153425166564</c:v>
                </c:pt>
                <c:pt idx="62">
                  <c:v>0.47329056476701786</c:v>
                </c:pt>
                <c:pt idx="63">
                  <c:v>0.45831380922994031</c:v>
                </c:pt>
                <c:pt idx="64">
                  <c:v>0.43656080465146446</c:v>
                </c:pt>
                <c:pt idx="65">
                  <c:v>0.45807014833398585</c:v>
                </c:pt>
                <c:pt idx="66">
                  <c:v>0.47583304942198024</c:v>
                </c:pt>
                <c:pt idx="67">
                  <c:v>0.48792617876008892</c:v>
                </c:pt>
                <c:pt idx="68">
                  <c:v>0.4942026374326956</c:v>
                </c:pt>
                <c:pt idx="69">
                  <c:v>0.48723799592601402</c:v>
                </c:pt>
                <c:pt idx="70">
                  <c:v>0.4657169377328827</c:v>
                </c:pt>
                <c:pt idx="71">
                  <c:v>0.43341945288753803</c:v>
                </c:pt>
                <c:pt idx="72">
                  <c:v>0.43151390184857719</c:v>
                </c:pt>
                <c:pt idx="73">
                  <c:v>0.43938259212979086</c:v>
                </c:pt>
                <c:pt idx="74">
                  <c:v>0.4206075957499042</c:v>
                </c:pt>
                <c:pt idx="75">
                  <c:v>0.40716093428383665</c:v>
                </c:pt>
                <c:pt idx="76">
                  <c:v>0.41252230474101453</c:v>
                </c:pt>
                <c:pt idx="77">
                  <c:v>0.4455910879228463</c:v>
                </c:pt>
                <c:pt idx="78">
                  <c:v>0.45030780428113271</c:v>
                </c:pt>
                <c:pt idx="79">
                  <c:v>0.44215422115447234</c:v>
                </c:pt>
                <c:pt idx="80">
                  <c:v>0.41342723378030483</c:v>
                </c:pt>
                <c:pt idx="81">
                  <c:v>0.40542132286318328</c:v>
                </c:pt>
                <c:pt idx="82">
                  <c:v>0.41275135965192911</c:v>
                </c:pt>
                <c:pt idx="83">
                  <c:v>0.43995889270274685</c:v>
                </c:pt>
                <c:pt idx="84">
                  <c:v>0.4398895128148822</c:v>
                </c:pt>
              </c:numCache>
            </c:numRef>
          </c:val>
          <c:smooth val="0"/>
          <c:extLst>
            <c:ext xmlns:c15="http://schemas.microsoft.com/office/drawing/2012/chart" uri="{02D57815-91ED-43cb-92C2-25804820EDAC}">
              <c15:filteredSeriesTitle>
                <c15:tx>
                  <c:strRef>
                    <c:extLst>
                      <c:ext uri="{02D57815-91ED-43cb-92C2-25804820EDAC}">
                        <c15:formulaRef>
                          <c15:sqref>'Data worksheet'!#REF!</c15:sqref>
                        </c15:formulaRef>
                      </c:ext>
                    </c:extLst>
                    <c:strCache>
                      <c:ptCount val="1"/>
                      <c:pt idx="0">
                        <c:v>#REF!</c:v>
                      </c:pt>
                    </c:strCache>
                  </c:strRef>
                </c15:tx>
              </c15:filteredSeriesTitle>
            </c:ext>
            <c:ext xmlns:c16="http://schemas.microsoft.com/office/drawing/2014/chart" uri="{C3380CC4-5D6E-409C-BE32-E72D297353CC}">
              <c16:uniqueId val="{00000002-E88A-4520-B064-85CE25424D7D}"/>
            </c:ext>
          </c:extLst>
        </c:ser>
        <c:dLbls>
          <c:showLegendKey val="0"/>
          <c:showVal val="0"/>
          <c:showCatName val="0"/>
          <c:showSerName val="0"/>
          <c:showPercent val="0"/>
          <c:showBubbleSize val="0"/>
        </c:dLbls>
        <c:marker val="1"/>
        <c:smooth val="0"/>
        <c:axId val="331953071"/>
        <c:axId val="331954031"/>
      </c:lineChart>
      <c:catAx>
        <c:axId val="331953071"/>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954031"/>
        <c:crosses val="autoZero"/>
        <c:auto val="1"/>
        <c:lblAlgn val="ctr"/>
        <c:lblOffset val="100"/>
        <c:noMultiLvlLbl val="0"/>
      </c:catAx>
      <c:valAx>
        <c:axId val="331954031"/>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95307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352425</xdr:colOff>
      <xdr:row>2</xdr:row>
      <xdr:rowOff>38100</xdr:rowOff>
    </xdr:from>
    <xdr:to>
      <xdr:col>10</xdr:col>
      <xdr:colOff>370945</xdr:colOff>
      <xdr:row>18</xdr:row>
      <xdr:rowOff>173832</xdr:rowOff>
    </xdr:to>
    <xdr:graphicFrame macro="">
      <xdr:nvGraphicFramePr>
        <xdr:cNvPr id="2" name="Chart 1">
          <a:extLst>
            <a:ext uri="{FF2B5EF4-FFF2-40B4-BE49-F238E27FC236}">
              <a16:creationId xmlns:a16="http://schemas.microsoft.com/office/drawing/2014/main" id="{F60B9EBB-E38E-48BB-BAA5-6DC5BB1F2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Yeejin Jang" id="{5DC37D2E-1660-4662-89C8-6C9645FD638F}" userId="Yeejin Jang"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2-03-21T02:41:38.54" personId="{5DC37D2E-1660-4662-89C8-6C9645FD638F}" id="{D5CAFBBD-E4F8-4001-8653-4795F6BD3301}">
    <text>This is industry notation. Use Currency A you're assigned.
Home currency/USD</text>
  </threadedComment>
  <threadedComment ref="C1" dT="2022-03-21T02:41:57.28" personId="{5DC37D2E-1660-4662-89C8-6C9645FD638F}" id="{C447B4B0-04E9-4C86-BE6C-8B6C4018F091}">
    <text>This is industry notation.  Find Currency B you're assigned
Foreign currency/USD</text>
  </threadedComment>
  <threadedComment ref="D1" dT="2021-10-11T23:07:39.83" personId="{5DC37D2E-1660-4662-89C8-6C9645FD638F}" id="{BA120E29-A254-4F77-A16A-6A0198F55E76}">
    <text>Please note that this is an industry notation (for example, AUDJPY means JPY needed to buy 1 AUD).
Express it as foreign currency/home currency.</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3"/>
  <sheetViews>
    <sheetView tabSelected="1" zoomScale="72" workbookViewId="0">
      <pane xSplit="1" ySplit="1" topLeftCell="B2" activePane="bottomRight" state="frozen"/>
      <selection pane="topRight" activeCell="B1" sqref="B1"/>
      <selection pane="bottomLeft" activeCell="A3" sqref="A3"/>
      <selection pane="bottomRight" activeCell="D12" sqref="D12"/>
    </sheetView>
  </sheetViews>
  <sheetFormatPr defaultColWidth="11" defaultRowHeight="15.75" x14ac:dyDescent="0.25"/>
  <cols>
    <col min="2" max="3" width="15.125" customWidth="1"/>
    <col min="4" max="4" width="27.25" customWidth="1"/>
    <col min="5" max="5" width="18.375" customWidth="1"/>
    <col min="6" max="6" width="10.875"/>
    <col min="7" max="7" width="14.5" customWidth="1"/>
    <col min="8" max="9" width="22" customWidth="1"/>
    <col min="10" max="10" width="19.875" customWidth="1"/>
    <col min="11" max="11" width="18" customWidth="1"/>
    <col min="12" max="12" width="23.875" customWidth="1"/>
    <col min="13" max="13" width="17.375" customWidth="1"/>
    <col min="14" max="14" width="31.125" customWidth="1"/>
    <col min="15" max="15" width="31.875" customWidth="1"/>
    <col min="16" max="16" width="25.625" customWidth="1"/>
    <col min="17" max="17" width="23.125" customWidth="1"/>
  </cols>
  <sheetData>
    <row r="1" spans="1:17" s="1" customFormat="1" x14ac:dyDescent="0.25">
      <c r="A1" s="1" t="s">
        <v>0</v>
      </c>
      <c r="B1" s="1" t="s">
        <v>88</v>
      </c>
      <c r="C1" s="1" t="s">
        <v>89</v>
      </c>
      <c r="D1" s="2" t="s">
        <v>120</v>
      </c>
      <c r="E1" s="2" t="s">
        <v>121</v>
      </c>
      <c r="F1" s="2" t="s">
        <v>122</v>
      </c>
      <c r="G1" s="2" t="s">
        <v>123</v>
      </c>
      <c r="H1" s="2" t="s">
        <v>124</v>
      </c>
      <c r="I1" s="2" t="s">
        <v>125</v>
      </c>
      <c r="J1" s="2" t="s">
        <v>126</v>
      </c>
      <c r="K1" s="1" t="s">
        <v>127</v>
      </c>
      <c r="L1" s="1" t="s">
        <v>128</v>
      </c>
      <c r="M1" s="1" t="s">
        <v>129</v>
      </c>
      <c r="N1" s="2" t="s">
        <v>130</v>
      </c>
      <c r="O1" s="2" t="s">
        <v>131</v>
      </c>
      <c r="P1" s="2" t="s">
        <v>132</v>
      </c>
      <c r="Q1" s="3" t="s">
        <v>133</v>
      </c>
    </row>
    <row r="2" spans="1:17" x14ac:dyDescent="0.25">
      <c r="A2" s="4" t="s">
        <v>4</v>
      </c>
      <c r="B2" s="5">
        <v>1.302899</v>
      </c>
      <c r="C2" s="5">
        <v>0.7572335</v>
      </c>
      <c r="D2">
        <f>C2/B2</f>
        <v>0.58119125120212689</v>
      </c>
      <c r="E2" s="5">
        <v>0.67410320000000001</v>
      </c>
      <c r="F2" s="5">
        <v>0.33726669999999997</v>
      </c>
      <c r="G2" s="5">
        <v>0.78163159999999998</v>
      </c>
      <c r="H2" s="5">
        <v>0.8</v>
      </c>
      <c r="I2" s="5">
        <v>-2.9377857139999999</v>
      </c>
      <c r="J2" s="5">
        <v>-9.2133274190000005</v>
      </c>
      <c r="K2" s="13">
        <f>(D2-D3)/D3</f>
        <v>3.2212683666818173E-4</v>
      </c>
      <c r="L2" s="13"/>
      <c r="M2" s="13"/>
      <c r="N2" s="13"/>
      <c r="O2" s="13"/>
      <c r="P2" s="13"/>
      <c r="Q2" s="13"/>
    </row>
    <row r="3" spans="1:17" x14ac:dyDescent="0.25">
      <c r="A3" s="4" t="s">
        <v>5</v>
      </c>
      <c r="B3" s="6">
        <v>1.331887</v>
      </c>
      <c r="C3" s="6">
        <v>0.77383179999999996</v>
      </c>
      <c r="D3">
        <f>C3/B3</f>
        <v>0.58100409419117383</v>
      </c>
      <c r="E3" s="6">
        <v>0.54646249999999996</v>
      </c>
      <c r="F3" s="6">
        <v>0.2513667</v>
      </c>
      <c r="G3" s="6">
        <v>0.2682927</v>
      </c>
      <c r="H3" s="6">
        <v>0.8</v>
      </c>
      <c r="I3" s="6">
        <v>-4.651911857</v>
      </c>
      <c r="J3" s="6">
        <v>-10.324677638000001</v>
      </c>
      <c r="K3" s="13">
        <f>(D3-D4)/D4</f>
        <v>-3.6113418775627926E-4</v>
      </c>
      <c r="L3" s="13"/>
      <c r="M3" s="13"/>
      <c r="N3" s="14">
        <f>(E3-F3)/100</f>
        <v>2.9509579999999996E-3</v>
      </c>
      <c r="O3" s="13">
        <f>(G3-H3)/100</f>
        <v>-5.3170730000000012E-3</v>
      </c>
      <c r="P3" s="13">
        <f>I3/100</f>
        <v>-4.6519118569999997E-2</v>
      </c>
      <c r="Q3" s="13">
        <f>J3/100</f>
        <v>-0.10324677638</v>
      </c>
    </row>
    <row r="4" spans="1:17" x14ac:dyDescent="0.25">
      <c r="A4" s="4" t="s">
        <v>6</v>
      </c>
      <c r="B4" s="5">
        <v>1.38609</v>
      </c>
      <c r="C4" s="5">
        <v>0.80561490000000002</v>
      </c>
      <c r="D4">
        <f t="shared" ref="D4:D9" si="0">C4/B4</f>
        <v>0.58121399043352162</v>
      </c>
      <c r="E4" s="5">
        <v>0.58983549999999996</v>
      </c>
      <c r="F4" s="5">
        <v>0.30333329999999997</v>
      </c>
      <c r="G4" s="5">
        <v>2.4455859999999999E-2</v>
      </c>
      <c r="H4" s="5">
        <v>0.8</v>
      </c>
      <c r="I4" s="5">
        <v>-12.211942682</v>
      </c>
      <c r="J4" s="5">
        <v>-22.627407624</v>
      </c>
      <c r="K4" s="13">
        <f>(D4-D5)/D5</f>
        <v>-1.3559605700071121E-3</v>
      </c>
      <c r="L4" s="13"/>
      <c r="M4" s="13"/>
      <c r="N4" s="14">
        <f t="shared" ref="N4:N67" si="1">(E4-F4)/100</f>
        <v>2.8650220000000001E-3</v>
      </c>
      <c r="O4" s="13">
        <f t="shared" ref="O4:O67" si="2">(G4-H4)/100</f>
        <v>-7.7554414000000002E-3</v>
      </c>
      <c r="P4" s="13">
        <f>I4/100</f>
        <v>-0.12211942682</v>
      </c>
      <c r="Q4" s="13">
        <f t="shared" ref="Q4:Q67" si="3">J4/100</f>
        <v>-0.22627407624000001</v>
      </c>
    </row>
    <row r="5" spans="1:17" x14ac:dyDescent="0.25">
      <c r="A5" s="4" t="s">
        <v>7</v>
      </c>
      <c r="B5" s="6">
        <v>1.3439639999999999</v>
      </c>
      <c r="C5" s="6">
        <v>0.78219130000000003</v>
      </c>
      <c r="D5">
        <f t="shared" si="0"/>
        <v>0.58200316377522021</v>
      </c>
      <c r="E5" s="6">
        <v>1.202034</v>
      </c>
      <c r="F5" s="6">
        <v>0.60580000000000001</v>
      </c>
      <c r="G5" s="6">
        <v>1.8091699999999999</v>
      </c>
      <c r="H5" s="6">
        <v>1.7</v>
      </c>
      <c r="I5" s="6">
        <v>-0.46729374600000001</v>
      </c>
      <c r="J5" s="6">
        <v>-1.963017842</v>
      </c>
      <c r="K5" s="13">
        <f t="shared" ref="K5:K14" si="4">(D5-D6)/D6</f>
        <v>-1.1204671018891737E-2</v>
      </c>
      <c r="L5" s="13"/>
      <c r="M5" s="13"/>
      <c r="N5" s="14">
        <f t="shared" si="1"/>
        <v>5.96234E-3</v>
      </c>
      <c r="O5" s="13">
        <f t="shared" si="2"/>
        <v>1.0916999999999999E-3</v>
      </c>
      <c r="P5" s="13">
        <f t="shared" ref="P5:P67" si="5">I5/100</f>
        <v>-4.6729374600000002E-3</v>
      </c>
      <c r="Q5" s="13">
        <f t="shared" si="3"/>
        <v>-1.9630178419999998E-2</v>
      </c>
    </row>
    <row r="6" spans="1:17" x14ac:dyDescent="0.25">
      <c r="A6" s="4" t="s">
        <v>8</v>
      </c>
      <c r="B6" s="5">
        <v>1.3199510000000001</v>
      </c>
      <c r="C6" s="5">
        <v>0.77692079999999997</v>
      </c>
      <c r="D6">
        <f t="shared" si="0"/>
        <v>0.58859821311548677</v>
      </c>
      <c r="E6" s="5">
        <v>1.5178480000000001</v>
      </c>
      <c r="F6" s="5">
        <v>0.74436659999999999</v>
      </c>
      <c r="G6" s="5">
        <v>2.0947629999999999</v>
      </c>
      <c r="H6" s="5">
        <v>1.4</v>
      </c>
      <c r="I6" s="5">
        <v>1.7691254830000001</v>
      </c>
      <c r="J6" s="5">
        <v>1.3309481089999999</v>
      </c>
      <c r="K6" s="13">
        <f t="shared" si="4"/>
        <v>-4.2015117203538323E-2</v>
      </c>
      <c r="L6" s="13">
        <f>(D2-D6)/D6</f>
        <v>-1.2584071355151369E-2</v>
      </c>
      <c r="M6" s="13"/>
      <c r="N6" s="14">
        <f t="shared" si="1"/>
        <v>7.7348140000000013E-3</v>
      </c>
      <c r="O6" s="13">
        <f t="shared" si="2"/>
        <v>6.9476299999999998E-3</v>
      </c>
      <c r="P6" s="13">
        <f t="shared" si="5"/>
        <v>1.7691254829999999E-2</v>
      </c>
      <c r="Q6" s="13">
        <f t="shared" si="3"/>
        <v>1.3309481089999999E-2</v>
      </c>
    </row>
    <row r="7" spans="1:17" x14ac:dyDescent="0.25">
      <c r="A7" s="4" t="s">
        <v>9</v>
      </c>
      <c r="B7" s="6">
        <v>1.320621</v>
      </c>
      <c r="C7" s="6">
        <v>0.81140650000000003</v>
      </c>
      <c r="D7">
        <f t="shared" si="0"/>
        <v>0.61441284062573598</v>
      </c>
      <c r="E7" s="6">
        <v>1.362776</v>
      </c>
      <c r="F7" s="6">
        <v>0.66869999999999996</v>
      </c>
      <c r="G7" s="6">
        <v>1.9393339999999999</v>
      </c>
      <c r="H7" s="6">
        <v>1.8</v>
      </c>
      <c r="I7" s="6">
        <v>1.783327917</v>
      </c>
      <c r="J7" s="6">
        <v>1.617062864</v>
      </c>
      <c r="K7" s="13">
        <f t="shared" si="4"/>
        <v>5.5939481294464473E-2</v>
      </c>
      <c r="L7" s="13">
        <f>(D3-D7)/D7</f>
        <v>-5.4375078490445788E-2</v>
      </c>
      <c r="M7" s="13"/>
      <c r="N7" s="14">
        <f t="shared" si="1"/>
        <v>6.9407600000000007E-3</v>
      </c>
      <c r="O7" s="13">
        <f t="shared" si="2"/>
        <v>1.3933399999999986E-3</v>
      </c>
      <c r="P7" s="13">
        <f t="shared" si="5"/>
        <v>1.7833279170000001E-2</v>
      </c>
      <c r="Q7" s="13">
        <f t="shared" si="3"/>
        <v>1.617062864E-2</v>
      </c>
    </row>
    <row r="8" spans="1:17" x14ac:dyDescent="0.25">
      <c r="A8" s="4" t="s">
        <v>10</v>
      </c>
      <c r="B8" s="5">
        <v>1.337488</v>
      </c>
      <c r="C8" s="5">
        <v>0.77823569999999997</v>
      </c>
      <c r="D8">
        <f t="shared" si="0"/>
        <v>0.58186368774897412</v>
      </c>
      <c r="E8" s="5">
        <v>1.6165480000000001</v>
      </c>
      <c r="F8" s="5">
        <v>1.0798669999999999</v>
      </c>
      <c r="G8" s="5">
        <v>2.1483889999999999</v>
      </c>
      <c r="H8" s="5">
        <v>2</v>
      </c>
      <c r="I8" s="5">
        <v>2.103862034</v>
      </c>
      <c r="J8" s="5">
        <v>1.561445046</v>
      </c>
      <c r="K8" s="13">
        <f t="shared" si="4"/>
        <v>7.6353372147273469E-3</v>
      </c>
      <c r="L8" s="13">
        <f t="shared" ref="L8:L14" si="6">(D4-D8)/D8</f>
        <v>-1.1165799295122752E-3</v>
      </c>
      <c r="M8" s="13"/>
      <c r="N8" s="14">
        <f t="shared" si="1"/>
        <v>5.3668100000000022E-3</v>
      </c>
      <c r="O8" s="13">
        <f t="shared" si="2"/>
        <v>1.4838899999999988E-3</v>
      </c>
      <c r="P8" s="13">
        <f t="shared" si="5"/>
        <v>2.1038620340000001E-2</v>
      </c>
      <c r="Q8" s="13">
        <f t="shared" si="3"/>
        <v>1.561445046E-2</v>
      </c>
    </row>
    <row r="9" spans="1:17" x14ac:dyDescent="0.25">
      <c r="A9" s="4" t="s">
        <v>11</v>
      </c>
      <c r="B9" s="6">
        <v>1.3297540000000001</v>
      </c>
      <c r="C9" s="6">
        <v>0.76787260000000002</v>
      </c>
      <c r="D9">
        <f t="shared" si="0"/>
        <v>0.57745462694603655</v>
      </c>
      <c r="E9" s="6">
        <v>1.8577950000000001</v>
      </c>
      <c r="F9" s="6">
        <v>1.250367</v>
      </c>
      <c r="G9" s="6">
        <v>1.611685</v>
      </c>
      <c r="H9" s="6">
        <v>1.8</v>
      </c>
      <c r="I9" s="6">
        <v>1.8986143820000001</v>
      </c>
      <c r="J9" s="6">
        <v>1.91132407</v>
      </c>
      <c r="K9" s="13">
        <f t="shared" si="4"/>
        <v>-6.4292506956385911E-3</v>
      </c>
      <c r="L9" s="13">
        <f t="shared" si="6"/>
        <v>7.8768731202992354E-3</v>
      </c>
      <c r="M9" s="13"/>
      <c r="N9" s="14">
        <f t="shared" si="1"/>
        <v>6.0742800000000005E-3</v>
      </c>
      <c r="O9" s="13">
        <f t="shared" si="2"/>
        <v>-1.8831500000000001E-3</v>
      </c>
      <c r="P9" s="13">
        <f t="shared" si="5"/>
        <v>1.8986143820000002E-2</v>
      </c>
      <c r="Q9" s="13">
        <f t="shared" si="3"/>
        <v>1.9113240699999999E-2</v>
      </c>
    </row>
    <row r="10" spans="1:17" x14ac:dyDescent="0.25">
      <c r="A10" s="4" t="s">
        <v>12</v>
      </c>
      <c r="B10" s="5">
        <v>1.321793</v>
      </c>
      <c r="C10" s="5">
        <v>0.77779209999999999</v>
      </c>
      <c r="D10">
        <f t="shared" ref="D10:D41" si="7">C2/B2</f>
        <v>0.58119125120212689</v>
      </c>
      <c r="E10" s="5">
        <v>2.3180499999999999</v>
      </c>
      <c r="F10" s="5">
        <v>1.4376</v>
      </c>
      <c r="G10" s="5">
        <v>2.0356230000000002</v>
      </c>
      <c r="H10" s="5">
        <v>2.1</v>
      </c>
      <c r="I10" s="5">
        <v>2.717788724</v>
      </c>
      <c r="J10" s="5">
        <v>1.4246088779999999</v>
      </c>
      <c r="K10" s="13">
        <f t="shared" si="4"/>
        <v>3.2212683666818173E-4</v>
      </c>
      <c r="L10" s="13">
        <f t="shared" si="6"/>
        <v>1.2744448403239782E-2</v>
      </c>
      <c r="M10" s="13"/>
      <c r="N10" s="14">
        <f t="shared" si="1"/>
        <v>8.8044999999999998E-3</v>
      </c>
      <c r="O10" s="13">
        <f t="shared" si="2"/>
        <v>-6.4376999999999902E-4</v>
      </c>
      <c r="P10" s="13">
        <f t="shared" si="5"/>
        <v>2.717788724E-2</v>
      </c>
      <c r="Q10" s="13">
        <f t="shared" si="3"/>
        <v>1.4246088779999999E-2</v>
      </c>
    </row>
    <row r="11" spans="1:17" x14ac:dyDescent="0.25">
      <c r="A11" s="4" t="s">
        <v>13</v>
      </c>
      <c r="B11" s="6">
        <v>1.3069310000000001</v>
      </c>
      <c r="C11" s="6">
        <v>0.76716150000000005</v>
      </c>
      <c r="D11">
        <f t="shared" si="7"/>
        <v>0.58100409419117383</v>
      </c>
      <c r="E11" s="6">
        <v>2.2787600000000001</v>
      </c>
      <c r="F11" s="6">
        <v>1.4251</v>
      </c>
      <c r="G11" s="6">
        <v>2.6806230000000002</v>
      </c>
      <c r="H11" s="6">
        <v>2.2999999999999998</v>
      </c>
      <c r="I11" s="6">
        <v>2.8991055860000001</v>
      </c>
      <c r="J11" s="6">
        <v>1.799071447</v>
      </c>
      <c r="K11" s="13">
        <f t="shared" si="4"/>
        <v>-3.6113418775627926E-4</v>
      </c>
      <c r="L11" s="13">
        <f t="shared" si="6"/>
        <v>5.7501740122969471E-2</v>
      </c>
      <c r="M11" s="13"/>
      <c r="N11" s="14">
        <f t="shared" si="1"/>
        <v>8.5366000000000001E-3</v>
      </c>
      <c r="O11" s="13">
        <f t="shared" si="2"/>
        <v>3.8062300000000038E-3</v>
      </c>
      <c r="P11" s="13">
        <f t="shared" si="5"/>
        <v>2.899105586E-2</v>
      </c>
      <c r="Q11" s="13">
        <f t="shared" si="3"/>
        <v>1.7990714469999999E-2</v>
      </c>
    </row>
    <row r="12" spans="1:17" x14ac:dyDescent="0.25">
      <c r="A12" s="4" t="s">
        <v>14</v>
      </c>
      <c r="B12" s="5">
        <v>1.2909269999999999</v>
      </c>
      <c r="C12" s="5">
        <v>0.73533859999999995</v>
      </c>
      <c r="D12">
        <f t="shared" si="7"/>
        <v>0.58121399043352162</v>
      </c>
      <c r="E12" s="5">
        <v>2.2778499999999999</v>
      </c>
      <c r="F12" s="5">
        <v>1.4784330000000001</v>
      </c>
      <c r="G12" s="5">
        <v>2.3000250000000002</v>
      </c>
      <c r="H12" s="5">
        <v>2.2000000000000002</v>
      </c>
      <c r="I12" s="5">
        <v>2.6249711279999999</v>
      </c>
      <c r="J12" s="5">
        <v>1.7587232450000001</v>
      </c>
      <c r="K12" s="13">
        <f t="shared" si="4"/>
        <v>-1.3559605700071121E-3</v>
      </c>
      <c r="L12" s="13">
        <f t="shared" si="6"/>
        <v>1.1178280739042421E-3</v>
      </c>
      <c r="M12" s="13"/>
      <c r="N12" s="14">
        <f t="shared" si="1"/>
        <v>7.9941699999999984E-3</v>
      </c>
      <c r="O12" s="13">
        <f t="shared" si="2"/>
        <v>1.0002500000000003E-3</v>
      </c>
      <c r="P12" s="13">
        <f t="shared" si="5"/>
        <v>2.6249711279999997E-2</v>
      </c>
      <c r="Q12" s="13">
        <f t="shared" si="3"/>
        <v>1.758723245E-2</v>
      </c>
    </row>
    <row r="13" spans="1:17" x14ac:dyDescent="0.25">
      <c r="A13" s="4" t="s">
        <v>15</v>
      </c>
      <c r="B13" s="6">
        <v>1.2648809999999999</v>
      </c>
      <c r="C13" s="6">
        <v>0.71868310000000002</v>
      </c>
      <c r="D13">
        <f t="shared" si="7"/>
        <v>0.58200316377522021</v>
      </c>
      <c r="E13" s="6">
        <v>2.2369880000000002</v>
      </c>
      <c r="F13" s="6">
        <v>1.5015000000000001</v>
      </c>
      <c r="G13" s="6">
        <v>2.0560269999999998</v>
      </c>
      <c r="H13" s="6">
        <v>2.5</v>
      </c>
      <c r="I13" s="6">
        <v>2.8672536530000001</v>
      </c>
      <c r="J13" s="6">
        <v>1.841136146</v>
      </c>
      <c r="K13" s="13">
        <f t="shared" si="4"/>
        <v>-1.1204671018891737E-2</v>
      </c>
      <c r="L13" s="13">
        <f t="shared" si="6"/>
        <v>-7.8153128922515309E-3</v>
      </c>
      <c r="M13" s="13"/>
      <c r="N13" s="14">
        <f t="shared" si="1"/>
        <v>7.3548800000000011E-3</v>
      </c>
      <c r="O13" s="13">
        <f t="shared" si="2"/>
        <v>-4.439730000000002E-3</v>
      </c>
      <c r="P13" s="13">
        <f t="shared" si="5"/>
        <v>2.8672536530000001E-2</v>
      </c>
      <c r="Q13" s="13">
        <f t="shared" si="3"/>
        <v>1.8411361460000001E-2</v>
      </c>
    </row>
    <row r="14" spans="1:17" x14ac:dyDescent="0.25">
      <c r="A14" s="4" t="s">
        <v>16</v>
      </c>
      <c r="B14" s="5">
        <v>1.2712159999999999</v>
      </c>
      <c r="C14" s="5">
        <v>0.75356959999999995</v>
      </c>
      <c r="D14">
        <f t="shared" si="7"/>
        <v>0.58859821311548677</v>
      </c>
      <c r="E14" s="5">
        <v>1.9615959999999999</v>
      </c>
      <c r="F14" s="5">
        <v>1.3298669999999999</v>
      </c>
      <c r="G14" s="5">
        <v>1.787102</v>
      </c>
      <c r="H14" s="5">
        <v>2.8</v>
      </c>
      <c r="I14" s="5">
        <v>3.0831140669999999</v>
      </c>
      <c r="J14" s="5">
        <v>2.4404836699999999</v>
      </c>
      <c r="K14" s="13">
        <f t="shared" si="4"/>
        <v>-4.2015117203538323E-2</v>
      </c>
      <c r="L14" s="13">
        <f t="shared" si="6"/>
        <v>-1.2584071355151369E-2</v>
      </c>
      <c r="M14" s="13">
        <f>(D2-D14)/D14</f>
        <v>-1.2584071355151369E-2</v>
      </c>
      <c r="N14" s="14">
        <f t="shared" si="1"/>
        <v>6.3172899999999997E-3</v>
      </c>
      <c r="O14" s="13">
        <f t="shared" si="2"/>
        <v>-1.0128979999999999E-2</v>
      </c>
      <c r="P14" s="13">
        <f t="shared" si="5"/>
        <v>3.083114067E-2</v>
      </c>
      <c r="Q14" s="13">
        <f t="shared" si="3"/>
        <v>2.4404836699999998E-2</v>
      </c>
    </row>
    <row r="15" spans="1:17" x14ac:dyDescent="0.25">
      <c r="A15" s="4" t="s">
        <v>17</v>
      </c>
      <c r="B15" s="6">
        <v>1.25322</v>
      </c>
      <c r="C15" s="6">
        <v>0.76414000000000004</v>
      </c>
      <c r="D15">
        <f t="shared" si="7"/>
        <v>0.61441284062573598</v>
      </c>
      <c r="E15" s="6">
        <v>1.9470449999999999</v>
      </c>
      <c r="F15" s="6">
        <v>1.2130000000000001</v>
      </c>
      <c r="G15" s="6">
        <v>1.3716360000000001</v>
      </c>
      <c r="H15" s="6">
        <v>2.7</v>
      </c>
      <c r="I15" s="6">
        <v>3.12771636</v>
      </c>
      <c r="J15" s="6">
        <v>2.4635191509999999</v>
      </c>
      <c r="K15" s="13">
        <f t="shared" ref="K15:K19" si="8">(D15-D16)/D16</f>
        <v>5.5939481294464473E-2</v>
      </c>
      <c r="L15" s="13">
        <f t="shared" ref="L15:L19" si="9">(D11-D15)/D15</f>
        <v>-5.4375078490445788E-2</v>
      </c>
      <c r="M15" s="13">
        <f t="shared" ref="M15:M19" si="10">(D3-D15)/D15</f>
        <v>-5.4375078490445788E-2</v>
      </c>
      <c r="N15" s="14">
        <f t="shared" si="1"/>
        <v>7.3404499999999984E-3</v>
      </c>
      <c r="O15" s="13">
        <f t="shared" si="2"/>
        <v>-1.3283640000000001E-2</v>
      </c>
      <c r="P15" s="13">
        <f t="shared" si="5"/>
        <v>3.1277163599999998E-2</v>
      </c>
      <c r="Q15" s="13">
        <f t="shared" si="3"/>
        <v>2.4635191509999998E-2</v>
      </c>
    </row>
    <row r="16" spans="1:17" x14ac:dyDescent="0.25">
      <c r="A16" s="4" t="s">
        <v>18</v>
      </c>
      <c r="B16" s="5">
        <v>1.3446720000000001</v>
      </c>
      <c r="C16" s="5">
        <v>0.78173380000000003</v>
      </c>
      <c r="D16">
        <f t="shared" si="7"/>
        <v>0.58186368774897412</v>
      </c>
      <c r="E16" s="5">
        <v>1.5130220000000001</v>
      </c>
      <c r="F16" s="5">
        <v>1.0936669999999999</v>
      </c>
      <c r="G16" s="5">
        <v>1.320559</v>
      </c>
      <c r="H16" s="5">
        <v>2.6</v>
      </c>
      <c r="I16" s="5">
        <v>3.75347556</v>
      </c>
      <c r="J16" s="5">
        <v>2.3877467050000001</v>
      </c>
      <c r="K16" s="13">
        <f t="shared" si="8"/>
        <v>7.6353372147273469E-3</v>
      </c>
      <c r="L16" s="13">
        <f t="shared" si="9"/>
        <v>-1.1165799295122752E-3</v>
      </c>
      <c r="M16" s="13">
        <f t="shared" si="10"/>
        <v>-1.1165799295122752E-3</v>
      </c>
      <c r="N16" s="14">
        <f t="shared" si="1"/>
        <v>4.1935500000000016E-3</v>
      </c>
      <c r="O16" s="13">
        <f t="shared" si="2"/>
        <v>-1.2794410000000001E-2</v>
      </c>
      <c r="P16" s="13">
        <f t="shared" si="5"/>
        <v>3.7534755599999997E-2</v>
      </c>
      <c r="Q16" s="13">
        <f t="shared" si="3"/>
        <v>2.387746705E-2</v>
      </c>
    </row>
    <row r="17" spans="1:19" x14ac:dyDescent="0.25">
      <c r="A17" s="4" t="s">
        <v>19</v>
      </c>
      <c r="B17" s="6">
        <v>1.323294</v>
      </c>
      <c r="C17" s="6">
        <v>0.80681409999999998</v>
      </c>
      <c r="D17">
        <f t="shared" si="7"/>
        <v>0.57745462694603655</v>
      </c>
      <c r="E17" s="6">
        <v>1.7129449999999999</v>
      </c>
      <c r="F17" s="6">
        <v>1.3067</v>
      </c>
      <c r="G17" s="6">
        <v>1.911996</v>
      </c>
      <c r="H17" s="6">
        <v>2.2000000000000002</v>
      </c>
      <c r="I17" s="6">
        <v>2.1977790920000002</v>
      </c>
      <c r="J17" s="6">
        <v>2.4827228290000001</v>
      </c>
      <c r="K17" s="13">
        <f t="shared" si="8"/>
        <v>-1.8663877256039789E-2</v>
      </c>
      <c r="L17" s="13">
        <f t="shared" si="9"/>
        <v>7.8768731202992354E-3</v>
      </c>
      <c r="M17" s="13">
        <f t="shared" si="10"/>
        <v>7.8768731202992354E-3</v>
      </c>
      <c r="N17" s="14">
        <f t="shared" si="1"/>
        <v>4.0624499999999996E-3</v>
      </c>
      <c r="O17" s="13">
        <f t="shared" si="2"/>
        <v>-2.8800400000000017E-3</v>
      </c>
      <c r="P17" s="13">
        <f t="shared" si="5"/>
        <v>2.1977790920000004E-2</v>
      </c>
      <c r="Q17" s="13">
        <f t="shared" si="3"/>
        <v>2.482722829E-2</v>
      </c>
    </row>
    <row r="18" spans="1:19" x14ac:dyDescent="0.25">
      <c r="A18" s="4" t="s">
        <v>20</v>
      </c>
      <c r="B18" s="5">
        <v>1.3350070000000001</v>
      </c>
      <c r="C18" s="5">
        <v>0.80597249999999998</v>
      </c>
      <c r="D18">
        <f t="shared" si="7"/>
        <v>0.58843714560449323</v>
      </c>
      <c r="E18" s="5">
        <v>1.445373</v>
      </c>
      <c r="F18" s="5">
        <v>1.2978000000000001</v>
      </c>
      <c r="G18" s="5">
        <v>1.391807</v>
      </c>
      <c r="H18" s="5">
        <v>1.5</v>
      </c>
      <c r="I18" s="5">
        <v>1.6534435869999999</v>
      </c>
      <c r="J18" s="5">
        <v>2.1024753249999999</v>
      </c>
      <c r="K18" s="13">
        <f t="shared" si="8"/>
        <v>2.4574318993143729E-3</v>
      </c>
      <c r="L18" s="13">
        <f t="shared" si="9"/>
        <v>2.7372084205880238E-4</v>
      </c>
      <c r="M18" s="13">
        <f t="shared" si="10"/>
        <v>2.7372084205880238E-4</v>
      </c>
      <c r="N18" s="14">
        <f t="shared" si="1"/>
        <v>1.4757299999999995E-3</v>
      </c>
      <c r="O18" s="13">
        <f t="shared" si="2"/>
        <v>-1.0819299999999998E-3</v>
      </c>
      <c r="P18" s="13">
        <f t="shared" si="5"/>
        <v>1.6534435869999999E-2</v>
      </c>
      <c r="Q18" s="13">
        <f t="shared" si="3"/>
        <v>2.102475325E-2</v>
      </c>
    </row>
    <row r="19" spans="1:19" x14ac:dyDescent="0.25">
      <c r="A19" s="4" t="s">
        <v>21</v>
      </c>
      <c r="B19" s="6">
        <v>1.304427</v>
      </c>
      <c r="C19" s="6">
        <v>0.76179209999999997</v>
      </c>
      <c r="D19">
        <f t="shared" si="7"/>
        <v>0.58699464623610587</v>
      </c>
      <c r="E19" s="6">
        <v>1.0599730000000001</v>
      </c>
      <c r="F19" s="6">
        <v>0.84109999999999996</v>
      </c>
      <c r="G19" s="6">
        <v>1.231333</v>
      </c>
      <c r="H19" s="6">
        <v>1</v>
      </c>
      <c r="I19" s="6">
        <v>1.1615540019999999</v>
      </c>
      <c r="J19" s="6">
        <v>2.192470556</v>
      </c>
      <c r="K19" s="13">
        <f t="shared" si="8"/>
        <v>3.0501102052357208E-2</v>
      </c>
      <c r="L19" s="13">
        <f t="shared" si="9"/>
        <v>4.6709445419033241E-2</v>
      </c>
      <c r="M19" s="13">
        <f t="shared" si="10"/>
        <v>4.6709445419033241E-2</v>
      </c>
      <c r="N19" s="14">
        <f t="shared" si="1"/>
        <v>2.1887300000000011E-3</v>
      </c>
      <c r="O19" s="13">
        <f t="shared" si="2"/>
        <v>2.3133300000000002E-3</v>
      </c>
      <c r="P19" s="13">
        <f t="shared" si="5"/>
        <v>1.1615540019999999E-2</v>
      </c>
      <c r="Q19" s="13">
        <f t="shared" si="3"/>
        <v>2.192470556E-2</v>
      </c>
    </row>
    <row r="20" spans="1:19" x14ac:dyDescent="0.25">
      <c r="A20" s="4" t="s">
        <v>22</v>
      </c>
      <c r="B20" s="5">
        <v>1.288513</v>
      </c>
      <c r="C20" s="5">
        <v>0.69725130000000002</v>
      </c>
      <c r="D20">
        <f t="shared" si="7"/>
        <v>0.56962059047490676</v>
      </c>
      <c r="E20" s="5">
        <v>1.284791</v>
      </c>
      <c r="F20" s="5">
        <v>1.471967</v>
      </c>
      <c r="G20" s="5">
        <v>1.551407</v>
      </c>
      <c r="H20" s="5">
        <v>0.7</v>
      </c>
      <c r="I20" s="5">
        <v>0.48316809100000002</v>
      </c>
      <c r="J20" s="5">
        <v>2.181574415</v>
      </c>
      <c r="K20" s="13">
        <f t="shared" ref="K20:K83" si="11">(D20-D21)/D21</f>
        <v>2.5312437435782548E-3</v>
      </c>
      <c r="L20" s="13">
        <f t="shared" ref="L20:L83" si="12">(D16-D20)/D20</f>
        <v>2.1493424708997944E-2</v>
      </c>
      <c r="M20" s="13">
        <f t="shared" ref="M20:M83" si="13">(D8-D20)/D20</f>
        <v>2.1493424708997944E-2</v>
      </c>
      <c r="N20" s="14">
        <f t="shared" si="1"/>
        <v>-1.8717600000000001E-3</v>
      </c>
      <c r="O20" s="13">
        <f t="shared" si="2"/>
        <v>8.5140700000000003E-3</v>
      </c>
      <c r="P20" s="13">
        <f t="shared" si="5"/>
        <v>4.8316809100000004E-3</v>
      </c>
      <c r="Q20" s="13">
        <f t="shared" si="3"/>
        <v>2.181574415E-2</v>
      </c>
    </row>
    <row r="21" spans="1:19" x14ac:dyDescent="0.25">
      <c r="A21" s="4" t="s">
        <v>23</v>
      </c>
      <c r="B21" s="6">
        <v>1.3736900000000001</v>
      </c>
      <c r="C21" s="6">
        <v>0.6987951</v>
      </c>
      <c r="D21">
        <f t="shared" si="7"/>
        <v>0.5681823823743104</v>
      </c>
      <c r="E21" s="6">
        <v>1.2168939999999999</v>
      </c>
      <c r="F21" s="6">
        <v>1.6099669999999999</v>
      </c>
      <c r="G21" s="6">
        <v>1.5425530000000001</v>
      </c>
      <c r="H21" s="6">
        <v>0.7</v>
      </c>
      <c r="I21" s="6">
        <v>0.70485855600000002</v>
      </c>
      <c r="J21" s="6">
        <v>2.1850476219999999</v>
      </c>
      <c r="K21" s="13">
        <f t="shared" si="11"/>
        <v>-4.1518480320409175E-2</v>
      </c>
      <c r="L21" s="13">
        <f t="shared" si="12"/>
        <v>1.6319134241683915E-2</v>
      </c>
      <c r="M21" s="13">
        <f t="shared" si="13"/>
        <v>1.6319134241683915E-2</v>
      </c>
      <c r="N21" s="14">
        <f t="shared" si="1"/>
        <v>-3.9307300000000003E-3</v>
      </c>
      <c r="O21" s="13">
        <f t="shared" si="2"/>
        <v>8.4255300000000005E-3</v>
      </c>
      <c r="P21" s="13">
        <f t="shared" si="5"/>
        <v>7.0485855599999999E-3</v>
      </c>
      <c r="Q21" s="13">
        <f t="shared" si="3"/>
        <v>2.1850476219999998E-2</v>
      </c>
    </row>
    <row r="22" spans="1:19" x14ac:dyDescent="0.25">
      <c r="A22" s="4" t="s">
        <v>24</v>
      </c>
      <c r="B22" s="5">
        <v>1.3351280000000001</v>
      </c>
      <c r="C22" s="5">
        <v>0.65937520000000005</v>
      </c>
      <c r="D22">
        <f t="shared" si="7"/>
        <v>0.59279430088985663</v>
      </c>
      <c r="E22" s="5">
        <v>1.518786</v>
      </c>
      <c r="F22" s="5">
        <v>1.915767</v>
      </c>
      <c r="G22" s="5">
        <v>1.330495</v>
      </c>
      <c r="H22" s="5">
        <v>0.4</v>
      </c>
      <c r="I22" s="5">
        <v>-0.39486916599999999</v>
      </c>
      <c r="J22" s="5">
        <v>2.2332205009999999</v>
      </c>
      <c r="K22" s="13">
        <f t="shared" si="11"/>
        <v>-2.7793763235550994E-2</v>
      </c>
      <c r="L22" s="13">
        <f t="shared" si="12"/>
        <v>-7.3501976635449752E-3</v>
      </c>
      <c r="M22" s="13">
        <f t="shared" si="13"/>
        <v>-1.9573483871744624E-2</v>
      </c>
      <c r="N22" s="14">
        <f t="shared" si="1"/>
        <v>-3.9698100000000007E-3</v>
      </c>
      <c r="O22" s="13">
        <f t="shared" si="2"/>
        <v>9.3049499999999993E-3</v>
      </c>
      <c r="P22" s="13">
        <f t="shared" si="5"/>
        <v>-3.9486916599999998E-3</v>
      </c>
      <c r="Q22" s="13">
        <f t="shared" si="3"/>
        <v>2.2332205009999998E-2</v>
      </c>
    </row>
    <row r="23" spans="1:19" x14ac:dyDescent="0.25">
      <c r="A23" s="4" t="s">
        <v>25</v>
      </c>
      <c r="B23" s="6">
        <v>1.308487</v>
      </c>
      <c r="C23" s="6">
        <v>0.6457541</v>
      </c>
      <c r="D23">
        <f t="shared" si="7"/>
        <v>0.60974130639472723</v>
      </c>
      <c r="E23" s="6">
        <v>1.4808250000000001</v>
      </c>
      <c r="F23" s="6">
        <v>1.9988669999999999</v>
      </c>
      <c r="G23" s="6">
        <v>1.193001</v>
      </c>
      <c r="H23" s="6">
        <v>0.4</v>
      </c>
      <c r="I23" s="6">
        <v>0.21933249699999999</v>
      </c>
      <c r="J23" s="6">
        <v>2.1439057309999998</v>
      </c>
      <c r="K23" s="13">
        <f t="shared" si="11"/>
        <v>4.8825139647806846E-2</v>
      </c>
      <c r="L23" s="13">
        <f t="shared" si="12"/>
        <v>-3.7305427597020789E-2</v>
      </c>
      <c r="M23" s="13">
        <f t="shared" si="13"/>
        <v>-4.7130171274553351E-2</v>
      </c>
      <c r="N23" s="14">
        <f t="shared" si="1"/>
        <v>-5.1804199999999989E-3</v>
      </c>
      <c r="O23" s="13">
        <f t="shared" si="2"/>
        <v>7.9300099999999995E-3</v>
      </c>
      <c r="P23" s="13">
        <f t="shared" si="5"/>
        <v>2.19332497E-3</v>
      </c>
      <c r="Q23" s="13">
        <f t="shared" si="3"/>
        <v>2.1439057309999999E-2</v>
      </c>
    </row>
    <row r="24" spans="1:19" x14ac:dyDescent="0.25">
      <c r="A24" s="4" t="s">
        <v>26</v>
      </c>
      <c r="B24" s="5">
        <v>1.2292000000000001</v>
      </c>
      <c r="C24" s="5">
        <v>0.65271900000000005</v>
      </c>
      <c r="D24">
        <f t="shared" si="7"/>
        <v>0.58135649437186165</v>
      </c>
      <c r="E24" s="5">
        <v>1.644984</v>
      </c>
      <c r="F24" s="5">
        <v>1.9829669999999999</v>
      </c>
      <c r="G24" s="5">
        <v>0.90209600000000001</v>
      </c>
      <c r="H24" s="5">
        <v>0.3</v>
      </c>
      <c r="I24" s="5">
        <v>0.82387143900000004</v>
      </c>
      <c r="J24" s="5">
        <v>2.4782640640000002</v>
      </c>
      <c r="K24" s="13">
        <f t="shared" si="11"/>
        <v>-4.6489692156695864E-2</v>
      </c>
      <c r="L24" s="13">
        <f t="shared" si="12"/>
        <v>-2.0187103800457559E-2</v>
      </c>
      <c r="M24" s="13">
        <f t="shared" si="13"/>
        <v>-2.4512315544699315E-4</v>
      </c>
      <c r="N24" s="14">
        <f t="shared" si="1"/>
        <v>-3.379829999999999E-3</v>
      </c>
      <c r="O24" s="13">
        <f t="shared" si="2"/>
        <v>6.0209599999999997E-3</v>
      </c>
      <c r="P24" s="13">
        <f t="shared" si="5"/>
        <v>8.2387143900000005E-3</v>
      </c>
      <c r="Q24" s="13">
        <f t="shared" si="3"/>
        <v>2.4782640640000003E-2</v>
      </c>
    </row>
    <row r="25" spans="1:19" x14ac:dyDescent="0.25">
      <c r="A25" s="4" t="s">
        <v>27</v>
      </c>
      <c r="B25" s="6">
        <v>1.24028</v>
      </c>
      <c r="C25" s="6">
        <v>0.6601361</v>
      </c>
      <c r="D25">
        <f t="shared" si="7"/>
        <v>0.60970132109720132</v>
      </c>
      <c r="E25" s="6">
        <v>1.4421839999999999</v>
      </c>
      <c r="F25" s="6">
        <v>1.7065330000000001</v>
      </c>
      <c r="G25" s="6">
        <v>1.075269</v>
      </c>
      <c r="H25" s="6">
        <v>0.4</v>
      </c>
      <c r="I25" s="6">
        <v>2.0224016960000002</v>
      </c>
      <c r="J25" s="6">
        <v>2.7240463529999999</v>
      </c>
      <c r="K25" s="13">
        <f t="shared" si="11"/>
        <v>9.9048436193685165E-3</v>
      </c>
      <c r="L25" s="13">
        <f t="shared" si="12"/>
        <v>-6.8097176906513193E-2</v>
      </c>
      <c r="M25" s="13">
        <f t="shared" si="13"/>
        <v>-4.5429059054909515E-2</v>
      </c>
      <c r="N25" s="14">
        <f t="shared" si="1"/>
        <v>-2.6434900000000018E-3</v>
      </c>
      <c r="O25" s="13">
        <f t="shared" si="2"/>
        <v>6.7526900000000004E-3</v>
      </c>
      <c r="P25" s="13">
        <f t="shared" si="5"/>
        <v>2.0224016960000001E-2</v>
      </c>
      <c r="Q25" s="13">
        <f t="shared" si="3"/>
        <v>2.7240463529999998E-2</v>
      </c>
    </row>
    <row r="26" spans="1:19" x14ac:dyDescent="0.25">
      <c r="A26" s="4" t="s">
        <v>28</v>
      </c>
      <c r="B26" s="5">
        <v>1.136468</v>
      </c>
      <c r="C26" s="5">
        <v>0.63194530000000004</v>
      </c>
      <c r="D26">
        <f t="shared" si="7"/>
        <v>0.60372155351994405</v>
      </c>
      <c r="E26" s="5">
        <v>1.9551719999999999</v>
      </c>
      <c r="F26" s="5">
        <v>2.1116329999999999</v>
      </c>
      <c r="G26" s="5">
        <v>1.9256850000000001</v>
      </c>
      <c r="H26" s="5">
        <v>1.1000000000000001</v>
      </c>
      <c r="I26" s="5">
        <v>2.7538071400000002</v>
      </c>
      <c r="J26" s="5">
        <v>3.2606366420000001</v>
      </c>
      <c r="K26" s="13">
        <f t="shared" si="11"/>
        <v>3.3760647942345547E-2</v>
      </c>
      <c r="L26" s="13">
        <f t="shared" si="12"/>
        <v>-1.8099821956623983E-2</v>
      </c>
      <c r="M26" s="13">
        <f t="shared" si="13"/>
        <v>-2.5050191294781532E-2</v>
      </c>
      <c r="N26" s="14">
        <f t="shared" si="1"/>
        <v>-1.5646099999999997E-3</v>
      </c>
      <c r="O26" s="13">
        <f t="shared" si="2"/>
        <v>8.2568499999999996E-3</v>
      </c>
      <c r="P26" s="13">
        <f t="shared" si="5"/>
        <v>2.7538071400000003E-2</v>
      </c>
      <c r="Q26" s="13">
        <f t="shared" si="3"/>
        <v>3.2606366420000005E-2</v>
      </c>
      <c r="S26" s="12">
        <f>0.021804955*100</f>
        <v>2.1804955000000001</v>
      </c>
    </row>
    <row r="27" spans="1:19" x14ac:dyDescent="0.25">
      <c r="A27" s="4" t="s">
        <v>29</v>
      </c>
      <c r="B27" s="6">
        <v>1.0888880000000001</v>
      </c>
      <c r="C27" s="6">
        <v>0.59931570000000001</v>
      </c>
      <c r="D27">
        <f t="shared" si="7"/>
        <v>0.58400516088673415</v>
      </c>
      <c r="E27" s="6">
        <v>2.1458330000000001</v>
      </c>
      <c r="F27" s="6">
        <v>2.586967</v>
      </c>
      <c r="G27" s="6">
        <v>2.0838969999999999</v>
      </c>
      <c r="H27" s="6">
        <v>1.5</v>
      </c>
      <c r="I27" s="6">
        <v>3.1197336029999998</v>
      </c>
      <c r="J27" s="6">
        <v>3.2524989880000001</v>
      </c>
      <c r="K27" s="13">
        <f t="shared" si="11"/>
        <v>7.9235337201448722E-2</v>
      </c>
      <c r="L27" s="13">
        <f t="shared" si="12"/>
        <v>4.4068352870231774E-2</v>
      </c>
      <c r="M27" s="13">
        <f t="shared" si="13"/>
        <v>5.2067484631183408E-2</v>
      </c>
      <c r="N27" s="14">
        <f t="shared" si="1"/>
        <v>-4.4113399999999988E-3</v>
      </c>
      <c r="O27" s="13">
        <f t="shared" si="2"/>
        <v>5.8389699999999989E-3</v>
      </c>
      <c r="P27" s="13">
        <f t="shared" si="5"/>
        <v>3.1197336029999998E-2</v>
      </c>
      <c r="Q27" s="13">
        <f t="shared" si="3"/>
        <v>3.2524989880000001E-2</v>
      </c>
    </row>
    <row r="28" spans="1:19" x14ac:dyDescent="0.25">
      <c r="A28" s="4" t="s">
        <v>30</v>
      </c>
      <c r="B28" s="5">
        <v>1.0901380000000001</v>
      </c>
      <c r="C28" s="5">
        <v>0.59408249999999996</v>
      </c>
      <c r="D28">
        <f t="shared" si="7"/>
        <v>0.54112864984676134</v>
      </c>
      <c r="E28" s="5">
        <v>2.3528570000000002</v>
      </c>
      <c r="F28" s="5">
        <v>2.7416</v>
      </c>
      <c r="G28" s="5">
        <v>2.22403</v>
      </c>
      <c r="H28" s="5">
        <v>1.6</v>
      </c>
      <c r="I28" s="5">
        <v>2.972572204</v>
      </c>
      <c r="J28" s="5">
        <v>3.2416033780000002</v>
      </c>
      <c r="K28" s="13">
        <f t="shared" si="11"/>
        <v>6.3749609875624016E-2</v>
      </c>
      <c r="L28" s="13">
        <f t="shared" si="12"/>
        <v>7.4340629601652344E-2</v>
      </c>
      <c r="M28" s="13">
        <f t="shared" si="13"/>
        <v>7.527791757791473E-2</v>
      </c>
      <c r="N28" s="14">
        <f t="shared" si="1"/>
        <v>-3.8874299999999986E-3</v>
      </c>
      <c r="O28" s="13">
        <f t="shared" si="2"/>
        <v>6.240299999999999E-3</v>
      </c>
      <c r="P28" s="13">
        <f t="shared" si="5"/>
        <v>2.9725722039999999E-2</v>
      </c>
      <c r="Q28" s="13">
        <f t="shared" si="3"/>
        <v>3.2416033779999999E-2</v>
      </c>
    </row>
    <row r="29" spans="1:19" x14ac:dyDescent="0.25">
      <c r="A29" s="4" t="s">
        <v>31</v>
      </c>
      <c r="B29" s="6">
        <v>1.103283</v>
      </c>
      <c r="C29" s="6">
        <v>0.60411239999999999</v>
      </c>
      <c r="D29">
        <f t="shared" si="7"/>
        <v>0.5086992698498205</v>
      </c>
      <c r="E29" s="6">
        <v>2.4694590000000001</v>
      </c>
      <c r="F29" s="6">
        <v>2.8361329999999998</v>
      </c>
      <c r="G29" s="6">
        <v>1.3900250000000001</v>
      </c>
      <c r="H29" s="6">
        <v>1.6</v>
      </c>
      <c r="I29" s="6">
        <v>2.6328056470000001</v>
      </c>
      <c r="J29" s="6">
        <v>3.0417599649999998</v>
      </c>
      <c r="K29" s="13">
        <f t="shared" si="11"/>
        <v>3.0033642084280932E-2</v>
      </c>
      <c r="L29" s="13">
        <f t="shared" si="12"/>
        <v>0.19854962889409866</v>
      </c>
      <c r="M29" s="13">
        <f t="shared" si="13"/>
        <v>0.13515914248611793</v>
      </c>
      <c r="N29" s="14">
        <f t="shared" si="1"/>
        <v>-3.6667399999999973E-3</v>
      </c>
      <c r="O29" s="13">
        <f t="shared" si="2"/>
        <v>-2.0997500000000001E-3</v>
      </c>
      <c r="P29" s="13">
        <f t="shared" si="5"/>
        <v>2.632805647E-2</v>
      </c>
      <c r="Q29" s="13">
        <f t="shared" si="3"/>
        <v>3.0417599649999998E-2</v>
      </c>
    </row>
    <row r="30" spans="1:19" x14ac:dyDescent="0.25">
      <c r="A30" s="4" t="s">
        <v>32</v>
      </c>
      <c r="B30" s="5">
        <v>1.0497270000000001</v>
      </c>
      <c r="C30" s="5">
        <v>0.61765479999999995</v>
      </c>
      <c r="D30">
        <f t="shared" si="7"/>
        <v>0.49386665548172159</v>
      </c>
      <c r="E30" s="5">
        <v>2.5833940000000002</v>
      </c>
      <c r="F30" s="5">
        <v>2.794667</v>
      </c>
      <c r="G30" s="5">
        <v>0.93074179999999995</v>
      </c>
      <c r="H30" s="5">
        <v>1.9</v>
      </c>
      <c r="I30" s="5">
        <v>3.3844473329999998</v>
      </c>
      <c r="J30" s="5">
        <v>2.3242632730000001</v>
      </c>
      <c r="K30" s="13">
        <f t="shared" si="11"/>
        <v>7.1853733690803152E-4</v>
      </c>
      <c r="L30" s="13">
        <f t="shared" si="12"/>
        <v>0.22243837849524198</v>
      </c>
      <c r="M30" s="13">
        <f t="shared" si="13"/>
        <v>0.19148992764155498</v>
      </c>
      <c r="N30" s="14">
        <f t="shared" si="1"/>
        <v>-2.1127299999999984E-3</v>
      </c>
      <c r="O30" s="13">
        <f t="shared" si="2"/>
        <v>-9.6925819999999999E-3</v>
      </c>
      <c r="P30" s="13">
        <f t="shared" si="5"/>
        <v>3.3844473329999999E-2</v>
      </c>
      <c r="Q30" s="13">
        <f t="shared" si="3"/>
        <v>2.3242632730000001E-2</v>
      </c>
    </row>
    <row r="31" spans="1:19" x14ac:dyDescent="0.25">
      <c r="A31" s="4" t="s">
        <v>33</v>
      </c>
      <c r="B31" s="6">
        <v>1.0386550000000001</v>
      </c>
      <c r="C31" s="6">
        <v>0.64479940000000002</v>
      </c>
      <c r="D31">
        <f t="shared" si="7"/>
        <v>0.49351204864855364</v>
      </c>
      <c r="E31" s="6">
        <v>2.5825369999999999</v>
      </c>
      <c r="F31" s="6">
        <v>2.6747000000000001</v>
      </c>
      <c r="G31" s="6">
        <v>1.14974</v>
      </c>
      <c r="H31" s="6">
        <v>2.4</v>
      </c>
      <c r="I31" s="6">
        <v>2.5211811590000002</v>
      </c>
      <c r="J31" s="6">
        <v>1.5676371579999999</v>
      </c>
      <c r="K31" s="13">
        <f t="shared" si="11"/>
        <v>-7.0618428146258794E-2</v>
      </c>
      <c r="L31" s="13">
        <f t="shared" si="12"/>
        <v>0.18336555811755606</v>
      </c>
      <c r="M31" s="13">
        <f t="shared" si="13"/>
        <v>0.18942313129648491</v>
      </c>
      <c r="N31" s="14">
        <f t="shared" si="1"/>
        <v>-9.2163000000000217E-4</v>
      </c>
      <c r="O31" s="13">
        <f t="shared" si="2"/>
        <v>-1.2502599999999999E-2</v>
      </c>
      <c r="P31" s="13">
        <f t="shared" si="5"/>
        <v>2.5211811590000001E-2</v>
      </c>
      <c r="Q31" s="13">
        <f t="shared" si="3"/>
        <v>1.5676371580000001E-2</v>
      </c>
    </row>
    <row r="32" spans="1:19" x14ac:dyDescent="0.25">
      <c r="A32" s="4" t="s">
        <v>34</v>
      </c>
      <c r="B32" s="5">
        <v>1.023495</v>
      </c>
      <c r="C32" s="5">
        <v>0.65124029999999999</v>
      </c>
      <c r="D32">
        <f t="shared" si="7"/>
        <v>0.53101122681418811</v>
      </c>
      <c r="E32" s="5">
        <v>1.964985</v>
      </c>
      <c r="F32" s="5">
        <v>2.0116329999999998</v>
      </c>
      <c r="G32" s="5">
        <v>0.76523640000000004</v>
      </c>
      <c r="H32" s="5">
        <v>2.4</v>
      </c>
      <c r="I32" s="5">
        <v>1.8309374890000001</v>
      </c>
      <c r="J32" s="5">
        <v>2.0651750930000001</v>
      </c>
      <c r="K32" s="13">
        <f t="shared" si="11"/>
        <v>-2.3229991616861845E-3</v>
      </c>
      <c r="L32" s="13">
        <f t="shared" si="12"/>
        <v>1.905312453236235E-2</v>
      </c>
      <c r="M32" s="13">
        <f t="shared" si="13"/>
        <v>7.2709128754878241E-2</v>
      </c>
      <c r="N32" s="14">
        <f t="shared" si="1"/>
        <v>-4.6647999999999801E-4</v>
      </c>
      <c r="O32" s="13">
        <f t="shared" si="2"/>
        <v>-1.6347635999999999E-2</v>
      </c>
      <c r="P32" s="13">
        <f t="shared" si="5"/>
        <v>1.8309374890000001E-2</v>
      </c>
      <c r="Q32" s="13">
        <f t="shared" si="3"/>
        <v>2.0651750930000001E-2</v>
      </c>
    </row>
    <row r="33" spans="1:17" x14ac:dyDescent="0.25">
      <c r="A33" s="4" t="s">
        <v>35</v>
      </c>
      <c r="B33" s="6">
        <v>1.008626</v>
      </c>
      <c r="C33" s="6">
        <v>0.64528810000000003</v>
      </c>
      <c r="D33">
        <f t="shared" si="7"/>
        <v>0.53224763763021254</v>
      </c>
      <c r="E33" s="6">
        <v>1.916919</v>
      </c>
      <c r="F33" s="6">
        <v>2.0781329999999998</v>
      </c>
      <c r="G33" s="6">
        <v>0.90759069999999997</v>
      </c>
      <c r="H33" s="6">
        <v>2.5</v>
      </c>
      <c r="I33" s="6">
        <v>1.573583484</v>
      </c>
      <c r="J33" s="6">
        <v>1.320042991</v>
      </c>
      <c r="K33" s="13">
        <f t="shared" si="11"/>
        <v>-4.2824737770290583E-2</v>
      </c>
      <c r="L33" s="13">
        <f t="shared" si="12"/>
        <v>-4.4243254672278402E-2</v>
      </c>
      <c r="M33" s="13">
        <f t="shared" si="13"/>
        <v>6.7515085466784336E-2</v>
      </c>
      <c r="N33" s="14">
        <f t="shared" si="1"/>
        <v>-1.6121399999999974E-3</v>
      </c>
      <c r="O33" s="13">
        <f t="shared" si="2"/>
        <v>-1.5924093E-2</v>
      </c>
      <c r="P33" s="13">
        <f t="shared" si="5"/>
        <v>1.5735834840000001E-2</v>
      </c>
      <c r="Q33" s="13">
        <f t="shared" si="3"/>
        <v>1.320042991E-2</v>
      </c>
    </row>
    <row r="34" spans="1:17" x14ac:dyDescent="0.25">
      <c r="A34" s="4" t="s">
        <v>36</v>
      </c>
      <c r="B34" s="5">
        <v>0.99097109999999999</v>
      </c>
      <c r="C34" s="5">
        <v>0.62267519999999998</v>
      </c>
      <c r="D34">
        <f t="shared" si="7"/>
        <v>0.55606079537655262</v>
      </c>
      <c r="E34" s="5">
        <v>1.7726029999999999</v>
      </c>
      <c r="F34" s="5">
        <v>1.797633</v>
      </c>
      <c r="G34" s="5">
        <v>0.93948600000000004</v>
      </c>
      <c r="H34" s="5">
        <v>2.4</v>
      </c>
      <c r="I34" s="5">
        <v>0.73508072999999996</v>
      </c>
      <c r="J34" s="5">
        <v>1.9226106519999999</v>
      </c>
      <c r="K34" s="13">
        <f t="shared" si="11"/>
        <v>1.0298791364857651E-2</v>
      </c>
      <c r="L34" s="13">
        <f t="shared" si="12"/>
        <v>-0.11184773393836274</v>
      </c>
      <c r="M34" s="13">
        <f t="shared" si="13"/>
        <v>6.6060232655727608E-2</v>
      </c>
      <c r="N34" s="14">
        <f t="shared" si="1"/>
        <v>-2.503000000000011E-4</v>
      </c>
      <c r="O34" s="13">
        <f t="shared" si="2"/>
        <v>-1.4605139999999999E-2</v>
      </c>
      <c r="P34" s="13">
        <f t="shared" si="5"/>
        <v>7.3508072999999997E-3</v>
      </c>
      <c r="Q34" s="13">
        <f t="shared" si="3"/>
        <v>1.9226106519999998E-2</v>
      </c>
    </row>
    <row r="35" spans="1:17" x14ac:dyDescent="0.25">
      <c r="A35" s="4" t="s">
        <v>37</v>
      </c>
      <c r="B35" s="6">
        <v>0.99490959999999995</v>
      </c>
      <c r="C35" s="6">
        <v>0.63280650000000005</v>
      </c>
      <c r="D35">
        <f t="shared" si="7"/>
        <v>0.55039241868768873</v>
      </c>
      <c r="E35" s="6">
        <v>1.7736339999999999</v>
      </c>
      <c r="F35" s="6">
        <v>1.6826669999999999</v>
      </c>
      <c r="G35" s="6">
        <v>1.219174</v>
      </c>
      <c r="H35" s="6">
        <v>2.2000000000000002</v>
      </c>
      <c r="I35" s="6">
        <v>1.318874171</v>
      </c>
      <c r="J35" s="6">
        <v>1.983557464</v>
      </c>
      <c r="K35" s="13">
        <f t="shared" si="11"/>
        <v>9.9669499158107477E-3</v>
      </c>
      <c r="L35" s="13">
        <f t="shared" si="12"/>
        <v>-0.10334511906024443</v>
      </c>
      <c r="M35" s="13">
        <f t="shared" si="13"/>
        <v>0.10783013299591808</v>
      </c>
      <c r="N35" s="14">
        <f t="shared" si="1"/>
        <v>9.0967000000000023E-4</v>
      </c>
      <c r="O35" s="13">
        <f t="shared" si="2"/>
        <v>-9.8082600000000027E-3</v>
      </c>
      <c r="P35" s="13">
        <f t="shared" si="5"/>
        <v>1.318874171E-2</v>
      </c>
      <c r="Q35" s="13">
        <f t="shared" si="3"/>
        <v>1.9835574639999999E-2</v>
      </c>
    </row>
    <row r="36" spans="1:17" x14ac:dyDescent="0.25">
      <c r="A36" s="4" t="s">
        <v>38</v>
      </c>
      <c r="B36" s="5">
        <v>1.010146</v>
      </c>
      <c r="C36" s="5">
        <v>0.63229809999999997</v>
      </c>
      <c r="D36">
        <f t="shared" si="7"/>
        <v>0.54496082147397851</v>
      </c>
      <c r="E36" s="5">
        <v>1.9114640000000001</v>
      </c>
      <c r="F36" s="5">
        <v>1.974367</v>
      </c>
      <c r="G36" s="5">
        <v>1.582454</v>
      </c>
      <c r="H36" s="5">
        <v>2.5</v>
      </c>
      <c r="I36" s="5">
        <v>2.5769820449999998</v>
      </c>
      <c r="J36" s="5">
        <v>0.88671156900000003</v>
      </c>
      <c r="K36" s="13">
        <f t="shared" si="11"/>
        <v>-4.7447958388612752E-3</v>
      </c>
      <c r="L36" s="13">
        <f t="shared" si="12"/>
        <v>-2.5597426659150178E-2</v>
      </c>
      <c r="M36" s="13">
        <f t="shared" si="13"/>
        <v>6.6785852236941057E-2</v>
      </c>
      <c r="N36" s="14">
        <f t="shared" si="1"/>
        <v>-6.2902999999999928E-4</v>
      </c>
      <c r="O36" s="13">
        <f t="shared" si="2"/>
        <v>-9.1754599999999999E-3</v>
      </c>
      <c r="P36" s="13">
        <f t="shared" si="5"/>
        <v>2.5769820449999998E-2</v>
      </c>
      <c r="Q36" s="13">
        <f t="shared" si="3"/>
        <v>8.8671156899999999E-3</v>
      </c>
    </row>
    <row r="37" spans="1:17" x14ac:dyDescent="0.25">
      <c r="A37" s="4" t="s">
        <v>39</v>
      </c>
      <c r="B37" s="6">
        <v>1.000929</v>
      </c>
      <c r="C37" s="6">
        <v>0.63652739999999997</v>
      </c>
      <c r="D37">
        <f t="shared" si="7"/>
        <v>0.54755887655297864</v>
      </c>
      <c r="E37" s="6">
        <v>2.0359389999999999</v>
      </c>
      <c r="F37" s="6">
        <v>2.2174999999999998</v>
      </c>
      <c r="G37" s="6">
        <v>2.3360539999999999</v>
      </c>
      <c r="H37" s="6">
        <v>3.1</v>
      </c>
      <c r="I37" s="6">
        <v>2.442677819</v>
      </c>
      <c r="J37" s="6">
        <v>0.99934531500000001</v>
      </c>
      <c r="K37" s="13">
        <f t="shared" si="11"/>
        <v>-6.9403594358323273E-2</v>
      </c>
      <c r="L37" s="13">
        <f t="shared" si="12"/>
        <v>-2.7962726162260768E-2</v>
      </c>
      <c r="M37" s="13">
        <f t="shared" si="13"/>
        <v>0.11348997743480128</v>
      </c>
      <c r="N37" s="14">
        <f t="shared" si="1"/>
        <v>-1.8156099999999985E-3</v>
      </c>
      <c r="O37" s="13">
        <f t="shared" si="2"/>
        <v>-7.6394600000000024E-3</v>
      </c>
      <c r="P37" s="13">
        <f t="shared" si="5"/>
        <v>2.4426778190000002E-2</v>
      </c>
      <c r="Q37" s="13">
        <f t="shared" si="3"/>
        <v>9.9934531499999996E-3</v>
      </c>
    </row>
    <row r="38" spans="1:17" x14ac:dyDescent="0.25">
      <c r="A38" s="4" t="s">
        <v>40</v>
      </c>
      <c r="B38" s="5">
        <v>1.0227809999999999</v>
      </c>
      <c r="C38" s="5">
        <v>0.63631459999999995</v>
      </c>
      <c r="D38">
        <f t="shared" si="7"/>
        <v>0.58839564953554579</v>
      </c>
      <c r="E38" s="5">
        <v>2.1367940000000001</v>
      </c>
      <c r="F38" s="5">
        <v>2.3344999999999998</v>
      </c>
      <c r="G38" s="5">
        <v>2.6958000000000002</v>
      </c>
      <c r="H38" s="5">
        <v>4</v>
      </c>
      <c r="I38" s="5">
        <v>3.150369226</v>
      </c>
      <c r="J38" s="5">
        <v>0.42154338699999999</v>
      </c>
      <c r="K38" s="13">
        <f t="shared" si="11"/>
        <v>-5.2201222010531637E-2</v>
      </c>
      <c r="L38" s="13">
        <f t="shared" si="12"/>
        <v>-5.4954271304549787E-2</v>
      </c>
      <c r="M38" s="13">
        <f t="shared" si="13"/>
        <v>2.6046936268981372E-2</v>
      </c>
      <c r="N38" s="14">
        <f t="shared" si="1"/>
        <v>-1.9770599999999971E-3</v>
      </c>
      <c r="O38" s="13">
        <f t="shared" si="2"/>
        <v>-1.3041999999999998E-2</v>
      </c>
      <c r="P38" s="13">
        <f t="shared" si="5"/>
        <v>3.1503692260000001E-2</v>
      </c>
      <c r="Q38" s="13">
        <f t="shared" si="3"/>
        <v>4.2154338700000002E-3</v>
      </c>
    </row>
    <row r="39" spans="1:17" x14ac:dyDescent="0.25">
      <c r="A39" s="4" t="s">
        <v>41</v>
      </c>
      <c r="B39" s="6">
        <v>0.97975990000000002</v>
      </c>
      <c r="C39" s="6">
        <v>0.62145079999999997</v>
      </c>
      <c r="D39">
        <f t="shared" si="7"/>
        <v>0.62080228757383338</v>
      </c>
      <c r="E39" s="6">
        <v>2.527177</v>
      </c>
      <c r="F39" s="6">
        <v>2.867</v>
      </c>
      <c r="G39" s="6">
        <v>2.996575</v>
      </c>
      <c r="H39" s="6">
        <v>4</v>
      </c>
      <c r="I39" s="6">
        <v>3.4880974490000001</v>
      </c>
      <c r="J39" s="6">
        <v>0.60148749999999995</v>
      </c>
      <c r="K39" s="13">
        <f t="shared" si="11"/>
        <v>-2.4341648819367189E-2</v>
      </c>
      <c r="L39" s="13">
        <f t="shared" si="12"/>
        <v>-0.11341754097156197</v>
      </c>
      <c r="M39" s="13">
        <f t="shared" si="13"/>
        <v>-5.927350369617132E-2</v>
      </c>
      <c r="N39" s="14">
        <f t="shared" si="1"/>
        <v>-3.3982299999999999E-3</v>
      </c>
      <c r="O39" s="13">
        <f t="shared" si="2"/>
        <v>-1.003425E-2</v>
      </c>
      <c r="P39" s="13">
        <f t="shared" si="5"/>
        <v>3.4880974490000001E-2</v>
      </c>
      <c r="Q39" s="13">
        <f t="shared" si="3"/>
        <v>6.0148749999999994E-3</v>
      </c>
    </row>
    <row r="40" spans="1:17" x14ac:dyDescent="0.25">
      <c r="A40" s="4" t="s">
        <v>42</v>
      </c>
      <c r="B40" s="5">
        <v>0.96784559999999997</v>
      </c>
      <c r="C40" s="5">
        <v>0.61320699999999995</v>
      </c>
      <c r="D40">
        <f t="shared" si="7"/>
        <v>0.63629065115120242</v>
      </c>
      <c r="E40" s="5">
        <v>3.1558769999999998</v>
      </c>
      <c r="F40" s="5">
        <v>3.5605329999999999</v>
      </c>
      <c r="G40" s="5">
        <v>3.3572449999999998</v>
      </c>
      <c r="H40" s="5">
        <v>3.8</v>
      </c>
      <c r="I40" s="5">
        <v>2.80319874</v>
      </c>
      <c r="J40" s="5">
        <v>1.0842964770000001</v>
      </c>
      <c r="K40" s="13">
        <f t="shared" si="11"/>
        <v>-5.4375800390048402E-3</v>
      </c>
      <c r="L40" s="13">
        <f t="shared" si="12"/>
        <v>-0.14353476593123968</v>
      </c>
      <c r="M40" s="13">
        <f t="shared" si="13"/>
        <v>-0.14955744066374413</v>
      </c>
      <c r="N40" s="14">
        <f t="shared" si="1"/>
        <v>-4.0465600000000011E-3</v>
      </c>
      <c r="O40" s="13">
        <f t="shared" si="2"/>
        <v>-4.4275499999999997E-3</v>
      </c>
      <c r="P40" s="13">
        <f t="shared" si="5"/>
        <v>2.80319874E-2</v>
      </c>
      <c r="Q40" s="13">
        <f t="shared" si="3"/>
        <v>1.0842964770000001E-2</v>
      </c>
    </row>
    <row r="41" spans="1:17" x14ac:dyDescent="0.25">
      <c r="A41" s="4" t="s">
        <v>43</v>
      </c>
      <c r="B41" s="6">
        <v>0.98611760000000004</v>
      </c>
      <c r="C41" s="6">
        <v>0.62426510000000002</v>
      </c>
      <c r="D41">
        <f t="shared" si="7"/>
        <v>0.63976944873521013</v>
      </c>
      <c r="E41" s="6">
        <v>3.312297</v>
      </c>
      <c r="F41" s="6">
        <v>3.781933</v>
      </c>
      <c r="G41" s="6">
        <v>2.598903</v>
      </c>
      <c r="H41" s="6">
        <v>3.5</v>
      </c>
      <c r="I41" s="6">
        <v>3.1402038609999998</v>
      </c>
      <c r="J41" s="6">
        <v>2.183685052</v>
      </c>
      <c r="K41" s="13">
        <f t="shared" si="11"/>
        <v>1.8176144416101388E-2</v>
      </c>
      <c r="L41" s="13">
        <f t="shared" si="12"/>
        <v>-0.14413094023874828</v>
      </c>
      <c r="M41" s="13">
        <f t="shared" si="13"/>
        <v>-0.20487095647425543</v>
      </c>
      <c r="N41" s="14">
        <f t="shared" si="1"/>
        <v>-4.6963599999999993E-3</v>
      </c>
      <c r="O41" s="13">
        <f t="shared" si="2"/>
        <v>-9.0109700000000001E-3</v>
      </c>
      <c r="P41" s="13">
        <f t="shared" si="5"/>
        <v>3.1402038609999995E-2</v>
      </c>
      <c r="Q41" s="13">
        <f t="shared" si="3"/>
        <v>2.1836850519999999E-2</v>
      </c>
    </row>
    <row r="42" spans="1:17" x14ac:dyDescent="0.25">
      <c r="A42" s="4" t="s">
        <v>44</v>
      </c>
      <c r="B42" s="5">
        <v>1.0132019999999999</v>
      </c>
      <c r="C42" s="5">
        <v>0.6332525</v>
      </c>
      <c r="D42">
        <f t="shared" ref="D42:D73" si="14">C34/B34</f>
        <v>0.62834849573312479</v>
      </c>
      <c r="E42" s="5">
        <v>2.9977140000000002</v>
      </c>
      <c r="F42" s="5">
        <v>3.3297669999999999</v>
      </c>
      <c r="G42" s="5">
        <v>2.2634940000000001</v>
      </c>
      <c r="H42" s="5">
        <v>2.7</v>
      </c>
      <c r="I42" s="5">
        <v>3.6018732419999999</v>
      </c>
      <c r="J42" s="5">
        <v>2.8932686460000001</v>
      </c>
      <c r="K42" s="13">
        <f t="shared" si="11"/>
        <v>-1.209935335612884E-2</v>
      </c>
      <c r="L42" s="13">
        <f t="shared" si="12"/>
        <v>-6.3583897262241493E-2</v>
      </c>
      <c r="M42" s="13">
        <f t="shared" si="13"/>
        <v>-0.21402428933086995</v>
      </c>
      <c r="N42" s="14">
        <f t="shared" si="1"/>
        <v>-3.3205299999999969E-3</v>
      </c>
      <c r="O42" s="13">
        <f t="shared" si="2"/>
        <v>-4.3650600000000005E-3</v>
      </c>
      <c r="P42" s="13">
        <f t="shared" si="5"/>
        <v>3.6018732419999998E-2</v>
      </c>
      <c r="Q42" s="13">
        <f t="shared" si="3"/>
        <v>2.8932686460000002E-2</v>
      </c>
    </row>
    <row r="43" spans="1:17" x14ac:dyDescent="0.25">
      <c r="A43" s="4" t="s">
        <v>45</v>
      </c>
      <c r="B43" s="6">
        <v>1.0390299999999999</v>
      </c>
      <c r="C43" s="6">
        <v>0.64537880000000003</v>
      </c>
      <c r="D43">
        <f t="shared" si="14"/>
        <v>0.63604421949491696</v>
      </c>
      <c r="E43" s="6">
        <v>3.0053969999999999</v>
      </c>
      <c r="F43" s="6">
        <v>3.2896000000000001</v>
      </c>
      <c r="G43" s="6">
        <v>1.8308629999999999</v>
      </c>
      <c r="H43" s="6">
        <v>2.2999999999999998</v>
      </c>
      <c r="I43" s="6">
        <v>3.6517204460000001</v>
      </c>
      <c r="J43" s="6">
        <v>3.1024917429999999</v>
      </c>
      <c r="K43" s="13">
        <f t="shared" si="11"/>
        <v>1.6130720851307991E-2</v>
      </c>
      <c r="L43" s="13">
        <f t="shared" si="12"/>
        <v>-2.396363563084845E-2</v>
      </c>
      <c r="M43" s="13">
        <f t="shared" si="13"/>
        <v>-0.22409160633445926</v>
      </c>
      <c r="N43" s="14">
        <f t="shared" si="1"/>
        <v>-2.8420300000000019E-3</v>
      </c>
      <c r="O43" s="13">
        <f t="shared" si="2"/>
        <v>-4.6913699999999994E-3</v>
      </c>
      <c r="P43" s="13">
        <f t="shared" si="5"/>
        <v>3.6517204460000001E-2</v>
      </c>
      <c r="Q43" s="13">
        <f t="shared" si="3"/>
        <v>3.102491743E-2</v>
      </c>
    </row>
    <row r="44" spans="1:17" x14ac:dyDescent="0.25">
      <c r="A44" s="4" t="s">
        <v>46</v>
      </c>
      <c r="B44" s="5">
        <v>1.027928</v>
      </c>
      <c r="C44" s="5">
        <v>0.67049709999999996</v>
      </c>
      <c r="D44">
        <f t="shared" si="14"/>
        <v>0.6259472393099611</v>
      </c>
      <c r="E44" s="5">
        <v>3.4710760000000001</v>
      </c>
      <c r="F44" s="5">
        <v>3.8262</v>
      </c>
      <c r="G44" s="5">
        <v>1.3965669999999999</v>
      </c>
      <c r="H44" s="5">
        <v>2.5</v>
      </c>
      <c r="I44" s="5">
        <v>3.3854023660000001</v>
      </c>
      <c r="J44" s="5">
        <v>2.5880617340000001</v>
      </c>
      <c r="K44" s="13">
        <f t="shared" si="11"/>
        <v>-1.5708130874994453E-2</v>
      </c>
      <c r="L44" s="13">
        <f t="shared" si="12"/>
        <v>1.6524414825511192E-2</v>
      </c>
      <c r="M44" s="13">
        <f t="shared" si="13"/>
        <v>-0.15166775493798748</v>
      </c>
      <c r="N44" s="14">
        <f t="shared" si="1"/>
        <v>-3.5512399999999998E-3</v>
      </c>
      <c r="O44" s="13">
        <f t="shared" si="2"/>
        <v>-1.1034330000000002E-2</v>
      </c>
      <c r="P44" s="13">
        <f t="shared" si="5"/>
        <v>3.3854023660000003E-2</v>
      </c>
      <c r="Q44" s="13">
        <f t="shared" si="3"/>
        <v>2.5880617340000002E-2</v>
      </c>
    </row>
    <row r="45" spans="1:17" x14ac:dyDescent="0.25">
      <c r="A45" s="4" t="s">
        <v>47</v>
      </c>
      <c r="B45" s="6">
        <v>1.0407690000000001</v>
      </c>
      <c r="C45" s="6">
        <v>0.64072090000000004</v>
      </c>
      <c r="D45">
        <f t="shared" si="14"/>
        <v>0.63593661488477204</v>
      </c>
      <c r="E45" s="6">
        <v>3.4663729999999999</v>
      </c>
      <c r="F45" s="6">
        <v>4.0521339999999997</v>
      </c>
      <c r="G45" s="6">
        <v>1.61385</v>
      </c>
      <c r="H45" s="6">
        <v>2.4</v>
      </c>
      <c r="I45" s="6">
        <v>1.7249135680000001</v>
      </c>
      <c r="J45" s="6">
        <v>1.1371052049999999</v>
      </c>
      <c r="K45" s="13">
        <f t="shared" si="11"/>
        <v>2.2173445192774199E-2</v>
      </c>
      <c r="L45" s="13">
        <f t="shared" si="12"/>
        <v>6.0270689888371589E-3</v>
      </c>
      <c r="M45" s="13">
        <f t="shared" si="13"/>
        <v>-0.16304923293864332</v>
      </c>
      <c r="N45" s="14">
        <f t="shared" si="1"/>
        <v>-5.8576099999999975E-3</v>
      </c>
      <c r="O45" s="13">
        <f t="shared" si="2"/>
        <v>-7.8614999999999987E-3</v>
      </c>
      <c r="P45" s="13">
        <f t="shared" si="5"/>
        <v>1.724913568E-2</v>
      </c>
      <c r="Q45" s="13">
        <f t="shared" si="3"/>
        <v>1.1371052049999998E-2</v>
      </c>
    </row>
    <row r="46" spans="1:17" x14ac:dyDescent="0.25">
      <c r="A46" s="4" t="s">
        <v>48</v>
      </c>
      <c r="B46" s="5">
        <v>1.0558339999999999</v>
      </c>
      <c r="C46" s="5">
        <v>0.61232129999999996</v>
      </c>
      <c r="D46">
        <f t="shared" si="14"/>
        <v>0.62214159238390232</v>
      </c>
      <c r="E46" s="5">
        <v>3.4113090000000001</v>
      </c>
      <c r="F46" s="5">
        <v>3.7387329999999999</v>
      </c>
      <c r="G46" s="5">
        <v>0.78970459999999998</v>
      </c>
      <c r="H46" s="5">
        <v>1.6</v>
      </c>
      <c r="I46" s="5">
        <v>-1.7588737109999999</v>
      </c>
      <c r="J46" s="5">
        <v>-1.7590155160000001</v>
      </c>
      <c r="K46" s="13">
        <f t="shared" si="11"/>
        <v>-1.9151018326964989E-2</v>
      </c>
      <c r="L46" s="13">
        <f t="shared" si="12"/>
        <v>9.9766731965934882E-3</v>
      </c>
      <c r="M46" s="13">
        <f t="shared" si="13"/>
        <v>-0.10621504463982774</v>
      </c>
      <c r="N46" s="14">
        <f t="shared" si="1"/>
        <v>-3.2742399999999973E-3</v>
      </c>
      <c r="O46" s="13">
        <f t="shared" si="2"/>
        <v>-8.1029540000000008E-3</v>
      </c>
      <c r="P46" s="13">
        <f t="shared" si="5"/>
        <v>-1.7588737109999999E-2</v>
      </c>
      <c r="Q46" s="13">
        <f t="shared" si="3"/>
        <v>-1.7590155159999999E-2</v>
      </c>
    </row>
    <row r="47" spans="1:17" x14ac:dyDescent="0.25">
      <c r="A47" s="4" t="s">
        <v>49</v>
      </c>
      <c r="B47" s="6">
        <v>1.097183</v>
      </c>
      <c r="C47" s="6">
        <v>0.60952039999999996</v>
      </c>
      <c r="D47">
        <f t="shared" si="14"/>
        <v>0.63428887016094448</v>
      </c>
      <c r="E47" s="6">
        <v>3.4197679999999999</v>
      </c>
      <c r="F47" s="6">
        <v>3.7315330000000002</v>
      </c>
      <c r="G47" s="6">
        <v>-0.86430419999999997</v>
      </c>
      <c r="H47" s="6">
        <v>1.4</v>
      </c>
      <c r="I47" s="6">
        <v>-4.0173066549999996</v>
      </c>
      <c r="J47" s="6">
        <v>-4.2817537950000002</v>
      </c>
      <c r="K47" s="13">
        <f t="shared" si="11"/>
        <v>1.1198373701562414E-3</v>
      </c>
      <c r="L47" s="13">
        <f t="shared" si="12"/>
        <v>2.7674288743661474E-3</v>
      </c>
      <c r="M47" s="13">
        <f t="shared" si="13"/>
        <v>-0.13226852215137855</v>
      </c>
      <c r="N47" s="14">
        <f t="shared" si="1"/>
        <v>-3.1176500000000031E-3</v>
      </c>
      <c r="O47" s="13">
        <f t="shared" si="2"/>
        <v>-2.2643041999999999E-2</v>
      </c>
      <c r="P47" s="13">
        <f t="shared" si="5"/>
        <v>-4.0173066549999997E-2</v>
      </c>
      <c r="Q47" s="13">
        <f t="shared" si="3"/>
        <v>-4.2817537950000005E-2</v>
      </c>
    </row>
    <row r="48" spans="1:17" x14ac:dyDescent="0.25">
      <c r="A48" s="4" t="s">
        <v>50</v>
      </c>
      <c r="B48" s="5">
        <v>1.1670400000000001</v>
      </c>
      <c r="C48" s="5">
        <v>0.64617349999999996</v>
      </c>
      <c r="D48">
        <f t="shared" si="14"/>
        <v>0.63357936431182826</v>
      </c>
      <c r="E48" s="5">
        <v>3.2051259999999999</v>
      </c>
      <c r="F48" s="5">
        <v>3.5832999999999999</v>
      </c>
      <c r="G48" s="5">
        <v>5.8224159999999997E-2</v>
      </c>
      <c r="H48" s="5">
        <v>2</v>
      </c>
      <c r="I48" s="5">
        <v>-3.6636606239999998</v>
      </c>
      <c r="J48" s="5">
        <v>-5.8545823219999997</v>
      </c>
      <c r="K48" s="13">
        <f t="shared" si="11"/>
        <v>8.3083636215728295E-4</v>
      </c>
      <c r="L48" s="13">
        <f t="shared" si="12"/>
        <v>-1.2046044160792562E-2</v>
      </c>
      <c r="M48" s="13">
        <f t="shared" si="13"/>
        <v>-0.1398696798373541</v>
      </c>
      <c r="N48" s="14">
        <f t="shared" si="1"/>
        <v>-3.78174E-3</v>
      </c>
      <c r="O48" s="13">
        <f t="shared" si="2"/>
        <v>-1.9417758399999999E-2</v>
      </c>
      <c r="P48" s="13">
        <f t="shared" si="5"/>
        <v>-3.6636606240000001E-2</v>
      </c>
      <c r="Q48" s="13">
        <f t="shared" si="3"/>
        <v>-5.8545823219999994E-2</v>
      </c>
    </row>
    <row r="49" spans="1:17" x14ac:dyDescent="0.25">
      <c r="A49" s="4" t="s">
        <v>51</v>
      </c>
      <c r="B49" s="6">
        <v>1.2454449999999999</v>
      </c>
      <c r="C49" s="6">
        <v>0.69724090000000005</v>
      </c>
      <c r="D49">
        <f t="shared" si="14"/>
        <v>0.63305340052748271</v>
      </c>
      <c r="E49" s="6">
        <v>2.8862719999999999</v>
      </c>
      <c r="F49" s="6">
        <v>3.5365000000000002</v>
      </c>
      <c r="G49" s="6">
        <v>1.2477720000000001</v>
      </c>
      <c r="H49" s="6">
        <v>2.9</v>
      </c>
      <c r="I49" s="6">
        <v>-2.2485177049999998</v>
      </c>
      <c r="J49" s="6">
        <v>-6.0336217520000002</v>
      </c>
      <c r="K49" s="13">
        <f t="shared" si="11"/>
        <v>1.2883441472787719E-2</v>
      </c>
      <c r="L49" s="13">
        <f t="shared" si="12"/>
        <v>4.5544567881428879E-3</v>
      </c>
      <c r="M49" s="13">
        <f t="shared" si="13"/>
        <v>-0.13505104609384766</v>
      </c>
      <c r="N49" s="14">
        <f t="shared" si="1"/>
        <v>-6.5022800000000026E-3</v>
      </c>
      <c r="O49" s="13">
        <f t="shared" si="2"/>
        <v>-1.6522279999999997E-2</v>
      </c>
      <c r="P49" s="13">
        <f t="shared" si="5"/>
        <v>-2.2485177049999999E-2</v>
      </c>
      <c r="Q49" s="13">
        <f t="shared" si="3"/>
        <v>-6.0336217519999999E-2</v>
      </c>
    </row>
    <row r="50" spans="1:17" x14ac:dyDescent="0.25">
      <c r="A50" s="4" t="s">
        <v>52</v>
      </c>
      <c r="B50" s="5">
        <v>1.212207</v>
      </c>
      <c r="C50" s="5">
        <v>0.6397254</v>
      </c>
      <c r="D50">
        <f t="shared" si="14"/>
        <v>0.62500123371252725</v>
      </c>
      <c r="E50" s="5">
        <v>3.3951579999999999</v>
      </c>
      <c r="F50" s="5">
        <v>4.1532660000000003</v>
      </c>
      <c r="G50" s="5">
        <v>1.9076010000000001</v>
      </c>
      <c r="H50" s="5">
        <v>3.7</v>
      </c>
      <c r="I50" s="5">
        <v>8.8076009999999996E-2</v>
      </c>
      <c r="J50" s="5">
        <v>-3.7092296939999998</v>
      </c>
      <c r="K50" s="13">
        <f t="shared" si="11"/>
        <v>6.223061346804502E-3</v>
      </c>
      <c r="L50" s="13">
        <f t="shared" si="12"/>
        <v>-4.5754170942008676E-3</v>
      </c>
      <c r="M50" s="13">
        <f t="shared" si="13"/>
        <v>-5.8568819071833055E-2</v>
      </c>
      <c r="N50" s="14">
        <f t="shared" si="1"/>
        <v>-7.5810800000000048E-3</v>
      </c>
      <c r="O50" s="13">
        <f t="shared" si="2"/>
        <v>-1.7923990000000001E-2</v>
      </c>
      <c r="P50" s="13">
        <f t="shared" si="5"/>
        <v>8.807601E-4</v>
      </c>
      <c r="Q50" s="13">
        <f t="shared" si="3"/>
        <v>-3.7092296939999998E-2</v>
      </c>
    </row>
    <row r="51" spans="1:17" x14ac:dyDescent="0.25">
      <c r="A51" s="4" t="s">
        <v>53</v>
      </c>
      <c r="B51" s="6">
        <v>1.042465</v>
      </c>
      <c r="C51" s="6">
        <v>0.53011209999999997</v>
      </c>
      <c r="D51">
        <f t="shared" si="14"/>
        <v>0.62113586710682089</v>
      </c>
      <c r="E51" s="6">
        <v>3.6276359999999999</v>
      </c>
      <c r="F51" s="6">
        <v>4.7820669999999996</v>
      </c>
      <c r="G51" s="6">
        <v>3.426698</v>
      </c>
      <c r="H51" s="6">
        <v>4.5</v>
      </c>
      <c r="I51" s="6">
        <v>1.377281448</v>
      </c>
      <c r="J51" s="6">
        <v>-0.85652527499999997</v>
      </c>
      <c r="K51" s="13">
        <f t="shared" si="11"/>
        <v>-4.774688868396277E-2</v>
      </c>
      <c r="L51" s="13">
        <f t="shared" si="12"/>
        <v>2.1175726198824678E-2</v>
      </c>
      <c r="M51" s="13">
        <f t="shared" si="13"/>
        <v>-5.370476101167538E-4</v>
      </c>
      <c r="N51" s="14">
        <f t="shared" si="1"/>
        <v>-1.1544309999999997E-2</v>
      </c>
      <c r="O51" s="13">
        <f t="shared" si="2"/>
        <v>-1.0733019999999999E-2</v>
      </c>
      <c r="P51" s="13">
        <f t="shared" si="5"/>
        <v>1.3772814479999999E-2</v>
      </c>
      <c r="Q51" s="13">
        <f t="shared" si="3"/>
        <v>-8.5652527500000002E-3</v>
      </c>
    </row>
    <row r="52" spans="1:17" x14ac:dyDescent="0.25">
      <c r="A52" s="4" t="s">
        <v>54</v>
      </c>
      <c r="B52" s="5">
        <v>1.0106329999999999</v>
      </c>
      <c r="C52" s="5">
        <v>0.50737270000000001</v>
      </c>
      <c r="D52">
        <f t="shared" si="14"/>
        <v>0.65228021806974812</v>
      </c>
      <c r="E52" s="5">
        <v>3.6700219999999999</v>
      </c>
      <c r="F52" s="5">
        <v>4.907267</v>
      </c>
      <c r="G52" s="5">
        <v>2.353993</v>
      </c>
      <c r="H52" s="5">
        <v>3.3</v>
      </c>
      <c r="I52" s="5">
        <v>0.97488014300000003</v>
      </c>
      <c r="J52" s="5">
        <v>1.432620437</v>
      </c>
      <c r="K52" s="13">
        <f t="shared" si="11"/>
        <v>5.9545630991955548E-2</v>
      </c>
      <c r="L52" s="13">
        <f t="shared" si="12"/>
        <v>-2.8669969194007012E-2</v>
      </c>
      <c r="M52" s="13">
        <f t="shared" si="13"/>
        <v>-2.45133402418099E-2</v>
      </c>
      <c r="N52" s="14">
        <f t="shared" si="1"/>
        <v>-1.2372450000000002E-2</v>
      </c>
      <c r="O52" s="13">
        <f t="shared" si="2"/>
        <v>-9.4600699999999975E-3</v>
      </c>
      <c r="P52" s="13">
        <f t="shared" si="5"/>
        <v>9.7488014300000005E-3</v>
      </c>
      <c r="Q52" s="13">
        <f t="shared" si="3"/>
        <v>1.432620437E-2</v>
      </c>
    </row>
    <row r="53" spans="1:17" x14ac:dyDescent="0.25">
      <c r="A53" s="4" t="s">
        <v>55</v>
      </c>
      <c r="B53" s="6">
        <v>1.004929</v>
      </c>
      <c r="C53" s="6">
        <v>0.50557549999999996</v>
      </c>
      <c r="D53">
        <f t="shared" si="14"/>
        <v>0.61562258291705463</v>
      </c>
      <c r="E53" s="6">
        <v>3.7283940000000002</v>
      </c>
      <c r="F53" s="6">
        <v>4.5202999999999998</v>
      </c>
      <c r="G53" s="6">
        <v>1.7840940000000001</v>
      </c>
      <c r="H53" s="6">
        <v>2.5</v>
      </c>
      <c r="I53" s="6">
        <v>1.585825708</v>
      </c>
      <c r="J53" s="6">
        <v>2.5897763899999999</v>
      </c>
      <c r="K53" s="13">
        <f t="shared" si="11"/>
        <v>6.152644732699232E-2</v>
      </c>
      <c r="L53" s="13">
        <f t="shared" si="12"/>
        <v>2.8314129621162077E-2</v>
      </c>
      <c r="M53" s="13">
        <f t="shared" si="13"/>
        <v>3.9223489339423587E-2</v>
      </c>
      <c r="N53" s="14">
        <f t="shared" si="1"/>
        <v>-7.9190599999999951E-3</v>
      </c>
      <c r="O53" s="13">
        <f t="shared" si="2"/>
        <v>-7.1590599999999992E-3</v>
      </c>
      <c r="P53" s="13">
        <f t="shared" si="5"/>
        <v>1.585825708E-2</v>
      </c>
      <c r="Q53" s="13">
        <f t="shared" si="3"/>
        <v>2.5897763899999999E-2</v>
      </c>
    </row>
    <row r="54" spans="1:17" x14ac:dyDescent="0.25">
      <c r="A54" s="4" t="s">
        <v>56</v>
      </c>
      <c r="B54" s="5">
        <v>0.98172159999999997</v>
      </c>
      <c r="C54" s="5">
        <v>0.48926209999999998</v>
      </c>
      <c r="D54">
        <f t="shared" si="14"/>
        <v>0.5799408808581652</v>
      </c>
      <c r="E54" s="5">
        <v>4.1666480000000004</v>
      </c>
      <c r="F54" s="5">
        <v>4.7925329999999997</v>
      </c>
      <c r="G54" s="5">
        <v>2.4114770000000001</v>
      </c>
      <c r="H54" s="5">
        <v>2.2999999999999998</v>
      </c>
      <c r="I54" s="5">
        <v>2.1573017800000001</v>
      </c>
      <c r="J54" s="5">
        <v>3.1575523599999999</v>
      </c>
      <c r="K54" s="13">
        <f t="shared" si="11"/>
        <v>4.3937619614707484E-2</v>
      </c>
      <c r="L54" s="13">
        <f t="shared" si="12"/>
        <v>7.7698183283241171E-2</v>
      </c>
      <c r="M54" s="13">
        <f t="shared" si="13"/>
        <v>8.346991300790628E-2</v>
      </c>
      <c r="N54" s="14">
        <f t="shared" si="1"/>
        <v>-6.2588499999999938E-3</v>
      </c>
      <c r="O54" s="13">
        <f t="shared" si="2"/>
        <v>1.1147700000000028E-3</v>
      </c>
      <c r="P54" s="13">
        <f t="shared" si="5"/>
        <v>2.15730178E-2</v>
      </c>
      <c r="Q54" s="13">
        <f t="shared" si="3"/>
        <v>3.1575523600000002E-2</v>
      </c>
    </row>
    <row r="55" spans="1:17" x14ac:dyDescent="0.25">
      <c r="A55" s="4" t="s">
        <v>57</v>
      </c>
      <c r="B55" s="6">
        <v>1.0453159999999999</v>
      </c>
      <c r="C55" s="6">
        <v>0.49473820000000002</v>
      </c>
      <c r="D55">
        <f t="shared" si="14"/>
        <v>0.55553212180648071</v>
      </c>
      <c r="E55" s="6">
        <v>4.4583170000000001</v>
      </c>
      <c r="F55" s="6">
        <v>5.1837</v>
      </c>
      <c r="G55" s="6">
        <v>2.1302500000000002</v>
      </c>
      <c r="H55" s="6">
        <v>2</v>
      </c>
      <c r="I55" s="6">
        <v>2.4481004830000002</v>
      </c>
      <c r="J55" s="6">
        <v>2.9279322560000001</v>
      </c>
      <c r="K55" s="13">
        <f t="shared" si="11"/>
        <v>3.3345648390645634E-3</v>
      </c>
      <c r="L55" s="13">
        <f t="shared" si="12"/>
        <v>0.11809172273784956</v>
      </c>
      <c r="M55" s="13">
        <f t="shared" si="13"/>
        <v>0.1449278890059981</v>
      </c>
      <c r="N55" s="14">
        <f t="shared" si="1"/>
        <v>-7.2538299999999993E-3</v>
      </c>
      <c r="O55" s="13">
        <f t="shared" si="2"/>
        <v>1.302500000000002E-3</v>
      </c>
      <c r="P55" s="13">
        <f t="shared" si="5"/>
        <v>2.448100483E-2</v>
      </c>
      <c r="Q55" s="13">
        <f t="shared" si="3"/>
        <v>2.9279322560000001E-2</v>
      </c>
    </row>
    <row r="56" spans="1:17" x14ac:dyDescent="0.25">
      <c r="A56" s="4" t="s">
        <v>58</v>
      </c>
      <c r="B56" s="5">
        <v>1.0986419999999999</v>
      </c>
      <c r="C56" s="5">
        <v>0.50352280000000005</v>
      </c>
      <c r="D56">
        <f t="shared" si="14"/>
        <v>0.55368582053742799</v>
      </c>
      <c r="E56" s="5">
        <v>4.3590280000000003</v>
      </c>
      <c r="F56" s="5">
        <v>5.2072669999999999</v>
      </c>
      <c r="G56" s="5">
        <v>2.1924480000000002</v>
      </c>
      <c r="H56" s="5">
        <v>2.6</v>
      </c>
      <c r="I56" s="5">
        <v>2.3046514180000002</v>
      </c>
      <c r="J56" s="5">
        <v>2.2964223709999998</v>
      </c>
      <c r="K56" s="13">
        <f t="shared" si="11"/>
        <v>-1.0979939990271725E-2</v>
      </c>
      <c r="L56" s="13">
        <f t="shared" si="12"/>
        <v>0.17806921159118858</v>
      </c>
      <c r="M56" s="13">
        <f t="shared" si="13"/>
        <v>0.13050978748632844</v>
      </c>
      <c r="N56" s="14">
        <f t="shared" si="1"/>
        <v>-8.4823899999999959E-3</v>
      </c>
      <c r="O56" s="13">
        <f t="shared" si="2"/>
        <v>-4.0755199999999991E-3</v>
      </c>
      <c r="P56" s="13">
        <f t="shared" si="5"/>
        <v>2.3046514180000002E-2</v>
      </c>
      <c r="Q56" s="13">
        <f t="shared" si="3"/>
        <v>2.2964223709999999E-2</v>
      </c>
    </row>
    <row r="57" spans="1:17" x14ac:dyDescent="0.25">
      <c r="A57" s="4" t="s">
        <v>59</v>
      </c>
      <c r="B57" s="6">
        <v>1.1715880000000001</v>
      </c>
      <c r="C57" s="6">
        <v>0.51146939999999996</v>
      </c>
      <c r="D57">
        <f t="shared" si="14"/>
        <v>0.55983275054297865</v>
      </c>
      <c r="E57" s="6">
        <v>4.0950759999999997</v>
      </c>
      <c r="F57" s="6">
        <v>4.8616000000000001</v>
      </c>
      <c r="G57" s="6">
        <v>1.8165020000000001</v>
      </c>
      <c r="H57" s="6">
        <v>2.8</v>
      </c>
      <c r="I57" s="6">
        <v>1.375255855</v>
      </c>
      <c r="J57" s="6">
        <v>1.8663306070000001</v>
      </c>
      <c r="K57" s="13">
        <f t="shared" si="11"/>
        <v>6.0819500112786667E-2</v>
      </c>
      <c r="L57" s="13">
        <f t="shared" si="12"/>
        <v>9.9654463444601493E-2</v>
      </c>
      <c r="M57" s="13">
        <f t="shared" si="13"/>
        <v>0.13594035766571477</v>
      </c>
      <c r="N57" s="14">
        <f t="shared" si="1"/>
        <v>-7.6652400000000046E-3</v>
      </c>
      <c r="O57" s="13">
        <f t="shared" si="2"/>
        <v>-9.8349799999999984E-3</v>
      </c>
      <c r="P57" s="13">
        <f t="shared" si="5"/>
        <v>1.375255855E-2</v>
      </c>
      <c r="Q57" s="13">
        <f t="shared" si="3"/>
        <v>1.866330607E-2</v>
      </c>
    </row>
    <row r="58" spans="1:17" x14ac:dyDescent="0.25">
      <c r="A58" s="4" t="s">
        <v>60</v>
      </c>
      <c r="B58" s="5">
        <v>1.139186</v>
      </c>
      <c r="C58" s="5">
        <v>0.52182709999999999</v>
      </c>
      <c r="D58">
        <f t="shared" si="14"/>
        <v>0.52773610447720565</v>
      </c>
      <c r="E58" s="5">
        <v>4.0241689999999997</v>
      </c>
      <c r="F58" s="5">
        <v>4.5933999999999999</v>
      </c>
      <c r="G58" s="5">
        <v>1.361386</v>
      </c>
      <c r="H58" s="5">
        <v>2.7</v>
      </c>
      <c r="I58" s="5">
        <v>1.547877248</v>
      </c>
      <c r="J58" s="5">
        <v>1.1645637129999999</v>
      </c>
      <c r="K58" s="13">
        <f t="shared" si="11"/>
        <v>3.7792606797374069E-2</v>
      </c>
      <c r="L58" s="13">
        <f t="shared" si="12"/>
        <v>9.8922124027643471E-2</v>
      </c>
      <c r="M58" s="13">
        <f t="shared" si="13"/>
        <v>0.1788876809939281</v>
      </c>
      <c r="N58" s="14">
        <f t="shared" si="1"/>
        <v>-5.6923100000000025E-3</v>
      </c>
      <c r="O58" s="13">
        <f t="shared" si="2"/>
        <v>-1.3386140000000001E-2</v>
      </c>
      <c r="P58" s="13">
        <f t="shared" si="5"/>
        <v>1.547877248E-2</v>
      </c>
      <c r="Q58" s="13">
        <f t="shared" si="3"/>
        <v>1.1645637129999999E-2</v>
      </c>
    </row>
    <row r="59" spans="1:17" x14ac:dyDescent="0.25">
      <c r="A59" s="4" t="s">
        <v>61</v>
      </c>
      <c r="B59" s="6">
        <v>1.1212420000000001</v>
      </c>
      <c r="C59" s="6">
        <v>0.533524</v>
      </c>
      <c r="D59">
        <f t="shared" si="14"/>
        <v>0.5085178878907205</v>
      </c>
      <c r="E59" s="6">
        <v>4.2550999999999997</v>
      </c>
      <c r="F59" s="6">
        <v>4.6205670000000003</v>
      </c>
      <c r="G59" s="6">
        <v>1.733746</v>
      </c>
      <c r="H59" s="6">
        <v>2.5</v>
      </c>
      <c r="I59" s="6">
        <v>2.1447687110000002</v>
      </c>
      <c r="J59" s="6">
        <v>1.776273043</v>
      </c>
      <c r="K59" s="13">
        <f t="shared" si="11"/>
        <v>1.2914093707963439E-2</v>
      </c>
      <c r="L59" s="13">
        <f t="shared" si="12"/>
        <v>9.2453451560515154E-2</v>
      </c>
      <c r="M59" s="13">
        <f t="shared" si="13"/>
        <v>0.2473285311396006</v>
      </c>
      <c r="N59" s="14">
        <f t="shared" si="1"/>
        <v>-3.6546700000000066E-3</v>
      </c>
      <c r="O59" s="13">
        <f t="shared" si="2"/>
        <v>-7.6625399999999998E-3</v>
      </c>
      <c r="P59" s="13">
        <f t="shared" si="5"/>
        <v>2.1447687110000002E-2</v>
      </c>
      <c r="Q59" s="13">
        <f t="shared" si="3"/>
        <v>1.7762730429999998E-2</v>
      </c>
    </row>
    <row r="60" spans="1:17" x14ac:dyDescent="0.25">
      <c r="A60" s="4" t="s">
        <v>62</v>
      </c>
      <c r="B60" s="5">
        <v>1.122387</v>
      </c>
      <c r="C60" s="5">
        <v>0.54764199999999996</v>
      </c>
      <c r="D60">
        <f t="shared" si="14"/>
        <v>0.50203456645488531</v>
      </c>
      <c r="E60" s="5">
        <v>4.4188999999999998</v>
      </c>
      <c r="F60" s="5">
        <v>4.6103329999999998</v>
      </c>
      <c r="G60" s="5">
        <v>2.560899</v>
      </c>
      <c r="H60" s="5">
        <v>2.4</v>
      </c>
      <c r="I60" s="5">
        <v>3.0942387280000001</v>
      </c>
      <c r="J60" s="5">
        <v>2.5031615540000001</v>
      </c>
      <c r="K60" s="13">
        <f t="shared" si="11"/>
        <v>-2.1092896452824775E-3</v>
      </c>
      <c r="L60" s="13">
        <f t="shared" si="12"/>
        <v>0.10288386006421382</v>
      </c>
      <c r="M60" s="13">
        <f t="shared" si="13"/>
        <v>0.26202338772376954</v>
      </c>
      <c r="N60" s="14">
        <f t="shared" si="1"/>
        <v>-1.9143299999999997E-3</v>
      </c>
      <c r="O60" s="13">
        <f t="shared" si="2"/>
        <v>1.6089900000000013E-3</v>
      </c>
      <c r="P60" s="13">
        <f t="shared" si="5"/>
        <v>3.0942387280000001E-2</v>
      </c>
      <c r="Q60" s="13">
        <f t="shared" si="3"/>
        <v>2.503161554E-2</v>
      </c>
    </row>
    <row r="61" spans="1:17" x14ac:dyDescent="0.25">
      <c r="A61" s="4" t="s">
        <v>63</v>
      </c>
      <c r="B61" s="6">
        <v>1.1544559999999999</v>
      </c>
      <c r="C61" s="6">
        <v>0.57053520000000002</v>
      </c>
      <c r="D61">
        <f t="shared" si="14"/>
        <v>0.50309574109215671</v>
      </c>
      <c r="E61" s="6">
        <v>4.1328709999999997</v>
      </c>
      <c r="F61" s="6">
        <v>4.1824000000000003</v>
      </c>
      <c r="G61" s="6">
        <v>2.3636940000000002</v>
      </c>
      <c r="H61" s="6">
        <v>2.1</v>
      </c>
      <c r="I61" s="6">
        <v>3.7886077760000001</v>
      </c>
      <c r="J61" s="6">
        <v>3.2299744459999999</v>
      </c>
      <c r="K61" s="13">
        <f t="shared" si="11"/>
        <v>9.4792870696051093E-3</v>
      </c>
      <c r="L61" s="13">
        <f t="shared" si="12"/>
        <v>0.11277576973252273</v>
      </c>
      <c r="M61" s="13">
        <f t="shared" si="13"/>
        <v>0.25831596020511821</v>
      </c>
      <c r="N61" s="14">
        <f t="shared" si="1"/>
        <v>-4.9529000000000597E-4</v>
      </c>
      <c r="O61" s="13">
        <f t="shared" si="2"/>
        <v>2.6369400000000008E-3</v>
      </c>
      <c r="P61" s="13">
        <f t="shared" si="5"/>
        <v>3.7886077759999998E-2</v>
      </c>
      <c r="Q61" s="13">
        <f t="shared" si="3"/>
        <v>3.2299744460000002E-2</v>
      </c>
    </row>
    <row r="62" spans="1:17" x14ac:dyDescent="0.25">
      <c r="A62" s="4" t="s">
        <v>64</v>
      </c>
      <c r="B62" s="5">
        <v>1.173789</v>
      </c>
      <c r="C62" s="5">
        <v>0.57191460000000005</v>
      </c>
      <c r="D62">
        <f t="shared" si="14"/>
        <v>0.49837153425166564</v>
      </c>
      <c r="E62" s="5">
        <v>4.065048</v>
      </c>
      <c r="F62" s="5">
        <v>4.2932329999999999</v>
      </c>
      <c r="G62" s="5">
        <v>2.2137889999999998</v>
      </c>
      <c r="H62" s="5">
        <v>2.2000000000000002</v>
      </c>
      <c r="I62" s="5">
        <v>3.309946552</v>
      </c>
      <c r="J62" s="5">
        <v>3.6471928299999998</v>
      </c>
      <c r="K62" s="13">
        <f t="shared" si="11"/>
        <v>5.2992751919730623E-2</v>
      </c>
      <c r="L62" s="13">
        <f t="shared" si="12"/>
        <v>5.8921042249398634E-2</v>
      </c>
      <c r="M62" s="13">
        <f t="shared" si="13"/>
        <v>0.25408694268825688</v>
      </c>
      <c r="N62" s="14">
        <f t="shared" si="1"/>
        <v>-2.2818499999999985E-3</v>
      </c>
      <c r="O62" s="13">
        <f t="shared" si="2"/>
        <v>1.3788999999999607E-4</v>
      </c>
      <c r="P62" s="13">
        <f t="shared" si="5"/>
        <v>3.3099465520000003E-2</v>
      </c>
      <c r="Q62" s="13">
        <f t="shared" si="3"/>
        <v>3.6471928299999998E-2</v>
      </c>
    </row>
    <row r="63" spans="1:17" x14ac:dyDescent="0.25">
      <c r="A63" s="4" t="s">
        <v>65</v>
      </c>
      <c r="B63" s="6">
        <v>1.2033959999999999</v>
      </c>
      <c r="C63" s="6">
        <v>0.56044190000000005</v>
      </c>
      <c r="D63">
        <f t="shared" si="14"/>
        <v>0.47329056476701786</v>
      </c>
      <c r="E63" s="6">
        <v>3.8961749999999999</v>
      </c>
      <c r="F63" s="6">
        <v>4.2789669999999997</v>
      </c>
      <c r="G63" s="6">
        <v>2.6048279999999999</v>
      </c>
      <c r="H63" s="6">
        <v>2.4</v>
      </c>
      <c r="I63" s="6">
        <v>3.033425786</v>
      </c>
      <c r="J63" s="6">
        <v>2.9006831320000002</v>
      </c>
      <c r="K63" s="13">
        <f t="shared" si="11"/>
        <v>3.2677949552167171E-2</v>
      </c>
      <c r="L63" s="13">
        <f t="shared" si="12"/>
        <v>7.4430647357281776E-2</v>
      </c>
      <c r="M63" s="13">
        <f t="shared" si="13"/>
        <v>0.31237745551209412</v>
      </c>
      <c r="N63" s="14">
        <f t="shared" si="1"/>
        <v>-3.8279199999999981E-3</v>
      </c>
      <c r="O63" s="13">
        <f t="shared" si="2"/>
        <v>2.04828E-3</v>
      </c>
      <c r="P63" s="13">
        <f t="shared" si="5"/>
        <v>3.0334257860000002E-2</v>
      </c>
      <c r="Q63" s="13">
        <f t="shared" si="3"/>
        <v>2.9006831320000002E-2</v>
      </c>
    </row>
    <row r="64" spans="1:17" x14ac:dyDescent="0.25">
      <c r="A64" s="4" t="s">
        <v>66</v>
      </c>
      <c r="B64" s="5">
        <v>1.2436199999999999</v>
      </c>
      <c r="C64" s="5">
        <v>0.53900910000000002</v>
      </c>
      <c r="D64">
        <f t="shared" si="14"/>
        <v>0.45831380922994031</v>
      </c>
      <c r="E64" s="5">
        <v>4.0319339999999997</v>
      </c>
      <c r="F64" s="5">
        <v>4.4412669999999999</v>
      </c>
      <c r="G64" s="5">
        <v>1.9096120000000001</v>
      </c>
      <c r="H64" s="5">
        <v>1.9</v>
      </c>
      <c r="I64" s="5">
        <v>3.0019295459999999</v>
      </c>
      <c r="J64" s="5">
        <v>2.2690186940000001</v>
      </c>
      <c r="K64" s="13">
        <f t="shared" si="11"/>
        <v>4.9828120955207403E-2</v>
      </c>
      <c r="L64" s="13">
        <f t="shared" si="12"/>
        <v>9.5394806668393214E-2</v>
      </c>
      <c r="M64" s="13">
        <f t="shared" si="13"/>
        <v>0.42321746570479846</v>
      </c>
      <c r="N64" s="14">
        <f t="shared" si="1"/>
        <v>-4.0933300000000018E-3</v>
      </c>
      <c r="O64" s="13">
        <f t="shared" si="2"/>
        <v>9.6120000000001756E-5</v>
      </c>
      <c r="P64" s="13">
        <f t="shared" si="5"/>
        <v>3.0019295459999998E-2</v>
      </c>
      <c r="Q64" s="13">
        <f t="shared" si="3"/>
        <v>2.2690186940000003E-2</v>
      </c>
    </row>
    <row r="65" spans="1:17" x14ac:dyDescent="0.25">
      <c r="A65" s="4" t="s">
        <v>67</v>
      </c>
      <c r="B65" s="6">
        <v>1.226024</v>
      </c>
      <c r="C65" s="6">
        <v>0.52904640000000003</v>
      </c>
      <c r="D65">
        <f t="shared" si="14"/>
        <v>0.43656080465146446</v>
      </c>
      <c r="E65" s="6">
        <v>4.2745600000000001</v>
      </c>
      <c r="F65" s="6">
        <v>4.6421000000000001</v>
      </c>
      <c r="G65" s="6">
        <v>2.1242359999999998</v>
      </c>
      <c r="H65" s="6">
        <v>1.8</v>
      </c>
      <c r="I65" s="6">
        <v>3.4746737969999999</v>
      </c>
      <c r="J65" s="6">
        <v>1.8461351260000001</v>
      </c>
      <c r="K65" s="13">
        <f t="shared" si="11"/>
        <v>-4.6956440538095487E-2</v>
      </c>
      <c r="L65" s="13">
        <f t="shared" si="12"/>
        <v>0.15240703180811552</v>
      </c>
      <c r="M65" s="13">
        <f t="shared" si="13"/>
        <v>0.41016457812456869</v>
      </c>
      <c r="N65" s="14">
        <f t="shared" si="1"/>
        <v>-3.6753999999999997E-3</v>
      </c>
      <c r="O65" s="13">
        <f t="shared" si="2"/>
        <v>3.2423599999999975E-3</v>
      </c>
      <c r="P65" s="13">
        <f t="shared" si="5"/>
        <v>3.4746737969999997E-2</v>
      </c>
      <c r="Q65" s="13">
        <f t="shared" si="3"/>
        <v>1.8461351260000002E-2</v>
      </c>
    </row>
    <row r="66" spans="1:17" x14ac:dyDescent="0.25">
      <c r="A66" s="4" t="s">
        <v>68</v>
      </c>
      <c r="B66" s="5">
        <v>1.2204250000000001</v>
      </c>
      <c r="C66" s="5">
        <v>0.53623350000000003</v>
      </c>
      <c r="D66">
        <f t="shared" si="14"/>
        <v>0.45807014833398585</v>
      </c>
      <c r="E66" s="5">
        <v>4.451746</v>
      </c>
      <c r="F66" s="5">
        <v>4.6634000000000002</v>
      </c>
      <c r="G66" s="5">
        <v>2.2969909999999998</v>
      </c>
      <c r="H66" s="5">
        <v>1.5</v>
      </c>
      <c r="I66" s="5">
        <v>3.860541692</v>
      </c>
      <c r="J66" s="5">
        <v>1.537253269</v>
      </c>
      <c r="K66" s="13">
        <f t="shared" si="11"/>
        <v>-3.7330112125611978E-2</v>
      </c>
      <c r="L66" s="13">
        <f t="shared" si="12"/>
        <v>8.798081705227262E-2</v>
      </c>
      <c r="M66" s="13">
        <f t="shared" si="13"/>
        <v>0.26605255323322569</v>
      </c>
      <c r="N66" s="14">
        <f t="shared" si="1"/>
        <v>-2.1165400000000023E-3</v>
      </c>
      <c r="O66" s="13">
        <f t="shared" si="2"/>
        <v>7.9699099999999985E-3</v>
      </c>
      <c r="P66" s="13">
        <f t="shared" si="5"/>
        <v>3.8605416919999996E-2</v>
      </c>
      <c r="Q66" s="13">
        <f t="shared" si="3"/>
        <v>1.5372532690000001E-2</v>
      </c>
    </row>
    <row r="67" spans="1:17" x14ac:dyDescent="0.25">
      <c r="A67" s="4" t="s">
        <v>69</v>
      </c>
      <c r="B67" s="6">
        <v>1.307547</v>
      </c>
      <c r="C67" s="6">
        <v>0.54996420000000001</v>
      </c>
      <c r="D67">
        <f t="shared" si="14"/>
        <v>0.47583304942198024</v>
      </c>
      <c r="E67" s="6">
        <v>4.661111</v>
      </c>
      <c r="F67" s="6">
        <v>5.0087669999999997</v>
      </c>
      <c r="G67" s="6">
        <v>2.0090729999999999</v>
      </c>
      <c r="H67" s="6">
        <v>1.3</v>
      </c>
      <c r="I67" s="6">
        <v>3.8311862329999999</v>
      </c>
      <c r="J67" s="6">
        <v>2.0040189860000002</v>
      </c>
      <c r="K67" s="13">
        <f t="shared" si="11"/>
        <v>-2.4784752006624396E-2</v>
      </c>
      <c r="L67" s="13">
        <f t="shared" si="12"/>
        <v>-5.3432283824145152E-3</v>
      </c>
      <c r="M67" s="13">
        <f t="shared" si="13"/>
        <v>0.16749377219870537</v>
      </c>
      <c r="N67" s="14">
        <f t="shared" si="1"/>
        <v>-3.4765599999999975E-3</v>
      </c>
      <c r="O67" s="13">
        <f t="shared" si="2"/>
        <v>7.0907299999999982E-3</v>
      </c>
      <c r="P67" s="13">
        <f t="shared" si="5"/>
        <v>3.8311862330000002E-2</v>
      </c>
      <c r="Q67" s="13">
        <f t="shared" si="3"/>
        <v>2.0040189860000002E-2</v>
      </c>
    </row>
    <row r="68" spans="1:17" x14ac:dyDescent="0.25">
      <c r="A68" s="4" t="s">
        <v>70</v>
      </c>
      <c r="B68" s="5">
        <v>1.358859</v>
      </c>
      <c r="C68" s="5">
        <v>0.5532743</v>
      </c>
      <c r="D68">
        <f t="shared" si="14"/>
        <v>0.48792617876008892</v>
      </c>
      <c r="E68" s="5">
        <v>4.7728609999999998</v>
      </c>
      <c r="F68" s="5">
        <v>5.0895999999999999</v>
      </c>
      <c r="G68" s="5">
        <v>2.2121010000000001</v>
      </c>
      <c r="H68" s="5">
        <v>1.3</v>
      </c>
      <c r="I68" s="5">
        <v>3.0032687450000002</v>
      </c>
      <c r="J68" s="5">
        <v>2.7640853179999998</v>
      </c>
      <c r="K68" s="13">
        <f t="shared" si="11"/>
        <v>-1.2700172352806302E-2</v>
      </c>
      <c r="L68" s="13">
        <f t="shared" si="12"/>
        <v>-6.0690265903336343E-2</v>
      </c>
      <c r="M68" s="13">
        <f t="shared" si="13"/>
        <v>0.1347737519319962</v>
      </c>
      <c r="N68" s="14">
        <f t="shared" ref="N68:N85" si="15">(E68-F68)/100</f>
        <v>-3.1673900000000008E-3</v>
      </c>
      <c r="O68" s="13">
        <f t="shared" ref="O68:O85" si="16">(G68-H68)/100</f>
        <v>9.1210100000000006E-3</v>
      </c>
      <c r="P68" s="13">
        <f t="shared" ref="P68:P85" si="17">I68/100</f>
        <v>3.0032687450000001E-2</v>
      </c>
      <c r="Q68" s="13">
        <f t="shared" ref="Q68:Q85" si="18">J68/100</f>
        <v>2.7640853179999997E-2</v>
      </c>
    </row>
    <row r="69" spans="1:17" x14ac:dyDescent="0.25">
      <c r="A69" s="4" t="s">
        <v>71</v>
      </c>
      <c r="B69" s="6">
        <v>1.317545</v>
      </c>
      <c r="C69" s="6">
        <v>0.54351669999999996</v>
      </c>
      <c r="D69">
        <f t="shared" si="14"/>
        <v>0.4942026374326956</v>
      </c>
      <c r="E69" s="6">
        <v>4.4327079999999999</v>
      </c>
      <c r="F69" s="6">
        <v>4.7672999999999996</v>
      </c>
      <c r="G69" s="6">
        <v>0.90938620000000003</v>
      </c>
      <c r="H69" s="6">
        <v>1.3</v>
      </c>
      <c r="I69" s="6">
        <v>1.6440291789999999</v>
      </c>
      <c r="J69" s="6">
        <v>3.0985889320000002</v>
      </c>
      <c r="K69" s="13">
        <f t="shared" si="11"/>
        <v>1.429412641238091E-2</v>
      </c>
      <c r="L69" s="13">
        <f t="shared" si="12"/>
        <v>-0.11663602825082303</v>
      </c>
      <c r="M69" s="13">
        <f t="shared" si="13"/>
        <v>0.1328000057855237</v>
      </c>
      <c r="N69" s="14">
        <f t="shared" si="15"/>
        <v>-3.3459199999999979E-3</v>
      </c>
      <c r="O69" s="13">
        <f t="shared" si="16"/>
        <v>-3.906138E-3</v>
      </c>
      <c r="P69" s="13">
        <f t="shared" si="17"/>
        <v>1.6440291789999999E-2</v>
      </c>
      <c r="Q69" s="13">
        <f t="shared" si="18"/>
        <v>3.0985889320000001E-2</v>
      </c>
    </row>
    <row r="70" spans="1:17" x14ac:dyDescent="0.25">
      <c r="A70" s="4" t="s">
        <v>72</v>
      </c>
      <c r="B70" s="5">
        <v>1.3156080000000001</v>
      </c>
      <c r="C70" s="5">
        <v>0.58622320000000006</v>
      </c>
      <c r="D70">
        <f t="shared" si="14"/>
        <v>0.48723799592601402</v>
      </c>
      <c r="E70" s="5">
        <v>4.8004480000000003</v>
      </c>
      <c r="F70" s="5">
        <v>4.9560329999999997</v>
      </c>
      <c r="G70" s="5">
        <v>1.744569</v>
      </c>
      <c r="H70" s="5">
        <v>1.3</v>
      </c>
      <c r="I70" s="5">
        <v>1.475555706</v>
      </c>
      <c r="J70" s="5">
        <v>3.292148359</v>
      </c>
      <c r="K70" s="13">
        <f t="shared" si="11"/>
        <v>4.6210598003792118E-2</v>
      </c>
      <c r="L70" s="13">
        <f t="shared" si="12"/>
        <v>-5.9863655617812789E-2</v>
      </c>
      <c r="M70" s="13">
        <f t="shared" si="13"/>
        <v>8.3117714319925845E-2</v>
      </c>
      <c r="N70" s="14">
        <f t="shared" si="15"/>
        <v>-1.5558499999999943E-3</v>
      </c>
      <c r="O70" s="13">
        <f t="shared" si="16"/>
        <v>4.4456899999999995E-3</v>
      </c>
      <c r="P70" s="13">
        <f t="shared" si="17"/>
        <v>1.4755557060000001E-2</v>
      </c>
      <c r="Q70" s="13">
        <f t="shared" si="18"/>
        <v>3.2921483590000002E-2</v>
      </c>
    </row>
    <row r="71" spans="1:17" x14ac:dyDescent="0.25">
      <c r="A71" s="4" t="s">
        <v>73</v>
      </c>
      <c r="B71" s="6">
        <v>1.379448</v>
      </c>
      <c r="C71" s="6">
        <v>0.62117619999999996</v>
      </c>
      <c r="D71">
        <f t="shared" si="14"/>
        <v>0.4657169377328827</v>
      </c>
      <c r="E71" s="6">
        <v>4.7807750000000002</v>
      </c>
      <c r="F71" s="6">
        <v>4.5750000000000002</v>
      </c>
      <c r="G71" s="6">
        <v>2.0840230000000002</v>
      </c>
      <c r="H71" s="6">
        <v>1.4</v>
      </c>
      <c r="I71" s="6">
        <v>1.3331146899999999</v>
      </c>
      <c r="J71" s="6">
        <v>3.3543930789999998</v>
      </c>
      <c r="K71" s="13">
        <f t="shared" si="11"/>
        <v>7.4517847849632848E-2</v>
      </c>
      <c r="L71" s="13">
        <f t="shared" si="12"/>
        <v>2.17215885218668E-2</v>
      </c>
      <c r="M71" s="13">
        <f t="shared" si="13"/>
        <v>9.1903357361648674E-2</v>
      </c>
      <c r="N71" s="14">
        <f t="shared" si="15"/>
        <v>2.0577500000000006E-3</v>
      </c>
      <c r="O71" s="13">
        <f t="shared" si="16"/>
        <v>6.8402300000000027E-3</v>
      </c>
      <c r="P71" s="13">
        <f t="shared" si="17"/>
        <v>1.33311469E-2</v>
      </c>
      <c r="Q71" s="13">
        <f t="shared" si="18"/>
        <v>3.3543930789999996E-2</v>
      </c>
    </row>
    <row r="72" spans="1:17" x14ac:dyDescent="0.25">
      <c r="A72" s="4" t="s">
        <v>74</v>
      </c>
      <c r="B72" s="5">
        <v>1.3973310000000001</v>
      </c>
      <c r="C72" s="5">
        <v>0.61783580000000005</v>
      </c>
      <c r="D72">
        <f t="shared" si="14"/>
        <v>0.43341945288753803</v>
      </c>
      <c r="E72" s="5">
        <v>4.6706349999999999</v>
      </c>
      <c r="F72" s="5">
        <v>4.2662329999999997</v>
      </c>
      <c r="G72" s="5">
        <v>2.7749920000000001</v>
      </c>
      <c r="H72" s="5">
        <v>1.3</v>
      </c>
      <c r="I72" s="5">
        <v>1.8296107960000001</v>
      </c>
      <c r="J72" s="5">
        <v>3.0885729689999999</v>
      </c>
      <c r="K72" s="13">
        <f t="shared" si="11"/>
        <v>4.4159667412743469E-3</v>
      </c>
      <c r="L72" s="13">
        <f t="shared" si="12"/>
        <v>0.1257597588419597</v>
      </c>
      <c r="M72" s="13">
        <f t="shared" si="13"/>
        <v>0.15831110742773066</v>
      </c>
      <c r="N72" s="14">
        <f t="shared" si="15"/>
        <v>4.0440200000000015E-3</v>
      </c>
      <c r="O72" s="13">
        <f t="shared" si="16"/>
        <v>1.4749920000000001E-2</v>
      </c>
      <c r="P72" s="13">
        <f t="shared" si="17"/>
        <v>1.8296107960000002E-2</v>
      </c>
      <c r="Q72" s="13">
        <f t="shared" si="18"/>
        <v>3.0885729689999999E-2</v>
      </c>
    </row>
    <row r="73" spans="1:17" x14ac:dyDescent="0.25">
      <c r="A73" s="4" t="s">
        <v>75</v>
      </c>
      <c r="B73" s="6">
        <v>1.509045</v>
      </c>
      <c r="C73" s="6">
        <v>0.62388030000000005</v>
      </c>
      <c r="D73">
        <f t="shared" si="14"/>
        <v>0.43151390184857719</v>
      </c>
      <c r="E73" s="6">
        <v>4.9903199999999996</v>
      </c>
      <c r="F73" s="6">
        <v>4.3090999999999999</v>
      </c>
      <c r="G73" s="6">
        <v>4.4791309999999998</v>
      </c>
      <c r="H73" s="6">
        <v>1.5</v>
      </c>
      <c r="I73" s="6">
        <v>2.5810371669999999</v>
      </c>
      <c r="J73" s="6">
        <v>2.7508175590000001</v>
      </c>
      <c r="K73" s="13">
        <f t="shared" si="11"/>
        <v>-1.7908516227446065E-2</v>
      </c>
      <c r="L73" s="13">
        <f t="shared" si="12"/>
        <v>0.14527628267725326</v>
      </c>
      <c r="M73" s="13">
        <f t="shared" si="13"/>
        <v>0.16588536067303425</v>
      </c>
      <c r="N73" s="14">
        <f t="shared" si="15"/>
        <v>6.8121999999999974E-3</v>
      </c>
      <c r="O73" s="13">
        <f t="shared" si="16"/>
        <v>2.9791309999999998E-2</v>
      </c>
      <c r="P73" s="13">
        <f t="shared" si="17"/>
        <v>2.5810371669999999E-2</v>
      </c>
      <c r="Q73" s="13">
        <f t="shared" si="18"/>
        <v>2.7508175590000003E-2</v>
      </c>
    </row>
    <row r="74" spans="1:17" x14ac:dyDescent="0.25">
      <c r="A74" s="4" t="s">
        <v>76</v>
      </c>
      <c r="B74" s="5">
        <v>1.5694140000000001</v>
      </c>
      <c r="C74" s="5">
        <v>0.63627389999999995</v>
      </c>
      <c r="D74">
        <f t="shared" ref="D74:D85" si="19">C66/B66</f>
        <v>0.43938259212979086</v>
      </c>
      <c r="E74" s="5">
        <v>5.0614239999999997</v>
      </c>
      <c r="F74" s="5">
        <v>4.6060670000000004</v>
      </c>
      <c r="G74" s="5">
        <v>3.7922790000000002</v>
      </c>
      <c r="H74" s="5">
        <v>1.6</v>
      </c>
      <c r="I74" s="5">
        <v>3.5307100930000002</v>
      </c>
      <c r="J74" s="5">
        <v>2.4588004219999999</v>
      </c>
      <c r="K74" s="13">
        <f t="shared" si="11"/>
        <v>4.4637796772102022E-2</v>
      </c>
      <c r="L74" s="13">
        <f t="shared" si="12"/>
        <v>0.10891511100668953</v>
      </c>
      <c r="M74" s="13">
        <f t="shared" si="13"/>
        <v>0.13425416295156686</v>
      </c>
      <c r="N74" s="14">
        <f t="shared" si="15"/>
        <v>4.5535699999999938E-3</v>
      </c>
      <c r="O74" s="13">
        <f t="shared" si="16"/>
        <v>2.1922790000000001E-2</v>
      </c>
      <c r="P74" s="13">
        <f t="shared" si="17"/>
        <v>3.5307100930000002E-2</v>
      </c>
      <c r="Q74" s="13">
        <f t="shared" si="18"/>
        <v>2.4588004220000001E-2</v>
      </c>
    </row>
    <row r="75" spans="1:17" x14ac:dyDescent="0.25">
      <c r="A75" s="4" t="s">
        <v>77</v>
      </c>
      <c r="B75" s="6">
        <v>1.5629</v>
      </c>
      <c r="C75" s="6">
        <v>0.64508909999999997</v>
      </c>
      <c r="D75">
        <f t="shared" si="19"/>
        <v>0.4206075957499042</v>
      </c>
      <c r="E75" s="6">
        <v>5.0988100000000003</v>
      </c>
      <c r="F75" s="6">
        <v>4.7497670000000003</v>
      </c>
      <c r="G75" s="6">
        <v>2.3358159999999999</v>
      </c>
      <c r="H75" s="6">
        <v>1.3</v>
      </c>
      <c r="I75" s="6">
        <v>3.5927041059999998</v>
      </c>
      <c r="J75" s="6">
        <v>1.7723001030000001</v>
      </c>
      <c r="K75" s="13">
        <f t="shared" si="11"/>
        <v>3.3025421482832433E-2</v>
      </c>
      <c r="L75" s="13">
        <f t="shared" si="12"/>
        <v>0.10724804411235785</v>
      </c>
      <c r="M75" s="13">
        <f t="shared" si="13"/>
        <v>0.12525444036069971</v>
      </c>
      <c r="N75" s="14">
        <f t="shared" si="15"/>
        <v>3.4904300000000001E-3</v>
      </c>
      <c r="O75" s="13">
        <f t="shared" si="16"/>
        <v>1.0358159999999998E-2</v>
      </c>
      <c r="P75" s="13">
        <f t="shared" si="17"/>
        <v>3.5927041059999998E-2</v>
      </c>
      <c r="Q75" s="13">
        <f t="shared" si="18"/>
        <v>1.7723001030000001E-2</v>
      </c>
    </row>
    <row r="76" spans="1:17" x14ac:dyDescent="0.25">
      <c r="A76" s="4" t="s">
        <v>78</v>
      </c>
      <c r="B76" s="5">
        <v>1.553982</v>
      </c>
      <c r="C76" s="5">
        <v>0.68368819999999997</v>
      </c>
      <c r="D76">
        <f t="shared" si="19"/>
        <v>0.40716093428383665</v>
      </c>
      <c r="E76" s="5">
        <v>5.5595150000000002</v>
      </c>
      <c r="F76" s="5">
        <v>5.2003329999999997</v>
      </c>
      <c r="G76" s="5">
        <v>1.3554729999999999</v>
      </c>
      <c r="H76" s="5">
        <v>1.3</v>
      </c>
      <c r="I76" s="5">
        <v>2.6354387780000001</v>
      </c>
      <c r="J76" s="5">
        <v>1.5037575860000001</v>
      </c>
      <c r="K76" s="13">
        <f t="shared" si="11"/>
        <v>-1.2996558963142134E-2</v>
      </c>
      <c r="L76" s="13">
        <f t="shared" si="12"/>
        <v>6.4491743663689149E-2</v>
      </c>
      <c r="M76" s="13">
        <f t="shared" si="13"/>
        <v>0.12563306211112185</v>
      </c>
      <c r="N76" s="14">
        <f t="shared" si="15"/>
        <v>3.5918200000000055E-3</v>
      </c>
      <c r="O76" s="13">
        <f t="shared" si="16"/>
        <v>5.5472999999999883E-4</v>
      </c>
      <c r="P76" s="13">
        <f t="shared" si="17"/>
        <v>2.6354387780000002E-2</v>
      </c>
      <c r="Q76" s="13">
        <f t="shared" si="18"/>
        <v>1.5037575860000001E-2</v>
      </c>
    </row>
    <row r="77" spans="1:17" x14ac:dyDescent="0.25">
      <c r="A77" s="4" t="s">
        <v>79</v>
      </c>
      <c r="B77" s="6">
        <v>1.59385</v>
      </c>
      <c r="C77" s="6">
        <v>0.70111789999999996</v>
      </c>
      <c r="D77">
        <f t="shared" si="19"/>
        <v>0.41252230474101453</v>
      </c>
      <c r="E77" s="6">
        <v>5.4438789999999999</v>
      </c>
      <c r="F77" s="6">
        <v>5.0208000000000004</v>
      </c>
      <c r="G77" s="6">
        <v>1.5506549999999999</v>
      </c>
      <c r="H77" s="6">
        <v>1.7</v>
      </c>
      <c r="I77" s="6">
        <v>2.309048819</v>
      </c>
      <c r="J77" s="6">
        <v>1.342345197</v>
      </c>
      <c r="K77" s="13">
        <f t="shared" si="11"/>
        <v>-7.4213295728117426E-2</v>
      </c>
      <c r="L77" s="13">
        <f t="shared" si="12"/>
        <v>4.603774605469093E-2</v>
      </c>
      <c r="M77" s="13">
        <f t="shared" si="13"/>
        <v>5.8272000408660402E-2</v>
      </c>
      <c r="N77" s="14">
        <f t="shared" si="15"/>
        <v>4.2307899999999956E-3</v>
      </c>
      <c r="O77" s="13">
        <f t="shared" si="16"/>
        <v>-1.4934500000000005E-3</v>
      </c>
      <c r="P77" s="13">
        <f t="shared" si="17"/>
        <v>2.3090488190000001E-2</v>
      </c>
      <c r="Q77" s="13">
        <f t="shared" si="18"/>
        <v>1.342345197E-2</v>
      </c>
    </row>
    <row r="78" spans="1:17" x14ac:dyDescent="0.25">
      <c r="A78" s="4" t="s">
        <v>80</v>
      </c>
      <c r="B78" s="5">
        <v>1.579304</v>
      </c>
      <c r="C78" s="5">
        <v>0.69300850000000003</v>
      </c>
      <c r="D78">
        <f t="shared" si="19"/>
        <v>0.4455910879228463</v>
      </c>
      <c r="E78" s="5">
        <v>5.2727639999999996</v>
      </c>
      <c r="F78" s="5">
        <v>4.7817340000000002</v>
      </c>
      <c r="G78" s="5">
        <v>1.0704419999999999</v>
      </c>
      <c r="H78" s="5">
        <v>1.4</v>
      </c>
      <c r="I78" s="5">
        <v>1.346715383</v>
      </c>
      <c r="J78" s="5">
        <v>1.8564377569999999</v>
      </c>
      <c r="K78" s="13">
        <f t="shared" si="11"/>
        <v>-1.047442729938055E-2</v>
      </c>
      <c r="L78" s="13">
        <f t="shared" si="12"/>
        <v>-1.3933168686108083E-2</v>
      </c>
      <c r="M78" s="13">
        <f t="shared" si="13"/>
        <v>2.8005632853456645E-2</v>
      </c>
      <c r="N78" s="14">
        <f t="shared" si="15"/>
        <v>4.9102999999999942E-3</v>
      </c>
      <c r="O78" s="13">
        <f t="shared" si="16"/>
        <v>-3.2955800000000002E-3</v>
      </c>
      <c r="P78" s="13">
        <f t="shared" si="17"/>
        <v>1.346715383E-2</v>
      </c>
      <c r="Q78" s="13">
        <f t="shared" si="18"/>
        <v>1.8564377569999999E-2</v>
      </c>
    </row>
    <row r="79" spans="1:17" x14ac:dyDescent="0.25">
      <c r="A79" s="4" t="s">
        <v>81</v>
      </c>
      <c r="B79" s="6">
        <v>1.5449889999999999</v>
      </c>
      <c r="C79" s="6">
        <v>0.69482140000000003</v>
      </c>
      <c r="D79">
        <f t="shared" si="19"/>
        <v>0.45030780428113271</v>
      </c>
      <c r="E79" s="6">
        <v>5.5446720000000003</v>
      </c>
      <c r="F79" s="6">
        <v>5.0589000000000004</v>
      </c>
      <c r="G79" s="6">
        <v>2.7121</v>
      </c>
      <c r="H79" s="6">
        <v>1.8</v>
      </c>
      <c r="I79" s="6">
        <v>0.90588392600000001</v>
      </c>
      <c r="J79" s="6">
        <v>2.1275605209999999</v>
      </c>
      <c r="K79" s="13">
        <f t="shared" si="11"/>
        <v>1.8440586421116192E-2</v>
      </c>
      <c r="L79" s="13">
        <f t="shared" si="12"/>
        <v>-6.5955349316322992E-2</v>
      </c>
      <c r="M79" s="13">
        <f t="shared" si="13"/>
        <v>5.6683994588092472E-2</v>
      </c>
      <c r="N79" s="14">
        <f t="shared" si="15"/>
        <v>4.8577199999999985E-3</v>
      </c>
      <c r="O79" s="13">
        <f t="shared" si="16"/>
        <v>9.1209999999999989E-3</v>
      </c>
      <c r="P79" s="13">
        <f t="shared" si="17"/>
        <v>9.0588392599999998E-3</v>
      </c>
      <c r="Q79" s="13">
        <f t="shared" si="18"/>
        <v>2.127560521E-2</v>
      </c>
    </row>
    <row r="80" spans="1:17" x14ac:dyDescent="0.25">
      <c r="A80" s="4" t="s">
        <v>82</v>
      </c>
      <c r="B80" s="5">
        <v>1.5412239999999999</v>
      </c>
      <c r="C80" s="5">
        <v>0.70340849999999999</v>
      </c>
      <c r="D80">
        <f t="shared" si="19"/>
        <v>0.44215422115447234</v>
      </c>
      <c r="E80" s="5">
        <v>5.7203200000000001</v>
      </c>
      <c r="F80" s="5">
        <v>5.0857330000000003</v>
      </c>
      <c r="G80" s="5">
        <v>3.5802040000000002</v>
      </c>
      <c r="H80" s="5">
        <v>1.8</v>
      </c>
      <c r="I80" s="5">
        <v>2.0000249349999999</v>
      </c>
      <c r="J80" s="5">
        <v>2.1783085290000002</v>
      </c>
      <c r="K80" s="13">
        <f t="shared" si="11"/>
        <v>6.9484990409299036E-2</v>
      </c>
      <c r="L80" s="13">
        <f t="shared" si="12"/>
        <v>-7.9142718075307775E-2</v>
      </c>
      <c r="M80" s="13">
        <f t="shared" si="13"/>
        <v>0.10352034520015485</v>
      </c>
      <c r="N80" s="14">
        <f t="shared" si="15"/>
        <v>6.3458699999999982E-3</v>
      </c>
      <c r="O80" s="13">
        <f t="shared" si="16"/>
        <v>1.7802040000000002E-2</v>
      </c>
      <c r="P80" s="13">
        <f t="shared" si="17"/>
        <v>2.0000249349999999E-2</v>
      </c>
      <c r="Q80" s="13">
        <f t="shared" si="18"/>
        <v>2.178308529E-2</v>
      </c>
    </row>
    <row r="81" spans="1:17" x14ac:dyDescent="0.25">
      <c r="A81" s="4" t="s">
        <v>83</v>
      </c>
      <c r="B81" s="6">
        <v>1.5280990000000001</v>
      </c>
      <c r="C81" s="6">
        <v>0.68591840000000004</v>
      </c>
      <c r="D81">
        <f t="shared" si="19"/>
        <v>0.41342723378030483</v>
      </c>
      <c r="E81" s="6">
        <v>5.3833330000000004</v>
      </c>
      <c r="F81" s="6">
        <v>4.791633</v>
      </c>
      <c r="G81" s="6">
        <v>2.7620399999999998</v>
      </c>
      <c r="H81" s="6">
        <v>1.3</v>
      </c>
      <c r="I81" s="6">
        <v>2.9349821249999999</v>
      </c>
      <c r="J81" s="6">
        <v>2.4724409839999999</v>
      </c>
      <c r="K81" s="13">
        <f t="shared" si="11"/>
        <v>1.9747138262442326E-2</v>
      </c>
      <c r="L81" s="13">
        <f t="shared" si="12"/>
        <v>-2.188847190872702E-3</v>
      </c>
      <c r="M81" s="13">
        <f t="shared" si="13"/>
        <v>0.19537997754476624</v>
      </c>
      <c r="N81" s="14">
        <f t="shared" si="15"/>
        <v>5.917000000000003E-3</v>
      </c>
      <c r="O81" s="13">
        <f t="shared" si="16"/>
        <v>1.4620399999999999E-2</v>
      </c>
      <c r="P81" s="13">
        <f t="shared" si="17"/>
        <v>2.9349821249999998E-2</v>
      </c>
      <c r="Q81" s="13">
        <f t="shared" si="18"/>
        <v>2.4724409839999999E-2</v>
      </c>
    </row>
    <row r="82" spans="1:17" x14ac:dyDescent="0.25">
      <c r="A82" s="4" t="s">
        <v>84</v>
      </c>
      <c r="B82" s="5">
        <v>1.5256959999999999</v>
      </c>
      <c r="C82" s="5">
        <v>0.69042559999999997</v>
      </c>
      <c r="D82">
        <f t="shared" si="19"/>
        <v>0.40542132286318328</v>
      </c>
      <c r="E82" s="5">
        <v>5.6175269999999999</v>
      </c>
      <c r="F82" s="5">
        <v>5.0759999999999996</v>
      </c>
      <c r="G82" s="5">
        <v>3.0604979999999999</v>
      </c>
      <c r="H82" s="5">
        <v>1.4</v>
      </c>
      <c r="I82" s="5">
        <v>4.0306702640000003</v>
      </c>
      <c r="J82" s="5">
        <v>2.7822637270000001</v>
      </c>
      <c r="K82" s="13">
        <f t="shared" si="11"/>
        <v>-1.7758964609897857E-2</v>
      </c>
      <c r="L82" s="13">
        <f t="shared" si="12"/>
        <v>9.9081530236186002E-2</v>
      </c>
      <c r="M82" s="13">
        <f t="shared" si="13"/>
        <v>0.20180653667898285</v>
      </c>
      <c r="N82" s="14">
        <f t="shared" si="15"/>
        <v>5.4152700000000033E-3</v>
      </c>
      <c r="O82" s="13">
        <f t="shared" si="16"/>
        <v>1.6604980000000002E-2</v>
      </c>
      <c r="P82" s="13">
        <f t="shared" si="17"/>
        <v>4.0306702640000004E-2</v>
      </c>
      <c r="Q82" s="13">
        <f t="shared" si="18"/>
        <v>2.7822637270000002E-2</v>
      </c>
    </row>
    <row r="83" spans="1:17" x14ac:dyDescent="0.25">
      <c r="A83" s="4" t="s">
        <v>85</v>
      </c>
      <c r="B83" s="6">
        <v>1.4818249999999999</v>
      </c>
      <c r="C83" s="6">
        <v>0.67737890000000001</v>
      </c>
      <c r="D83">
        <f t="shared" si="19"/>
        <v>0.41275135965192911</v>
      </c>
      <c r="E83" s="6">
        <v>5.7864550000000001</v>
      </c>
      <c r="F83" s="6">
        <v>5.3190999999999997</v>
      </c>
      <c r="G83" s="6">
        <v>2.714286</v>
      </c>
      <c r="H83" s="6">
        <v>1.2</v>
      </c>
      <c r="I83" s="6">
        <v>5.3137609430000001</v>
      </c>
      <c r="J83" s="6">
        <v>3.8267214140000001</v>
      </c>
      <c r="K83" s="13">
        <f t="shared" si="11"/>
        <v>-6.1841079932893186E-2</v>
      </c>
      <c r="L83" s="13">
        <f t="shared" si="12"/>
        <v>9.0990480711861832E-2</v>
      </c>
      <c r="M83" s="13">
        <f t="shared" si="13"/>
        <v>0.12832320679844439</v>
      </c>
      <c r="N83" s="14">
        <f t="shared" si="15"/>
        <v>4.6735500000000037E-3</v>
      </c>
      <c r="O83" s="13">
        <f t="shared" si="16"/>
        <v>1.5142860000000001E-2</v>
      </c>
      <c r="P83" s="13">
        <f t="shared" si="17"/>
        <v>5.3137609430000003E-2</v>
      </c>
      <c r="Q83" s="13">
        <f t="shared" si="18"/>
        <v>3.8267214139999998E-2</v>
      </c>
    </row>
    <row r="84" spans="1:17" x14ac:dyDescent="0.25">
      <c r="A84" s="4" t="s">
        <v>86</v>
      </c>
      <c r="B84" s="5">
        <v>1.4799290000000001</v>
      </c>
      <c r="C84" s="5">
        <v>0.65223189999999998</v>
      </c>
      <c r="D84">
        <f t="shared" si="19"/>
        <v>0.43995889270274685</v>
      </c>
      <c r="E84" s="5">
        <v>6.0115550000000004</v>
      </c>
      <c r="F84" s="5">
        <v>5.3114330000000001</v>
      </c>
      <c r="G84" s="5">
        <v>2.4451640000000001</v>
      </c>
      <c r="H84" s="5">
        <v>1</v>
      </c>
      <c r="I84" s="5">
        <v>5.8847515399999999</v>
      </c>
      <c r="J84" s="5">
        <v>5.0359433080000002</v>
      </c>
      <c r="K84" s="13">
        <f t="shared" ref="K84" si="20">(D84-D85)/D85</f>
        <v>1.5772116825583021E-4</v>
      </c>
      <c r="L84" s="13">
        <f>(D80-D84)/D84</f>
        <v>4.9898490248468166E-3</v>
      </c>
      <c r="M84" s="13">
        <f t="shared" ref="M84" si="21">(D72-D84)/D84</f>
        <v>-1.4863751872443961E-2</v>
      </c>
      <c r="N84" s="14">
        <f t="shared" si="15"/>
        <v>7.0012200000000033E-3</v>
      </c>
      <c r="O84" s="13">
        <f t="shared" si="16"/>
        <v>1.4451640000000002E-2</v>
      </c>
      <c r="P84" s="13">
        <f t="shared" si="17"/>
        <v>5.8847515400000001E-2</v>
      </c>
      <c r="Q84" s="13">
        <f t="shared" si="18"/>
        <v>5.0359433080000002E-2</v>
      </c>
    </row>
    <row r="85" spans="1:17" x14ac:dyDescent="0.25">
      <c r="A85" s="4" t="s">
        <v>87</v>
      </c>
      <c r="B85" s="6">
        <v>1.452974</v>
      </c>
      <c r="C85" s="6">
        <v>0.62224749999999995</v>
      </c>
      <c r="D85">
        <f t="shared" si="19"/>
        <v>0.4398895128148822</v>
      </c>
      <c r="E85" s="6">
        <v>6.286111</v>
      </c>
      <c r="F85" s="6">
        <v>5.6093669999999998</v>
      </c>
      <c r="G85" s="6">
        <v>2.6535799999999998</v>
      </c>
      <c r="H85" s="6">
        <v>1.1000000000000001</v>
      </c>
      <c r="I85" s="6">
        <v>5.516373336</v>
      </c>
      <c r="J85" s="6">
        <v>4.7742354389999999</v>
      </c>
      <c r="K85" s="13">
        <v>0</v>
      </c>
      <c r="L85" s="13">
        <f>(D81-D85)/D85</f>
        <v>-6.0156649030442877E-2</v>
      </c>
      <c r="M85" s="13">
        <f>(D73-D85)/D85</f>
        <v>-1.9040260616146366E-2</v>
      </c>
      <c r="N85" s="14">
        <f t="shared" si="15"/>
        <v>6.7674400000000022E-3</v>
      </c>
      <c r="O85" s="13">
        <f t="shared" si="16"/>
        <v>1.5535799999999997E-2</v>
      </c>
      <c r="P85" s="13">
        <f t="shared" si="17"/>
        <v>5.5163733360000002E-2</v>
      </c>
      <c r="Q85" s="13">
        <f t="shared" si="18"/>
        <v>4.7742354389999998E-2</v>
      </c>
    </row>
    <row r="86" spans="1:17" x14ac:dyDescent="0.25">
      <c r="E86" s="5"/>
      <c r="F86" s="5"/>
    </row>
    <row r="87" spans="1:17" x14ac:dyDescent="0.25">
      <c r="E87" s="6"/>
      <c r="F87" s="6"/>
    </row>
    <row r="88" spans="1:17" x14ac:dyDescent="0.25">
      <c r="E88" s="5"/>
      <c r="F88" s="5"/>
    </row>
    <row r="89" spans="1:17" x14ac:dyDescent="0.25">
      <c r="E89" s="6"/>
      <c r="F89" s="6"/>
    </row>
    <row r="90" spans="1:17" x14ac:dyDescent="0.25">
      <c r="E90" s="5"/>
      <c r="F90" s="5"/>
    </row>
    <row r="91" spans="1:17" x14ac:dyDescent="0.25">
      <c r="E91" s="6"/>
      <c r="F91" s="6"/>
    </row>
    <row r="92" spans="1:17" x14ac:dyDescent="0.25">
      <c r="E92" s="5"/>
      <c r="F92" s="5"/>
    </row>
    <row r="93" spans="1:17" x14ac:dyDescent="0.25">
      <c r="E93" s="6"/>
      <c r="F93" s="6"/>
    </row>
  </sheetData>
  <autoFilter ref="A1:Q1" xr:uid="{00000000-0001-0000-0000-000000000000}">
    <sortState xmlns:xlrd2="http://schemas.microsoft.com/office/spreadsheetml/2017/richdata2" ref="A2:Q61">
      <sortCondition descending="1" ref="A1"/>
    </sortState>
  </autoFilter>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2C182-247D-4C99-8BE2-6AF40A6327D6}">
  <dimension ref="A1:K26"/>
  <sheetViews>
    <sheetView zoomScale="84" workbookViewId="0">
      <selection activeCell="I10" sqref="I10"/>
    </sheetView>
  </sheetViews>
  <sheetFormatPr defaultRowHeight="15.75" x14ac:dyDescent="0.25"/>
  <cols>
    <col min="1" max="1" width="23.5" customWidth="1"/>
    <col min="2" max="2" width="29.625" customWidth="1"/>
    <col min="6" max="6" width="14.125" customWidth="1"/>
    <col min="7" max="7" width="9.375" customWidth="1"/>
    <col min="9" max="9" width="12.375" customWidth="1"/>
  </cols>
  <sheetData>
    <row r="1" spans="1:11" x14ac:dyDescent="0.25">
      <c r="A1" t="s">
        <v>90</v>
      </c>
    </row>
    <row r="2" spans="1:11" ht="16.5" thickBot="1" x14ac:dyDescent="0.3"/>
    <row r="3" spans="1:11" x14ac:dyDescent="0.25">
      <c r="A3" s="9" t="s">
        <v>91</v>
      </c>
      <c r="B3" s="9"/>
    </row>
    <row r="4" spans="1:11" x14ac:dyDescent="0.25">
      <c r="A4" t="s">
        <v>92</v>
      </c>
      <c r="B4">
        <v>0.32586382786816021</v>
      </c>
    </row>
    <row r="5" spans="1:11" x14ac:dyDescent="0.25">
      <c r="A5" t="s">
        <v>93</v>
      </c>
      <c r="B5">
        <v>0.10618723431288994</v>
      </c>
    </row>
    <row r="6" spans="1:11" x14ac:dyDescent="0.25">
      <c r="A6" t="s">
        <v>94</v>
      </c>
      <c r="B6">
        <v>6.0350682226371487E-2</v>
      </c>
    </row>
    <row r="7" spans="1:11" x14ac:dyDescent="0.25">
      <c r="A7" t="s">
        <v>95</v>
      </c>
      <c r="B7">
        <v>3.4116384629588818E-2</v>
      </c>
    </row>
    <row r="8" spans="1:11" ht="16.5" thickBot="1" x14ac:dyDescent="0.3">
      <c r="A8" s="7" t="s">
        <v>96</v>
      </c>
      <c r="B8" s="7">
        <v>83</v>
      </c>
    </row>
    <row r="10" spans="1:11" ht="16.5" thickBot="1" x14ac:dyDescent="0.3">
      <c r="A10" t="s">
        <v>97</v>
      </c>
    </row>
    <row r="11" spans="1:11" x14ac:dyDescent="0.25">
      <c r="A11" s="8"/>
      <c r="B11" s="8" t="s">
        <v>102</v>
      </c>
      <c r="C11" s="8" t="s">
        <v>103</v>
      </c>
      <c r="D11" s="8" t="s">
        <v>104</v>
      </c>
      <c r="E11" s="8" t="s">
        <v>105</v>
      </c>
      <c r="F11" s="8" t="s">
        <v>106</v>
      </c>
    </row>
    <row r="12" spans="1:11" x14ac:dyDescent="0.25">
      <c r="A12" t="s">
        <v>98</v>
      </c>
      <c r="B12">
        <v>4</v>
      </c>
      <c r="C12">
        <v>1.0785650996652504E-2</v>
      </c>
      <c r="D12">
        <v>2.6964127491631261E-3</v>
      </c>
      <c r="E12">
        <v>2.3166496928577209</v>
      </c>
      <c r="F12">
        <v>6.4519158896037002E-2</v>
      </c>
    </row>
    <row r="13" spans="1:11" x14ac:dyDescent="0.25">
      <c r="A13" t="s">
        <v>99</v>
      </c>
      <c r="B13">
        <v>78</v>
      </c>
      <c r="C13">
        <v>9.0786360615135439E-2</v>
      </c>
      <c r="D13">
        <v>1.1639277001940442E-3</v>
      </c>
    </row>
    <row r="14" spans="1:11" ht="16.5" thickBot="1" x14ac:dyDescent="0.3">
      <c r="A14" s="7" t="s">
        <v>100</v>
      </c>
      <c r="B14" s="7">
        <v>82</v>
      </c>
      <c r="C14" s="7">
        <v>0.10157201161178794</v>
      </c>
      <c r="D14" s="7"/>
      <c r="E14" s="7"/>
      <c r="F14" s="7"/>
    </row>
    <row r="15" spans="1:11" ht="16.5" thickBot="1" x14ac:dyDescent="0.3"/>
    <row r="16" spans="1:11" x14ac:dyDescent="0.25">
      <c r="A16" s="8"/>
      <c r="B16" s="8" t="s">
        <v>107</v>
      </c>
      <c r="C16" s="8" t="s">
        <v>95</v>
      </c>
      <c r="D16" s="8" t="s">
        <v>108</v>
      </c>
      <c r="E16" s="8" t="s">
        <v>109</v>
      </c>
      <c r="F16" s="8" t="s">
        <v>110</v>
      </c>
      <c r="G16" s="8" t="s">
        <v>111</v>
      </c>
      <c r="H16" s="8" t="s">
        <v>112</v>
      </c>
      <c r="I16" s="8" t="s">
        <v>113</v>
      </c>
      <c r="K16" s="10" t="s">
        <v>116</v>
      </c>
    </row>
    <row r="17" spans="1:11" x14ac:dyDescent="0.25">
      <c r="A17" t="s">
        <v>101</v>
      </c>
      <c r="B17">
        <v>1.1949759514775444E-2</v>
      </c>
      <c r="C17">
        <v>5.5817829409924181E-3</v>
      </c>
      <c r="D17">
        <v>2.1408499114175203</v>
      </c>
      <c r="E17">
        <v>3.5409561155200261E-2</v>
      </c>
      <c r="F17">
        <v>8.3728330795758248E-4</v>
      </c>
      <c r="G17">
        <v>2.3062235721593306E-2</v>
      </c>
      <c r="H17">
        <v>8.3728330795758248E-4</v>
      </c>
      <c r="I17">
        <v>2.3062235721593306E-2</v>
      </c>
    </row>
    <row r="18" spans="1:11" x14ac:dyDescent="0.25">
      <c r="A18" t="s">
        <v>1</v>
      </c>
      <c r="B18">
        <v>-0.84558294053279692</v>
      </c>
      <c r="C18">
        <v>0.82890820259119702</v>
      </c>
      <c r="D18">
        <v>-1.0201165073399854</v>
      </c>
      <c r="E18">
        <v>0.3108268657929173</v>
      </c>
      <c r="F18">
        <v>-2.4958124059754496</v>
      </c>
      <c r="G18">
        <v>0.80464652490985566</v>
      </c>
      <c r="H18">
        <v>-2.4958124059754496</v>
      </c>
      <c r="I18">
        <v>0.80464652490985566</v>
      </c>
      <c r="K18">
        <v>2.9509579999999996E-3</v>
      </c>
    </row>
    <row r="19" spans="1:11" x14ac:dyDescent="0.25">
      <c r="A19" t="s">
        <v>2</v>
      </c>
      <c r="B19">
        <v>0.42624171817455103</v>
      </c>
      <c r="C19">
        <v>0.43319929609163788</v>
      </c>
      <c r="D19">
        <v>0.98393908305055267</v>
      </c>
      <c r="E19">
        <v>0.32818774195637979</v>
      </c>
      <c r="F19">
        <v>-0.43619183066077449</v>
      </c>
      <c r="G19">
        <v>1.2886752670098764</v>
      </c>
      <c r="H19">
        <v>-0.43619183066077449</v>
      </c>
      <c r="I19">
        <v>1.2886752670098764</v>
      </c>
      <c r="K19">
        <v>-5.3170730000000012E-3</v>
      </c>
    </row>
    <row r="20" spans="1:11" x14ac:dyDescent="0.25">
      <c r="A20" t="s">
        <v>115</v>
      </c>
      <c r="B20">
        <v>-0.82547601319522157</v>
      </c>
      <c r="C20">
        <v>0.35146792167894653</v>
      </c>
      <c r="D20">
        <v>-2.3486525007800418</v>
      </c>
      <c r="E20">
        <v>2.1374578725185969E-2</v>
      </c>
      <c r="F20">
        <v>-1.5251948948510896</v>
      </c>
      <c r="G20">
        <v>-0.12575713153935353</v>
      </c>
      <c r="H20">
        <v>-1.5251948948510896</v>
      </c>
      <c r="I20">
        <v>-0.12575713153935353</v>
      </c>
      <c r="K20">
        <v>-4.6519118569999997E-2</v>
      </c>
    </row>
    <row r="21" spans="1:11" ht="16.5" thickBot="1" x14ac:dyDescent="0.3">
      <c r="A21" t="s">
        <v>114</v>
      </c>
      <c r="B21" s="7">
        <v>0.57106299571145203</v>
      </c>
      <c r="C21" s="7">
        <v>0.24400149884325217</v>
      </c>
      <c r="D21" s="7">
        <v>2.3404077369143779</v>
      </c>
      <c r="E21" s="7">
        <v>2.1819727765648066E-2</v>
      </c>
      <c r="F21" s="7">
        <v>8.5293326953704007E-2</v>
      </c>
      <c r="G21" s="7">
        <v>1.0568326644692001</v>
      </c>
      <c r="H21" s="7">
        <v>8.5293326953704007E-2</v>
      </c>
      <c r="I21" s="7">
        <v>1.0568326644692001</v>
      </c>
      <c r="K21">
        <v>-0.10324677638</v>
      </c>
    </row>
    <row r="23" spans="1:11" x14ac:dyDescent="0.25">
      <c r="A23" t="s">
        <v>1</v>
      </c>
      <c r="B23" t="s">
        <v>3</v>
      </c>
      <c r="J23" t="s">
        <v>117</v>
      </c>
      <c r="K23">
        <f>B17+B18*K18+B19*K19+B20*K20+B21*K21</f>
        <v>-1.337187544202665E-2</v>
      </c>
    </row>
    <row r="24" spans="1:11" x14ac:dyDescent="0.25">
      <c r="A24" t="s">
        <v>2</v>
      </c>
      <c r="B24" t="s">
        <v>3</v>
      </c>
      <c r="K24">
        <f>K23*100</f>
        <v>-1.3371875442026651</v>
      </c>
    </row>
    <row r="25" spans="1:11" x14ac:dyDescent="0.25">
      <c r="A25" t="s">
        <v>115</v>
      </c>
      <c r="B25" t="s">
        <v>3</v>
      </c>
    </row>
    <row r="26" spans="1:11" x14ac:dyDescent="0.25">
      <c r="A26" t="s">
        <v>114</v>
      </c>
      <c r="B26"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8C2C7-4129-46EB-9D62-4826ADA39E40}">
  <dimension ref="A1:K24"/>
  <sheetViews>
    <sheetView workbookViewId="0">
      <selection activeCell="K24" sqref="K24"/>
    </sheetView>
  </sheetViews>
  <sheetFormatPr defaultRowHeight="15.75" x14ac:dyDescent="0.25"/>
  <sheetData>
    <row r="1" spans="1:11" x14ac:dyDescent="0.25">
      <c r="A1" t="s">
        <v>90</v>
      </c>
    </row>
    <row r="2" spans="1:11" ht="16.5" thickBot="1" x14ac:dyDescent="0.3"/>
    <row r="3" spans="1:11" x14ac:dyDescent="0.25">
      <c r="A3" s="9" t="s">
        <v>91</v>
      </c>
      <c r="B3" s="9"/>
    </row>
    <row r="4" spans="1:11" x14ac:dyDescent="0.25">
      <c r="A4" t="s">
        <v>92</v>
      </c>
      <c r="B4">
        <v>0.29988567780384445</v>
      </c>
    </row>
    <row r="5" spans="1:11" x14ac:dyDescent="0.25">
      <c r="A5" t="s">
        <v>93</v>
      </c>
      <c r="B5">
        <v>8.9931419751871217E-2</v>
      </c>
    </row>
    <row r="6" spans="1:11" x14ac:dyDescent="0.25">
      <c r="A6" t="s">
        <v>94</v>
      </c>
      <c r="B6">
        <v>4.1394428805304348E-2</v>
      </c>
    </row>
    <row r="7" spans="1:11" x14ac:dyDescent="0.25">
      <c r="A7" t="s">
        <v>95</v>
      </c>
      <c r="B7">
        <v>7.6759310443975104E-2</v>
      </c>
    </row>
    <row r="8" spans="1:11" ht="16.5" thickBot="1" x14ac:dyDescent="0.3">
      <c r="A8" s="7" t="s">
        <v>96</v>
      </c>
      <c r="B8" s="7">
        <v>80</v>
      </c>
    </row>
    <row r="10" spans="1:11" ht="16.5" thickBot="1" x14ac:dyDescent="0.3">
      <c r="A10" t="s">
        <v>97</v>
      </c>
    </row>
    <row r="11" spans="1:11" x14ac:dyDescent="0.25">
      <c r="A11" s="8"/>
      <c r="B11" s="8" t="s">
        <v>102</v>
      </c>
      <c r="C11" s="8" t="s">
        <v>103</v>
      </c>
      <c r="D11" s="8" t="s">
        <v>104</v>
      </c>
      <c r="E11" s="8" t="s">
        <v>105</v>
      </c>
      <c r="F11" s="8" t="s">
        <v>106</v>
      </c>
    </row>
    <row r="12" spans="1:11" x14ac:dyDescent="0.25">
      <c r="A12" t="s">
        <v>98</v>
      </c>
      <c r="B12">
        <v>4</v>
      </c>
      <c r="C12">
        <v>4.3667740582678027E-2</v>
      </c>
      <c r="D12">
        <v>1.0916935145669507E-2</v>
      </c>
      <c r="E12">
        <v>1.852842914198666</v>
      </c>
      <c r="F12">
        <v>0.12764453338247903</v>
      </c>
    </row>
    <row r="13" spans="1:11" x14ac:dyDescent="0.25">
      <c r="A13" t="s">
        <v>99</v>
      </c>
      <c r="B13">
        <v>75</v>
      </c>
      <c r="C13">
        <v>0.44189938048759092</v>
      </c>
      <c r="D13">
        <v>5.8919917398345453E-3</v>
      </c>
    </row>
    <row r="14" spans="1:11" ht="16.5" thickBot="1" x14ac:dyDescent="0.3">
      <c r="A14" s="7" t="s">
        <v>100</v>
      </c>
      <c r="B14" s="7">
        <v>79</v>
      </c>
      <c r="C14" s="7">
        <v>0.48556712107026895</v>
      </c>
      <c r="D14" s="7"/>
      <c r="E14" s="7"/>
      <c r="F14" s="7"/>
    </row>
    <row r="15" spans="1:11" ht="16.5" thickBot="1" x14ac:dyDescent="0.3"/>
    <row r="16" spans="1:11" x14ac:dyDescent="0.25">
      <c r="A16" s="8"/>
      <c r="B16" s="8" t="s">
        <v>107</v>
      </c>
      <c r="C16" s="8" t="s">
        <v>95</v>
      </c>
      <c r="D16" s="8" t="s">
        <v>108</v>
      </c>
      <c r="E16" s="8" t="s">
        <v>109</v>
      </c>
      <c r="F16" s="8" t="s">
        <v>110</v>
      </c>
      <c r="G16" s="8" t="s">
        <v>111</v>
      </c>
      <c r="H16" s="8" t="s">
        <v>112</v>
      </c>
      <c r="I16" s="8" t="s">
        <v>113</v>
      </c>
      <c r="K16" s="10" t="s">
        <v>116</v>
      </c>
    </row>
    <row r="17" spans="1:11" x14ac:dyDescent="0.25">
      <c r="A17" t="s">
        <v>101</v>
      </c>
      <c r="B17">
        <v>5.3076829372306761E-3</v>
      </c>
      <c r="C17">
        <v>1.5756579732027078E-2</v>
      </c>
      <c r="D17">
        <v>0.33685501723716055</v>
      </c>
      <c r="E17">
        <v>0.73716699710156897</v>
      </c>
      <c r="F17">
        <v>-2.608103348664851E-2</v>
      </c>
      <c r="G17">
        <v>3.6696399361109862E-2</v>
      </c>
      <c r="H17">
        <v>-2.608103348664851E-2</v>
      </c>
      <c r="I17">
        <v>3.6696399361109862E-2</v>
      </c>
    </row>
    <row r="18" spans="1:11" x14ac:dyDescent="0.25">
      <c r="A18" t="s">
        <v>1</v>
      </c>
      <c r="B18">
        <v>-3.3059674317680026</v>
      </c>
      <c r="C18">
        <v>1.8917738445946151</v>
      </c>
      <c r="D18">
        <v>-1.7475489690346324</v>
      </c>
      <c r="E18">
        <v>8.463508862323342E-2</v>
      </c>
      <c r="F18">
        <v>-7.0745741824700357</v>
      </c>
      <c r="G18">
        <v>0.4626393189340301</v>
      </c>
      <c r="H18">
        <v>-7.0745741824700357</v>
      </c>
      <c r="I18">
        <v>0.4626393189340301</v>
      </c>
      <c r="K18">
        <v>2.9509579999999996E-3</v>
      </c>
    </row>
    <row r="19" spans="1:11" x14ac:dyDescent="0.25">
      <c r="A19" t="s">
        <v>2</v>
      </c>
      <c r="B19">
        <v>2.0195214411789943</v>
      </c>
      <c r="C19">
        <v>1.0698738769274525</v>
      </c>
      <c r="D19">
        <v>1.8876257143307527</v>
      </c>
      <c r="E19">
        <v>6.2944863311700266E-2</v>
      </c>
      <c r="F19">
        <v>-0.111776613558912</v>
      </c>
      <c r="G19">
        <v>4.1508194959169007</v>
      </c>
      <c r="H19">
        <v>-0.111776613558912</v>
      </c>
      <c r="I19">
        <v>4.1508194959169007</v>
      </c>
      <c r="K19">
        <v>-5.3170730000000012E-3</v>
      </c>
    </row>
    <row r="20" spans="1:11" x14ac:dyDescent="0.25">
      <c r="A20" t="s">
        <v>115</v>
      </c>
      <c r="B20">
        <v>1.1795702158539392</v>
      </c>
      <c r="C20">
        <v>0.79591913116810664</v>
      </c>
      <c r="D20">
        <v>1.4820226950981548</v>
      </c>
      <c r="E20">
        <v>0.14252387448849077</v>
      </c>
      <c r="F20">
        <v>-0.40598199975763793</v>
      </c>
      <c r="G20">
        <v>2.7651224314655165</v>
      </c>
      <c r="H20">
        <v>-0.40598199975763793</v>
      </c>
      <c r="I20">
        <v>2.7651224314655165</v>
      </c>
      <c r="K20">
        <v>-4.6519118569999997E-2</v>
      </c>
    </row>
    <row r="21" spans="1:11" ht="16.5" thickBot="1" x14ac:dyDescent="0.3">
      <c r="A21" t="s">
        <v>114</v>
      </c>
      <c r="B21" s="7">
        <v>-0.67401884240472987</v>
      </c>
      <c r="C21" s="7">
        <v>0.77202103100935959</v>
      </c>
      <c r="D21" s="7">
        <v>-0.87305761803341131</v>
      </c>
      <c r="E21" s="7">
        <v>0.38541839526230681</v>
      </c>
      <c r="F21" s="7">
        <v>-2.2119636012135055</v>
      </c>
      <c r="G21" s="7">
        <v>0.86392591640404592</v>
      </c>
      <c r="H21" s="7">
        <v>-2.2119636012135055</v>
      </c>
      <c r="I21" s="7">
        <v>0.86392591640404592</v>
      </c>
      <c r="K21">
        <v>-0.10324677638</v>
      </c>
    </row>
    <row r="23" spans="1:11" x14ac:dyDescent="0.25">
      <c r="J23" t="s">
        <v>117</v>
      </c>
      <c r="K23">
        <f>B17+B18*K18+B19*K19+B20*K20+B21*K21</f>
        <v>-4.6832506638075366E-4</v>
      </c>
    </row>
    <row r="24" spans="1:11" x14ac:dyDescent="0.25">
      <c r="K24">
        <f>K23*100</f>
        <v>-4.6832506638075366E-2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6815B-69D5-4A03-ADC6-8393EFFCAE66}">
  <dimension ref="A1:K25"/>
  <sheetViews>
    <sheetView workbookViewId="0">
      <selection activeCell="K29" sqref="K29"/>
    </sheetView>
  </sheetViews>
  <sheetFormatPr defaultRowHeight="15.75" x14ac:dyDescent="0.25"/>
  <cols>
    <col min="11" max="11" width="17.25" customWidth="1"/>
  </cols>
  <sheetData>
    <row r="1" spans="1:11" x14ac:dyDescent="0.25">
      <c r="A1" t="s">
        <v>90</v>
      </c>
    </row>
    <row r="2" spans="1:11" ht="16.5" thickBot="1" x14ac:dyDescent="0.3"/>
    <row r="3" spans="1:11" x14ac:dyDescent="0.25">
      <c r="A3" s="9" t="s">
        <v>91</v>
      </c>
      <c r="B3" s="9"/>
    </row>
    <row r="4" spans="1:11" x14ac:dyDescent="0.25">
      <c r="A4" t="s">
        <v>92</v>
      </c>
      <c r="B4">
        <v>0.4090315494018259</v>
      </c>
    </row>
    <row r="5" spans="1:11" x14ac:dyDescent="0.25">
      <c r="A5" t="s">
        <v>93</v>
      </c>
      <c r="B5">
        <v>0.16730680840605835</v>
      </c>
    </row>
    <row r="6" spans="1:11" x14ac:dyDescent="0.25">
      <c r="A6" t="s">
        <v>94</v>
      </c>
      <c r="B6">
        <v>0.11759378204224093</v>
      </c>
    </row>
    <row r="7" spans="1:11" x14ac:dyDescent="0.25">
      <c r="A7" t="s">
        <v>95</v>
      </c>
      <c r="B7">
        <v>0.12844723085148874</v>
      </c>
    </row>
    <row r="8" spans="1:11" ht="16.5" thickBot="1" x14ac:dyDescent="0.3">
      <c r="A8" s="7" t="s">
        <v>96</v>
      </c>
      <c r="B8" s="7">
        <v>72</v>
      </c>
    </row>
    <row r="10" spans="1:11" ht="16.5" thickBot="1" x14ac:dyDescent="0.3">
      <c r="A10" t="s">
        <v>97</v>
      </c>
    </row>
    <row r="11" spans="1:11" x14ac:dyDescent="0.25">
      <c r="A11" s="8"/>
      <c r="B11" s="8" t="s">
        <v>102</v>
      </c>
      <c r="C11" s="8" t="s">
        <v>103</v>
      </c>
      <c r="D11" s="8" t="s">
        <v>104</v>
      </c>
      <c r="E11" s="8" t="s">
        <v>105</v>
      </c>
      <c r="F11" s="8" t="s">
        <v>106</v>
      </c>
    </row>
    <row r="12" spans="1:11" x14ac:dyDescent="0.25">
      <c r="A12" t="s">
        <v>98</v>
      </c>
      <c r="B12">
        <v>4</v>
      </c>
      <c r="C12">
        <v>0.22210221786634388</v>
      </c>
      <c r="D12">
        <v>5.5525554466585969E-2</v>
      </c>
      <c r="E12">
        <v>3.3654520885863657</v>
      </c>
      <c r="F12">
        <v>1.432538127541972E-2</v>
      </c>
    </row>
    <row r="13" spans="1:11" x14ac:dyDescent="0.25">
      <c r="A13" t="s">
        <v>99</v>
      </c>
      <c r="B13">
        <v>67</v>
      </c>
      <c r="C13">
        <v>1.1054123045988478</v>
      </c>
      <c r="D13">
        <v>1.6498691113415637E-2</v>
      </c>
    </row>
    <row r="14" spans="1:11" ht="16.5" thickBot="1" x14ac:dyDescent="0.3">
      <c r="A14" s="7" t="s">
        <v>100</v>
      </c>
      <c r="B14" s="7">
        <v>71</v>
      </c>
      <c r="C14" s="7">
        <v>1.3275145224651916</v>
      </c>
      <c r="D14" s="7"/>
      <c r="E14" s="7"/>
      <c r="F14" s="7"/>
    </row>
    <row r="15" spans="1:11" ht="16.5" thickBot="1" x14ac:dyDescent="0.3"/>
    <row r="16" spans="1:11" x14ac:dyDescent="0.25">
      <c r="A16" s="8"/>
      <c r="B16" s="8" t="s">
        <v>107</v>
      </c>
      <c r="C16" s="8" t="s">
        <v>95</v>
      </c>
      <c r="D16" s="8" t="s">
        <v>108</v>
      </c>
      <c r="E16" s="8" t="s">
        <v>109</v>
      </c>
      <c r="F16" s="8" t="s">
        <v>110</v>
      </c>
      <c r="G16" s="8" t="s">
        <v>111</v>
      </c>
      <c r="H16" s="8" t="s">
        <v>112</v>
      </c>
      <c r="I16" s="8" t="s">
        <v>113</v>
      </c>
      <c r="K16" s="10" t="s">
        <v>116</v>
      </c>
    </row>
    <row r="17" spans="1:11" x14ac:dyDescent="0.25">
      <c r="A17" t="s">
        <v>101</v>
      </c>
      <c r="B17">
        <v>1.6929334416224601E-2</v>
      </c>
      <c r="C17">
        <v>2.7946526200596171E-2</v>
      </c>
      <c r="D17">
        <v>0.60577598427469148</v>
      </c>
      <c r="E17">
        <v>0.54671026883124596</v>
      </c>
      <c r="F17">
        <v>-3.8852165346152184E-2</v>
      </c>
      <c r="G17">
        <v>7.2710834178601386E-2</v>
      </c>
      <c r="H17">
        <v>-3.8852165346152184E-2</v>
      </c>
      <c r="I17">
        <v>7.2710834178601386E-2</v>
      </c>
    </row>
    <row r="18" spans="1:11" x14ac:dyDescent="0.25">
      <c r="A18" t="s">
        <v>1</v>
      </c>
      <c r="B18">
        <v>-2.765695218283899</v>
      </c>
      <c r="C18">
        <v>3.7736189492081964</v>
      </c>
      <c r="D18">
        <v>-0.7329026209347963</v>
      </c>
      <c r="E18">
        <v>0.4661743137280091</v>
      </c>
      <c r="F18">
        <v>-10.29787016581162</v>
      </c>
      <c r="G18">
        <v>4.7664797292438212</v>
      </c>
      <c r="H18">
        <v>-10.29787016581162</v>
      </c>
      <c r="I18">
        <v>4.7664797292438212</v>
      </c>
      <c r="K18">
        <v>2.9509579999999996E-3</v>
      </c>
    </row>
    <row r="19" spans="1:11" x14ac:dyDescent="0.25">
      <c r="A19" t="s">
        <v>2</v>
      </c>
      <c r="B19">
        <v>3.1860742526224239</v>
      </c>
      <c r="C19">
        <v>1.8191562991019619</v>
      </c>
      <c r="D19">
        <v>1.7514021495543015</v>
      </c>
      <c r="E19">
        <v>8.445305949685554E-2</v>
      </c>
      <c r="F19">
        <v>-0.44497691766283287</v>
      </c>
      <c r="G19">
        <v>6.8171254229076812</v>
      </c>
      <c r="H19">
        <v>-0.44497691766283287</v>
      </c>
      <c r="I19">
        <v>6.8171254229076812</v>
      </c>
      <c r="K19">
        <v>-5.3170730000000012E-3</v>
      </c>
    </row>
    <row r="20" spans="1:11" x14ac:dyDescent="0.25">
      <c r="A20" t="s">
        <v>115</v>
      </c>
      <c r="B20">
        <v>1.7534095820120121</v>
      </c>
      <c r="C20">
        <v>1.3412817328713855</v>
      </c>
      <c r="D20">
        <v>1.3072641929286195</v>
      </c>
      <c r="E20">
        <v>0.19559160873334808</v>
      </c>
      <c r="F20">
        <v>-0.92379996190079949</v>
      </c>
      <c r="G20">
        <v>4.4306191259248235</v>
      </c>
      <c r="H20">
        <v>-0.92379996190079949</v>
      </c>
      <c r="I20">
        <v>4.4306191259248235</v>
      </c>
      <c r="K20">
        <v>-4.6519118569999997E-2</v>
      </c>
    </row>
    <row r="21" spans="1:11" ht="16.5" thickBot="1" x14ac:dyDescent="0.3">
      <c r="A21" t="s">
        <v>114</v>
      </c>
      <c r="B21" s="7">
        <v>0.35879652002971135</v>
      </c>
      <c r="C21" s="7">
        <v>1.301475474497503</v>
      </c>
      <c r="D21" s="7">
        <v>0.2756844266836776</v>
      </c>
      <c r="E21" s="7">
        <v>0.7836389615538093</v>
      </c>
      <c r="F21" s="7">
        <v>-2.2389593996263413</v>
      </c>
      <c r="G21" s="7">
        <v>2.9565524396857636</v>
      </c>
      <c r="H21" s="7">
        <v>-2.2389593996263413</v>
      </c>
      <c r="I21" s="7">
        <v>2.9565524396857636</v>
      </c>
      <c r="K21">
        <v>-0.10324677638</v>
      </c>
    </row>
    <row r="23" spans="1:11" x14ac:dyDescent="0.25">
      <c r="J23" t="s">
        <v>117</v>
      </c>
      <c r="K23">
        <f>B17+B18*K18+B19*K19+B20*K20+B21*K21</f>
        <v>-0.12678435771516661</v>
      </c>
    </row>
    <row r="24" spans="1:11" x14ac:dyDescent="0.25">
      <c r="K24">
        <f>K23*100</f>
        <v>-12.678435771516661</v>
      </c>
    </row>
    <row r="25" spans="1:11" x14ac:dyDescent="0.25">
      <c r="K25"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FBA91-683D-409D-97FB-F6CAE0ACB0CD}">
  <dimension ref="G29"/>
  <sheetViews>
    <sheetView workbookViewId="0">
      <selection activeCell="G29" sqref="G29"/>
    </sheetView>
  </sheetViews>
  <sheetFormatPr defaultRowHeight="15.75" x14ac:dyDescent="0.25"/>
  <sheetData>
    <row r="29" spans="7:7" ht="409.5" x14ac:dyDescent="0.25">
      <c r="G29" s="11" t="s">
        <v>119</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B01368CBE7633418E093B73D9368DCF" ma:contentTypeVersion="15" ma:contentTypeDescription="Create a new document." ma:contentTypeScope="" ma:versionID="749d0edccfa42f379f514bfd4e5b64a4">
  <xsd:schema xmlns:xsd="http://www.w3.org/2001/XMLSchema" xmlns:xs="http://www.w3.org/2001/XMLSchema" xmlns:p="http://schemas.microsoft.com/office/2006/metadata/properties" xmlns:ns2="e1e5e755-9d8b-4f36-a2a1-f0e4b37f5203" xmlns:ns3="bbe0da93-c80a-47d1-a496-0cc7901d40bf" targetNamespace="http://schemas.microsoft.com/office/2006/metadata/properties" ma:root="true" ma:fieldsID="1dc49928c1191d265bfbe646004557a8" ns2:_="" ns3:_="">
    <xsd:import namespace="e1e5e755-9d8b-4f36-a2a1-f0e4b37f5203"/>
    <xsd:import namespace="bbe0da93-c80a-47d1-a496-0cc7901d40b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LengthInSeconds" minOccurs="0"/>
                <xsd:element ref="ns2:MediaServiceOCR"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e5e755-9d8b-4f36-a2a1-f0e4b37f52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026aac-6b52-4d7e-a64d-f3ee90946f5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be0da93-c80a-47d1-a496-0cc7901d40b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fffa5c9-6db0-4da6-95fd-bff2e2f75825}" ma:internalName="TaxCatchAll" ma:showField="CatchAllData" ma:web="bbe0da93-c80a-47d1-a496-0cc7901d40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be0da93-c80a-47d1-a496-0cc7901d40bf" xsi:nil="true"/>
    <lcf76f155ced4ddcb4097134ff3c332f xmlns="e1e5e755-9d8b-4f36-a2a1-f0e4b37f520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A00DF9D-049C-4F4B-BC8A-1608E96DCCE8}">
  <ds:schemaRefs>
    <ds:schemaRef ds:uri="http://schemas.microsoft.com/sharepoint/v3/contenttype/forms"/>
  </ds:schemaRefs>
</ds:datastoreItem>
</file>

<file path=customXml/itemProps2.xml><?xml version="1.0" encoding="utf-8"?>
<ds:datastoreItem xmlns:ds="http://schemas.openxmlformats.org/officeDocument/2006/customXml" ds:itemID="{9C0BA7C0-38CA-4021-B5B8-74ABB00229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e5e755-9d8b-4f36-a2a1-f0e4b37f5203"/>
    <ds:schemaRef ds:uri="bbe0da93-c80a-47d1-a496-0cc7901d40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7B0911-696D-44E9-980C-189E953044B1}">
  <ds:schemaRefs>
    <ds:schemaRef ds:uri="http://schemas.microsoft.com/office/2006/metadata/properties"/>
    <ds:schemaRef ds:uri="http://schemas.microsoft.com/office/infopath/2007/PartnerControls"/>
    <ds:schemaRef ds:uri="bbe0da93-c80a-47d1-a496-0cc7901d40bf"/>
    <ds:schemaRef ds:uri="e1e5e755-9d8b-4f36-a2a1-f0e4b37f520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worksheet</vt:lpstr>
      <vt:lpstr>1 period</vt:lpstr>
      <vt:lpstr>4 period</vt:lpstr>
      <vt:lpstr>12 period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Arvin Elegido</cp:lastModifiedBy>
  <dcterms:created xsi:type="dcterms:W3CDTF">2018-12-13T01:49:00Z</dcterms:created>
  <dcterms:modified xsi:type="dcterms:W3CDTF">2023-06-04T22:42:02Z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0x010100FB01368CBE7633418E093B73D9368DCF</vt:lpwstr>
  </property>
</Properties>
</file>